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d2b\AC\Temp\"/>
    </mc:Choice>
  </mc:AlternateContent>
  <xr:revisionPtr revIDLastSave="6666" documentId="101_{CB5E88A5-A06E-40A0-BB95-3F7BF1722639}" xr6:coauthVersionLast="47" xr6:coauthVersionMax="47" xr10:uidLastSave="{C2823B88-EEB4-4179-A0A2-B849C07E423F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9" r:id="rId4"/>
    <sheet name="Hoja3" sheetId="6" r:id="rId5"/>
  </sheets>
  <definedNames>
    <definedName name="_xlnm._FilterDatabase" localSheetId="4" hidden="1">Hoja3!$A$1:$E$1</definedName>
  </definedNames>
  <calcPr calcId="191028"/>
  <pivotCaches>
    <pivotCache cacheId="4931" r:id="rId6"/>
    <pivotCache cacheId="4932" r:id="rId7"/>
    <pivotCache cacheId="4933" r:id="rId8"/>
    <pivotCache cacheId="4934" r:id="rId9"/>
    <pivotCache cacheId="4935" r:id="rId10"/>
    <pivotCache cacheId="4936" r:id="rId11"/>
    <pivotCache cacheId="4937" r:id="rId12"/>
    <pivotCache cacheId="4938" r:id="rId13"/>
    <pivotCache cacheId="4939" r:id="rId14"/>
    <pivotCache cacheId="4940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682" i="1" l="1"/>
  <c r="AP682" i="1"/>
  <c r="J682" i="1"/>
  <c r="I682" i="1"/>
  <c r="H682" i="1"/>
  <c r="F682" i="1"/>
  <c r="D682" i="1"/>
  <c r="K682" i="1"/>
  <c r="L682" i="1"/>
  <c r="M682" i="1"/>
  <c r="N682" i="1"/>
  <c r="O682" i="1"/>
  <c r="P682" i="1"/>
  <c r="Q682" i="1"/>
  <c r="R682" i="1"/>
  <c r="S682" i="1"/>
  <c r="T682" i="1"/>
  <c r="U682" i="1"/>
  <c r="W682" i="1"/>
  <c r="X682" i="1"/>
  <c r="Y682" i="1"/>
  <c r="AA682" i="1"/>
  <c r="AB682" i="1"/>
  <c r="AC682" i="1"/>
  <c r="AD682" i="1"/>
  <c r="AE682" i="1"/>
  <c r="AF682" i="1"/>
  <c r="AG682" i="1"/>
  <c r="AH682" i="1"/>
  <c r="AI682" i="1"/>
  <c r="AK682" i="1"/>
  <c r="AL682" i="1"/>
  <c r="AM682" i="1"/>
  <c r="AN682" i="1"/>
  <c r="AR682" i="1"/>
  <c r="AT682" i="1"/>
  <c r="AU682" i="1"/>
  <c r="AV682" i="1"/>
  <c r="AW682" i="1"/>
  <c r="AY682" i="1"/>
  <c r="AZ682" i="1"/>
  <c r="BA682" i="1"/>
  <c r="BB682" i="1"/>
  <c r="BC682" i="1"/>
  <c r="BF682" i="1"/>
  <c r="BG682" i="1"/>
  <c r="BI682" i="1"/>
  <c r="BK682" i="1"/>
  <c r="BM682" i="1"/>
  <c r="BO682" i="1"/>
  <c r="BQ682" i="1"/>
  <c r="BS682" i="1"/>
  <c r="BU682" i="1"/>
  <c r="BW682" i="1"/>
  <c r="BY682" i="1"/>
  <c r="CA682" i="1"/>
  <c r="D14105" i="3"/>
  <c r="D14106" i="3"/>
  <c r="D14107" i="3"/>
  <c r="D14108" i="3"/>
  <c r="D14109" i="3"/>
  <c r="D14110" i="3"/>
  <c r="D14111" i="3"/>
  <c r="D14112" i="3"/>
  <c r="D14113" i="3"/>
  <c r="D14114" i="3"/>
  <c r="D14115" i="3"/>
  <c r="D14116" i="3"/>
  <c r="D14117" i="3"/>
  <c r="D14118" i="3"/>
  <c r="D14119" i="3"/>
  <c r="D14120" i="3"/>
  <c r="D14121" i="3"/>
  <c r="D14122" i="3"/>
  <c r="D14123" i="3"/>
  <c r="D14104" i="3"/>
  <c r="D14099" i="3"/>
  <c r="D14100" i="3"/>
  <c r="D14101" i="3"/>
  <c r="D14102" i="3"/>
  <c r="D14103" i="3"/>
  <c r="D14085" i="3"/>
  <c r="D14086" i="3"/>
  <c r="D14087" i="3"/>
  <c r="D14088" i="3"/>
  <c r="D14089" i="3"/>
  <c r="D14090" i="3"/>
  <c r="D14091" i="3"/>
  <c r="D14092" i="3"/>
  <c r="D14093" i="3"/>
  <c r="D14094" i="3"/>
  <c r="D14095" i="3"/>
  <c r="D14096" i="3"/>
  <c r="D14097" i="3"/>
  <c r="D14098" i="3"/>
  <c r="D14084" i="3"/>
  <c r="AQ681" i="1"/>
  <c r="AP681" i="1"/>
  <c r="J681" i="1"/>
  <c r="I681" i="1"/>
  <c r="H681" i="1"/>
  <c r="F681" i="1"/>
  <c r="D681" i="1"/>
  <c r="K681" i="1"/>
  <c r="L681" i="1"/>
  <c r="M681" i="1"/>
  <c r="N681" i="1"/>
  <c r="O681" i="1"/>
  <c r="P681" i="1"/>
  <c r="Q681" i="1"/>
  <c r="R681" i="1"/>
  <c r="S681" i="1"/>
  <c r="T681" i="1"/>
  <c r="U681" i="1"/>
  <c r="W681" i="1"/>
  <c r="X681" i="1"/>
  <c r="Y681" i="1"/>
  <c r="AA681" i="1"/>
  <c r="AB681" i="1"/>
  <c r="AC681" i="1"/>
  <c r="AD681" i="1"/>
  <c r="AE681" i="1"/>
  <c r="AF681" i="1"/>
  <c r="AG681" i="1"/>
  <c r="AH681" i="1"/>
  <c r="AI681" i="1"/>
  <c r="AK681" i="1"/>
  <c r="AL681" i="1"/>
  <c r="AM681" i="1"/>
  <c r="AN681" i="1"/>
  <c r="AR681" i="1"/>
  <c r="AT681" i="1"/>
  <c r="AU681" i="1"/>
  <c r="AV681" i="1"/>
  <c r="AW681" i="1"/>
  <c r="AY681" i="1"/>
  <c r="AZ681" i="1"/>
  <c r="BA681" i="1"/>
  <c r="BB681" i="1"/>
  <c r="BC681" i="1"/>
  <c r="BF681" i="1"/>
  <c r="BG681" i="1"/>
  <c r="BI681" i="1"/>
  <c r="BK681" i="1"/>
  <c r="BM681" i="1"/>
  <c r="BO681" i="1"/>
  <c r="BQ681" i="1"/>
  <c r="BS681" i="1"/>
  <c r="BU681" i="1"/>
  <c r="BW681" i="1"/>
  <c r="BY681" i="1"/>
  <c r="CA681" i="1"/>
  <c r="AQ680" i="1"/>
  <c r="AP680" i="1"/>
  <c r="D680" i="1"/>
  <c r="F680" i="1"/>
  <c r="H680" i="1"/>
  <c r="J680" i="1"/>
  <c r="I680" i="1"/>
  <c r="H679" i="1"/>
  <c r="CA680" i="1"/>
  <c r="BY680" i="1"/>
  <c r="BW680" i="1"/>
  <c r="BU680" i="1"/>
  <c r="BS680" i="1"/>
  <c r="BQ680" i="1"/>
  <c r="BO680" i="1"/>
  <c r="BM680" i="1"/>
  <c r="BK680" i="1"/>
  <c r="BI680" i="1"/>
  <c r="BC680" i="1"/>
  <c r="BG680" i="1"/>
  <c r="BF680" i="1"/>
  <c r="BC679" i="1"/>
  <c r="BE680" i="1"/>
  <c r="BD680" i="1"/>
  <c r="BB680" i="1"/>
  <c r="BA680" i="1"/>
  <c r="AZ680" i="1"/>
  <c r="AY680" i="1"/>
  <c r="AW680" i="1"/>
  <c r="AV680" i="1"/>
  <c r="AU680" i="1"/>
  <c r="AT680" i="1"/>
  <c r="AR680" i="1"/>
  <c r="AN680" i="1"/>
  <c r="AM680" i="1"/>
  <c r="AL680" i="1"/>
  <c r="AK680" i="1"/>
  <c r="AD680" i="1"/>
  <c r="AI680" i="1"/>
  <c r="AE680" i="1"/>
  <c r="W680" i="1"/>
  <c r="AH680" i="1"/>
  <c r="AG680" i="1"/>
  <c r="AF680" i="1"/>
  <c r="AA680" i="1"/>
  <c r="AC680" i="1"/>
  <c r="AB680" i="1"/>
  <c r="Y680" i="1"/>
  <c r="X680" i="1"/>
  <c r="U680" i="1"/>
  <c r="T680" i="1"/>
  <c r="S680" i="1"/>
  <c r="R680" i="1"/>
  <c r="Q680" i="1"/>
  <c r="P680" i="1"/>
  <c r="O680" i="1"/>
  <c r="N680" i="1"/>
  <c r="M680" i="1"/>
  <c r="L680" i="1"/>
  <c r="K680" i="1"/>
  <c r="D14065" i="3"/>
  <c r="D14066" i="3"/>
  <c r="D14067" i="3"/>
  <c r="D14068" i="3"/>
  <c r="D14069" i="3"/>
  <c r="D14070" i="3"/>
  <c r="D14071" i="3"/>
  <c r="D14072" i="3"/>
  <c r="D14073" i="3"/>
  <c r="D14074" i="3"/>
  <c r="D14075" i="3"/>
  <c r="D14076" i="3"/>
  <c r="D14077" i="3"/>
  <c r="D14078" i="3"/>
  <c r="D14079" i="3"/>
  <c r="D14080" i="3"/>
  <c r="D14081" i="3"/>
  <c r="D14082" i="3"/>
  <c r="D14083" i="3"/>
  <c r="D14064" i="3"/>
  <c r="AQ679" i="1"/>
  <c r="AQ678" i="1"/>
  <c r="AQ677" i="1"/>
  <c r="AP679" i="1"/>
  <c r="AP678" i="1"/>
  <c r="AP677" i="1"/>
  <c r="D679" i="1"/>
  <c r="F679" i="1"/>
  <c r="J679" i="1"/>
  <c r="H678" i="1"/>
  <c r="D678" i="1"/>
  <c r="F678" i="1"/>
  <c r="J678" i="1"/>
  <c r="H677" i="1"/>
  <c r="J677" i="1"/>
  <c r="I679" i="1"/>
  <c r="I678" i="1"/>
  <c r="I677" i="1"/>
  <c r="H676" i="1"/>
  <c r="F677" i="1"/>
  <c r="D677" i="1"/>
  <c r="K679" i="1"/>
  <c r="L679" i="1"/>
  <c r="M679" i="1"/>
  <c r="N679" i="1"/>
  <c r="O679" i="1"/>
  <c r="P679" i="1"/>
  <c r="Q679" i="1"/>
  <c r="R679" i="1"/>
  <c r="S679" i="1"/>
  <c r="T679" i="1"/>
  <c r="U679" i="1"/>
  <c r="W679" i="1"/>
  <c r="W678" i="1"/>
  <c r="X679" i="1"/>
  <c r="Y679" i="1"/>
  <c r="AA679" i="1"/>
  <c r="AB679" i="1"/>
  <c r="AA678" i="1"/>
  <c r="AC679" i="1"/>
  <c r="AD679" i="1"/>
  <c r="AD678" i="1"/>
  <c r="AE679" i="1"/>
  <c r="AF679" i="1"/>
  <c r="AD677" i="1"/>
  <c r="AE678" i="1"/>
  <c r="AG679" i="1"/>
  <c r="AH679" i="1"/>
  <c r="AI679" i="1"/>
  <c r="AK679" i="1"/>
  <c r="AL679" i="1"/>
  <c r="AM679" i="1"/>
  <c r="AN679" i="1"/>
  <c r="AR679" i="1"/>
  <c r="AT679" i="1"/>
  <c r="AU679" i="1"/>
  <c r="AV679" i="1"/>
  <c r="AW679" i="1"/>
  <c r="AY679" i="1"/>
  <c r="AZ679" i="1"/>
  <c r="BA679" i="1"/>
  <c r="BB679" i="1"/>
  <c r="BC678" i="1"/>
  <c r="BD679" i="1"/>
  <c r="BE679" i="1"/>
  <c r="BF679" i="1"/>
  <c r="BG679" i="1"/>
  <c r="BI679" i="1"/>
  <c r="BK679" i="1"/>
  <c r="BM679" i="1"/>
  <c r="BO679" i="1"/>
  <c r="BQ679" i="1"/>
  <c r="BS679" i="1"/>
  <c r="BU679" i="1"/>
  <c r="BW679" i="1"/>
  <c r="BY679" i="1"/>
  <c r="CA679" i="1"/>
  <c r="K678" i="1"/>
  <c r="L678" i="1"/>
  <c r="M678" i="1"/>
  <c r="N678" i="1"/>
  <c r="O678" i="1"/>
  <c r="P678" i="1"/>
  <c r="Q678" i="1"/>
  <c r="R678" i="1"/>
  <c r="S678" i="1"/>
  <c r="T678" i="1"/>
  <c r="U678" i="1"/>
  <c r="W677" i="1"/>
  <c r="X678" i="1"/>
  <c r="Y678" i="1"/>
  <c r="AB678" i="1"/>
  <c r="AA677" i="1"/>
  <c r="AC678" i="1"/>
  <c r="AF678" i="1"/>
  <c r="AE677" i="1"/>
  <c r="AG678" i="1"/>
  <c r="AH678" i="1"/>
  <c r="AI678" i="1"/>
  <c r="AK678" i="1"/>
  <c r="AL678" i="1"/>
  <c r="AM678" i="1"/>
  <c r="AN678" i="1"/>
  <c r="AR678" i="1"/>
  <c r="AT678" i="1"/>
  <c r="AU678" i="1"/>
  <c r="AV678" i="1"/>
  <c r="AW678" i="1"/>
  <c r="AY678" i="1"/>
  <c r="AZ678" i="1"/>
  <c r="BA678" i="1"/>
  <c r="BB678" i="1"/>
  <c r="BC677" i="1"/>
  <c r="BD678" i="1"/>
  <c r="BE678" i="1"/>
  <c r="BF678" i="1"/>
  <c r="BG678" i="1"/>
  <c r="BI678" i="1"/>
  <c r="BK678" i="1"/>
  <c r="BM678" i="1"/>
  <c r="BO678" i="1"/>
  <c r="BQ678" i="1"/>
  <c r="BS678" i="1"/>
  <c r="BU678" i="1"/>
  <c r="BW678" i="1"/>
  <c r="BY678" i="1"/>
  <c r="CA678" i="1"/>
  <c r="K677" i="1"/>
  <c r="L677" i="1"/>
  <c r="M677" i="1"/>
  <c r="N677" i="1"/>
  <c r="O677" i="1"/>
  <c r="P677" i="1"/>
  <c r="Q677" i="1"/>
  <c r="R677" i="1"/>
  <c r="S677" i="1"/>
  <c r="T677" i="1"/>
  <c r="U677" i="1"/>
  <c r="X677" i="1"/>
  <c r="Y677" i="1"/>
  <c r="AB677" i="1"/>
  <c r="AC677" i="1"/>
  <c r="AF677" i="1"/>
  <c r="AG677" i="1"/>
  <c r="AH677" i="1"/>
  <c r="AI677" i="1"/>
  <c r="AK677" i="1"/>
  <c r="AL677" i="1"/>
  <c r="AM677" i="1"/>
  <c r="AN677" i="1"/>
  <c r="AR677" i="1"/>
  <c r="AT677" i="1"/>
  <c r="AU677" i="1"/>
  <c r="AV677" i="1"/>
  <c r="AW677" i="1"/>
  <c r="AY677" i="1"/>
  <c r="AZ677" i="1"/>
  <c r="BA677" i="1"/>
  <c r="BB677" i="1"/>
  <c r="BC676" i="1"/>
  <c r="BD677" i="1"/>
  <c r="BE677" i="1"/>
  <c r="BF677" i="1"/>
  <c r="BG677" i="1"/>
  <c r="BI677" i="1"/>
  <c r="BK677" i="1"/>
  <c r="BM677" i="1"/>
  <c r="BO677" i="1"/>
  <c r="BQ677" i="1"/>
  <c r="BS677" i="1"/>
  <c r="BU677" i="1"/>
  <c r="BW677" i="1"/>
  <c r="BY677" i="1"/>
  <c r="CA677" i="1"/>
  <c r="D14045" i="3"/>
  <c r="D14046" i="3"/>
  <c r="D14047" i="3"/>
  <c r="D14048" i="3"/>
  <c r="D14049" i="3"/>
  <c r="D14050" i="3"/>
  <c r="D14051" i="3"/>
  <c r="D14052" i="3"/>
  <c r="D14053" i="3"/>
  <c r="D14054" i="3"/>
  <c r="D14055" i="3"/>
  <c r="D14056" i="3"/>
  <c r="D14057" i="3"/>
  <c r="D14058" i="3"/>
  <c r="D14059" i="3"/>
  <c r="D14060" i="3"/>
  <c r="D14061" i="3"/>
  <c r="D14062" i="3"/>
  <c r="D14063" i="3"/>
  <c r="D14044" i="3"/>
  <c r="D14024" i="3"/>
  <c r="D14025" i="3"/>
  <c r="D14026" i="3"/>
  <c r="D14027" i="3"/>
  <c r="D14028" i="3"/>
  <c r="D14029" i="3"/>
  <c r="D14030" i="3"/>
  <c r="D14031" i="3"/>
  <c r="D14032" i="3"/>
  <c r="D14033" i="3"/>
  <c r="D14034" i="3"/>
  <c r="D14035" i="3"/>
  <c r="D14036" i="3"/>
  <c r="D14037" i="3"/>
  <c r="D14038" i="3"/>
  <c r="D14039" i="3"/>
  <c r="D14040" i="3"/>
  <c r="D14041" i="3"/>
  <c r="D14042" i="3"/>
  <c r="D14043" i="3"/>
  <c r="D14023" i="3"/>
  <c r="D14022" i="3"/>
  <c r="D14021" i="3"/>
  <c r="D14020" i="3"/>
  <c r="D14019" i="3"/>
  <c r="D14018" i="3"/>
  <c r="D14017" i="3"/>
  <c r="D14016" i="3"/>
  <c r="D14015" i="3"/>
  <c r="D14014" i="3"/>
  <c r="D14013" i="3"/>
  <c r="D14012" i="3"/>
  <c r="D14011" i="3"/>
  <c r="D14010" i="3"/>
  <c r="D14009" i="3"/>
  <c r="D14008" i="3"/>
  <c r="D14007" i="3"/>
  <c r="D14006" i="3"/>
  <c r="D14005" i="3"/>
  <c r="D14004" i="3"/>
  <c r="AQ676" i="1"/>
  <c r="AP676" i="1"/>
  <c r="J676" i="1"/>
  <c r="I676" i="1"/>
  <c r="F676" i="1"/>
  <c r="D676" i="1"/>
  <c r="K676" i="1"/>
  <c r="L676" i="1"/>
  <c r="M676" i="1"/>
  <c r="N676" i="1"/>
  <c r="O676" i="1"/>
  <c r="P676" i="1"/>
  <c r="Q676" i="1"/>
  <c r="R676" i="1"/>
  <c r="S676" i="1"/>
  <c r="T676" i="1"/>
  <c r="U676" i="1"/>
  <c r="W676" i="1"/>
  <c r="X676" i="1"/>
  <c r="Y676" i="1"/>
  <c r="AA676" i="1"/>
  <c r="AB676" i="1"/>
  <c r="AC676" i="1"/>
  <c r="AD676" i="1"/>
  <c r="AE676" i="1"/>
  <c r="AF676" i="1"/>
  <c r="AG676" i="1"/>
  <c r="AH676" i="1"/>
  <c r="AI676" i="1"/>
  <c r="AK676" i="1"/>
  <c r="AL676" i="1"/>
  <c r="AM676" i="1"/>
  <c r="AN676" i="1"/>
  <c r="AR676" i="1"/>
  <c r="AT676" i="1"/>
  <c r="AU676" i="1"/>
  <c r="AV676" i="1"/>
  <c r="AW676" i="1"/>
  <c r="AY676" i="1"/>
  <c r="AZ676" i="1"/>
  <c r="BA676" i="1"/>
  <c r="BB676" i="1"/>
  <c r="BF676" i="1"/>
  <c r="BG676" i="1"/>
  <c r="BI676" i="1"/>
  <c r="BK676" i="1"/>
  <c r="BM676" i="1"/>
  <c r="BO676" i="1"/>
  <c r="BQ676" i="1"/>
  <c r="BS676" i="1"/>
  <c r="BU676" i="1"/>
  <c r="BW676" i="1"/>
  <c r="BY676" i="1"/>
  <c r="CA676" i="1"/>
  <c r="D13985" i="3"/>
  <c r="D13986" i="3"/>
  <c r="D13987" i="3"/>
  <c r="D13988" i="3"/>
  <c r="D13989" i="3"/>
  <c r="D13990" i="3"/>
  <c r="D13991" i="3"/>
  <c r="D13992" i="3"/>
  <c r="D13993" i="3"/>
  <c r="D13994" i="3"/>
  <c r="D13995" i="3"/>
  <c r="D13996" i="3"/>
  <c r="D13997" i="3"/>
  <c r="D13998" i="3"/>
  <c r="D13999" i="3"/>
  <c r="D14000" i="3"/>
  <c r="D14001" i="3"/>
  <c r="D14002" i="3"/>
  <c r="D14003" i="3"/>
  <c r="D13984" i="3"/>
  <c r="AQ675" i="1"/>
  <c r="AP675" i="1"/>
  <c r="J675" i="1"/>
  <c r="I675" i="1"/>
  <c r="H675" i="1"/>
  <c r="F675" i="1"/>
  <c r="D675" i="1"/>
  <c r="K675" i="1"/>
  <c r="L675" i="1"/>
  <c r="M675" i="1"/>
  <c r="N675" i="1"/>
  <c r="O675" i="1"/>
  <c r="P675" i="1"/>
  <c r="Q675" i="1"/>
  <c r="R675" i="1"/>
  <c r="S675" i="1"/>
  <c r="T675" i="1"/>
  <c r="U675" i="1"/>
  <c r="W675" i="1"/>
  <c r="X675" i="1"/>
  <c r="Y675" i="1"/>
  <c r="AA675" i="1"/>
  <c r="AB675" i="1"/>
  <c r="AC675" i="1"/>
  <c r="AD675" i="1"/>
  <c r="AE675" i="1"/>
  <c r="AF675" i="1"/>
  <c r="AG675" i="1"/>
  <c r="AH675" i="1"/>
  <c r="AI675" i="1"/>
  <c r="AK675" i="1"/>
  <c r="AL675" i="1"/>
  <c r="AM675" i="1"/>
  <c r="AN675" i="1"/>
  <c r="AR675" i="1"/>
  <c r="AT675" i="1"/>
  <c r="AU675" i="1"/>
  <c r="AV675" i="1"/>
  <c r="AW675" i="1"/>
  <c r="AY675" i="1"/>
  <c r="AZ675" i="1"/>
  <c r="BA675" i="1"/>
  <c r="BB675" i="1"/>
  <c r="BC675" i="1"/>
  <c r="BF675" i="1"/>
  <c r="BG675" i="1"/>
  <c r="BI675" i="1"/>
  <c r="BK675" i="1"/>
  <c r="BM675" i="1"/>
  <c r="BO675" i="1"/>
  <c r="BQ675" i="1"/>
  <c r="BS675" i="1"/>
  <c r="BU675" i="1"/>
  <c r="BW675" i="1"/>
  <c r="BY675" i="1"/>
  <c r="CA675" i="1"/>
  <c r="D13965" i="3"/>
  <c r="D13966" i="3"/>
  <c r="D13967" i="3"/>
  <c r="D13968" i="3"/>
  <c r="D13969" i="3"/>
  <c r="D13970" i="3"/>
  <c r="D13971" i="3"/>
  <c r="D13972" i="3"/>
  <c r="D13973" i="3"/>
  <c r="D13974" i="3"/>
  <c r="D13975" i="3"/>
  <c r="D13976" i="3"/>
  <c r="D13977" i="3"/>
  <c r="D13978" i="3"/>
  <c r="D13979" i="3"/>
  <c r="D13980" i="3"/>
  <c r="D13981" i="3"/>
  <c r="D13982" i="3"/>
  <c r="D13983" i="3"/>
  <c r="D13964" i="3"/>
  <c r="AQ674" i="1"/>
  <c r="AP674" i="1"/>
  <c r="J674" i="1"/>
  <c r="I674" i="1"/>
  <c r="H674" i="1"/>
  <c r="F674" i="1"/>
  <c r="D674" i="1"/>
  <c r="K674" i="1"/>
  <c r="L674" i="1"/>
  <c r="M674" i="1"/>
  <c r="N674" i="1"/>
  <c r="O674" i="1"/>
  <c r="P674" i="1"/>
  <c r="Q674" i="1"/>
  <c r="R674" i="1"/>
  <c r="S674" i="1"/>
  <c r="T674" i="1"/>
  <c r="U674" i="1"/>
  <c r="W674" i="1"/>
  <c r="X674" i="1"/>
  <c r="Y674" i="1"/>
  <c r="AA674" i="1"/>
  <c r="AB674" i="1"/>
  <c r="AC674" i="1"/>
  <c r="AD674" i="1"/>
  <c r="AE674" i="1"/>
  <c r="AF674" i="1"/>
  <c r="AG674" i="1"/>
  <c r="AH674" i="1"/>
  <c r="AI674" i="1"/>
  <c r="AK674" i="1"/>
  <c r="AL674" i="1"/>
  <c r="AM674" i="1"/>
  <c r="AN674" i="1"/>
  <c r="AR674" i="1"/>
  <c r="AT674" i="1"/>
  <c r="AU674" i="1"/>
  <c r="AV674" i="1"/>
  <c r="AW674" i="1"/>
  <c r="AY674" i="1"/>
  <c r="AZ674" i="1"/>
  <c r="BA674" i="1"/>
  <c r="BB674" i="1"/>
  <c r="BC674" i="1"/>
  <c r="BF674" i="1"/>
  <c r="BG674" i="1"/>
  <c r="BI674" i="1"/>
  <c r="BK674" i="1"/>
  <c r="BM674" i="1"/>
  <c r="BO674" i="1"/>
  <c r="BQ674" i="1"/>
  <c r="BS674" i="1"/>
  <c r="BU674" i="1"/>
  <c r="BW674" i="1"/>
  <c r="BY674" i="1"/>
  <c r="CA674" i="1"/>
  <c r="D13963" i="3"/>
  <c r="D13945" i="3"/>
  <c r="D13946" i="3"/>
  <c r="D13947" i="3"/>
  <c r="D13948" i="3"/>
  <c r="D13949" i="3"/>
  <c r="D13950" i="3"/>
  <c r="D13951" i="3"/>
  <c r="D13952" i="3"/>
  <c r="D13953" i="3"/>
  <c r="D13954" i="3"/>
  <c r="D13955" i="3"/>
  <c r="D13956" i="3"/>
  <c r="D13957" i="3"/>
  <c r="D13958" i="3"/>
  <c r="D13959" i="3"/>
  <c r="D13960" i="3"/>
  <c r="D13961" i="3"/>
  <c r="D13962" i="3"/>
  <c r="D13944" i="3"/>
  <c r="D13942" i="3"/>
  <c r="D13943" i="3"/>
  <c r="D13925" i="3"/>
  <c r="D13926" i="3"/>
  <c r="D13927" i="3"/>
  <c r="D13928" i="3"/>
  <c r="D13929" i="3"/>
  <c r="D13930" i="3"/>
  <c r="D13931" i="3"/>
  <c r="D13932" i="3"/>
  <c r="D13933" i="3"/>
  <c r="D13934" i="3"/>
  <c r="D13935" i="3"/>
  <c r="D13936" i="3"/>
  <c r="D13937" i="3"/>
  <c r="D13938" i="3"/>
  <c r="D13939" i="3"/>
  <c r="D13940" i="3"/>
  <c r="D13941" i="3"/>
  <c r="D13924" i="3"/>
  <c r="AQ673" i="1"/>
  <c r="AP673" i="1"/>
  <c r="J673" i="1"/>
  <c r="I673" i="1"/>
  <c r="H673" i="1"/>
  <c r="F673" i="1"/>
  <c r="D673" i="1"/>
  <c r="K673" i="1"/>
  <c r="L673" i="1"/>
  <c r="M673" i="1"/>
  <c r="N673" i="1"/>
  <c r="O673" i="1"/>
  <c r="P673" i="1"/>
  <c r="Q673" i="1"/>
  <c r="R673" i="1"/>
  <c r="S673" i="1"/>
  <c r="T673" i="1"/>
  <c r="U673" i="1"/>
  <c r="W673" i="1"/>
  <c r="X673" i="1"/>
  <c r="Y673" i="1"/>
  <c r="AA673" i="1"/>
  <c r="AB673" i="1"/>
  <c r="AC673" i="1"/>
  <c r="AD673" i="1"/>
  <c r="AE673" i="1"/>
  <c r="AF673" i="1"/>
  <c r="AG673" i="1"/>
  <c r="AH673" i="1"/>
  <c r="AI673" i="1"/>
  <c r="AK673" i="1"/>
  <c r="AL673" i="1"/>
  <c r="AM673" i="1"/>
  <c r="AN673" i="1"/>
  <c r="AR673" i="1"/>
  <c r="AT673" i="1"/>
  <c r="AU673" i="1"/>
  <c r="AV673" i="1"/>
  <c r="AW673" i="1"/>
  <c r="AY673" i="1"/>
  <c r="AZ673" i="1"/>
  <c r="BA673" i="1"/>
  <c r="BB673" i="1"/>
  <c r="BC673" i="1"/>
  <c r="BF673" i="1"/>
  <c r="BG673" i="1"/>
  <c r="BI673" i="1"/>
  <c r="BK673" i="1"/>
  <c r="BM673" i="1"/>
  <c r="BO673" i="1"/>
  <c r="BQ673" i="1"/>
  <c r="BS673" i="1"/>
  <c r="BU673" i="1"/>
  <c r="BW673" i="1"/>
  <c r="BY673" i="1"/>
  <c r="CA673" i="1"/>
  <c r="D13905" i="3"/>
  <c r="D13906" i="3"/>
  <c r="D13907" i="3"/>
  <c r="D13908" i="3"/>
  <c r="D13909" i="3"/>
  <c r="D13910" i="3"/>
  <c r="D13911" i="3"/>
  <c r="D13912" i="3"/>
  <c r="D13913" i="3"/>
  <c r="D13914" i="3"/>
  <c r="D13915" i="3"/>
  <c r="D13916" i="3"/>
  <c r="D13917" i="3"/>
  <c r="D13918" i="3"/>
  <c r="D13919" i="3"/>
  <c r="D13920" i="3"/>
  <c r="D13921" i="3"/>
  <c r="D13922" i="3"/>
  <c r="D13923" i="3"/>
  <c r="D13904" i="3"/>
  <c r="AQ672" i="1"/>
  <c r="AQ671" i="1"/>
  <c r="AP672" i="1"/>
  <c r="AP671" i="1"/>
  <c r="D672" i="1"/>
  <c r="F672" i="1"/>
  <c r="H672" i="1"/>
  <c r="J672" i="1"/>
  <c r="D671" i="1"/>
  <c r="F671" i="1"/>
  <c r="H671" i="1"/>
  <c r="J671" i="1"/>
  <c r="I672" i="1"/>
  <c r="I671" i="1"/>
  <c r="F670" i="1"/>
  <c r="CA672" i="1"/>
  <c r="BY672" i="1"/>
  <c r="BW672" i="1"/>
  <c r="BU672" i="1"/>
  <c r="BS672" i="1"/>
  <c r="BQ672" i="1"/>
  <c r="BO672" i="1"/>
  <c r="BM672" i="1"/>
  <c r="BK672" i="1"/>
  <c r="BI672" i="1"/>
  <c r="BC672" i="1"/>
  <c r="BG672" i="1"/>
  <c r="BF672" i="1"/>
  <c r="BC671" i="1"/>
  <c r="BE672" i="1"/>
  <c r="BD672" i="1"/>
  <c r="BB672" i="1"/>
  <c r="BA672" i="1"/>
  <c r="AZ672" i="1"/>
  <c r="AY672" i="1"/>
  <c r="AW672" i="1"/>
  <c r="AV672" i="1"/>
  <c r="AU672" i="1"/>
  <c r="AT672" i="1"/>
  <c r="AR672" i="1"/>
  <c r="AN672" i="1"/>
  <c r="AM672" i="1"/>
  <c r="AL672" i="1"/>
  <c r="AK672" i="1"/>
  <c r="AD672" i="1"/>
  <c r="AI672" i="1"/>
  <c r="AD671" i="1"/>
  <c r="AE672" i="1"/>
  <c r="W672" i="1"/>
  <c r="AH672" i="1"/>
  <c r="AE671" i="1"/>
  <c r="AG672" i="1"/>
  <c r="AF672" i="1"/>
  <c r="AA672" i="1"/>
  <c r="AA671" i="1"/>
  <c r="AC672" i="1"/>
  <c r="AB672" i="1"/>
  <c r="Y672" i="1"/>
  <c r="W671" i="1"/>
  <c r="X672" i="1"/>
  <c r="U672" i="1"/>
  <c r="T672" i="1"/>
  <c r="S672" i="1"/>
  <c r="R672" i="1"/>
  <c r="Q672" i="1"/>
  <c r="P672" i="1"/>
  <c r="O672" i="1"/>
  <c r="N672" i="1"/>
  <c r="M672" i="1"/>
  <c r="L672" i="1"/>
  <c r="K672" i="1"/>
  <c r="CA671" i="1"/>
  <c r="BY671" i="1"/>
  <c r="BW671" i="1"/>
  <c r="BU671" i="1"/>
  <c r="BS671" i="1"/>
  <c r="BQ671" i="1"/>
  <c r="BO671" i="1"/>
  <c r="BM671" i="1"/>
  <c r="BK671" i="1"/>
  <c r="BI671" i="1"/>
  <c r="BG671" i="1"/>
  <c r="BF671" i="1"/>
  <c r="BC670" i="1"/>
  <c r="BE671" i="1"/>
  <c r="BD671" i="1"/>
  <c r="BB671" i="1"/>
  <c r="BA671" i="1"/>
  <c r="AZ671" i="1"/>
  <c r="AY671" i="1"/>
  <c r="AW671" i="1"/>
  <c r="AV671" i="1"/>
  <c r="AU671" i="1"/>
  <c r="AT671" i="1"/>
  <c r="AR671" i="1"/>
  <c r="AN671" i="1"/>
  <c r="AM671" i="1"/>
  <c r="AL671" i="1"/>
  <c r="AK671" i="1"/>
  <c r="AI671" i="1"/>
  <c r="AH671" i="1"/>
  <c r="AG671" i="1"/>
  <c r="AF671" i="1"/>
  <c r="AC671" i="1"/>
  <c r="AB671" i="1"/>
  <c r="Y671" i="1"/>
  <c r="X671" i="1"/>
  <c r="U671" i="1"/>
  <c r="T671" i="1"/>
  <c r="S671" i="1"/>
  <c r="R671" i="1"/>
  <c r="Q671" i="1"/>
  <c r="P671" i="1"/>
  <c r="O671" i="1"/>
  <c r="N671" i="1"/>
  <c r="M671" i="1"/>
  <c r="L671" i="1"/>
  <c r="K671" i="1"/>
  <c r="D13903" i="3"/>
  <c r="D13885" i="3"/>
  <c r="D13886" i="3"/>
  <c r="D13887" i="3"/>
  <c r="D13888" i="3"/>
  <c r="D13889" i="3"/>
  <c r="D13890" i="3"/>
  <c r="D13891" i="3"/>
  <c r="D13892" i="3"/>
  <c r="D13893" i="3"/>
  <c r="D13894" i="3"/>
  <c r="D13895" i="3"/>
  <c r="D13896" i="3"/>
  <c r="D13897" i="3"/>
  <c r="D13898" i="3"/>
  <c r="D13899" i="3"/>
  <c r="D13900" i="3"/>
  <c r="D13901" i="3"/>
  <c r="D13902" i="3"/>
  <c r="D13884" i="3"/>
  <c r="AQ670" i="1"/>
  <c r="AP670" i="1"/>
  <c r="J670" i="1"/>
  <c r="I670" i="1"/>
  <c r="H670" i="1"/>
  <c r="D670" i="1"/>
  <c r="K670" i="1"/>
  <c r="L670" i="1"/>
  <c r="M670" i="1"/>
  <c r="N670" i="1"/>
  <c r="O670" i="1"/>
  <c r="P670" i="1"/>
  <c r="Q670" i="1"/>
  <c r="R670" i="1"/>
  <c r="S670" i="1"/>
  <c r="T670" i="1"/>
  <c r="U670" i="1"/>
  <c r="W670" i="1"/>
  <c r="X670" i="1"/>
  <c r="Y670" i="1"/>
  <c r="AA670" i="1"/>
  <c r="AB670" i="1"/>
  <c r="AC670" i="1"/>
  <c r="AD670" i="1"/>
  <c r="AE670" i="1"/>
  <c r="AF670" i="1"/>
  <c r="AG670" i="1"/>
  <c r="AH670" i="1"/>
  <c r="AI670" i="1"/>
  <c r="AK670" i="1"/>
  <c r="AL670" i="1"/>
  <c r="AM670" i="1"/>
  <c r="AN670" i="1"/>
  <c r="AR670" i="1"/>
  <c r="AT670" i="1"/>
  <c r="AU670" i="1"/>
  <c r="AV670" i="1"/>
  <c r="AW670" i="1"/>
  <c r="AY670" i="1"/>
  <c r="AZ670" i="1"/>
  <c r="BA670" i="1"/>
  <c r="BB670" i="1"/>
  <c r="BF670" i="1"/>
  <c r="BG670" i="1"/>
  <c r="BI670" i="1"/>
  <c r="BK670" i="1"/>
  <c r="BM670" i="1"/>
  <c r="BO670" i="1"/>
  <c r="BQ670" i="1"/>
  <c r="BS670" i="1"/>
  <c r="BU670" i="1"/>
  <c r="BW670" i="1"/>
  <c r="BY670" i="1"/>
  <c r="CA670" i="1"/>
  <c r="D13883" i="3"/>
  <c r="D13865" i="3"/>
  <c r="D13866" i="3"/>
  <c r="D13867" i="3"/>
  <c r="D13868" i="3"/>
  <c r="D13869" i="3"/>
  <c r="D13870" i="3"/>
  <c r="D13871" i="3"/>
  <c r="D13872" i="3"/>
  <c r="D13873" i="3"/>
  <c r="D13874" i="3"/>
  <c r="D13875" i="3"/>
  <c r="D13876" i="3"/>
  <c r="D13877" i="3"/>
  <c r="D13878" i="3"/>
  <c r="D13879" i="3"/>
  <c r="D13880" i="3"/>
  <c r="D13881" i="3"/>
  <c r="D13882" i="3"/>
  <c r="D13864" i="3"/>
  <c r="AQ669" i="1"/>
  <c r="AP669" i="1"/>
  <c r="J669" i="1"/>
  <c r="I669" i="1"/>
  <c r="H669" i="1"/>
  <c r="F669" i="1"/>
  <c r="D669" i="1"/>
  <c r="K669" i="1"/>
  <c r="L669" i="1"/>
  <c r="M669" i="1"/>
  <c r="N669" i="1"/>
  <c r="O669" i="1"/>
  <c r="P669" i="1"/>
  <c r="Q669" i="1"/>
  <c r="R669" i="1"/>
  <c r="S669" i="1"/>
  <c r="T669" i="1"/>
  <c r="U669" i="1"/>
  <c r="W669" i="1"/>
  <c r="X669" i="1"/>
  <c r="Y669" i="1"/>
  <c r="AA669" i="1"/>
  <c r="AB669" i="1"/>
  <c r="AC669" i="1"/>
  <c r="AD669" i="1"/>
  <c r="AE669" i="1"/>
  <c r="AF669" i="1"/>
  <c r="AG669" i="1"/>
  <c r="AH669" i="1"/>
  <c r="AI669" i="1"/>
  <c r="AK669" i="1"/>
  <c r="AL669" i="1"/>
  <c r="AM669" i="1"/>
  <c r="AN669" i="1"/>
  <c r="AR669" i="1"/>
  <c r="AT669" i="1"/>
  <c r="AU669" i="1"/>
  <c r="AV669" i="1"/>
  <c r="AW669" i="1"/>
  <c r="AY669" i="1"/>
  <c r="AZ669" i="1"/>
  <c r="BA669" i="1"/>
  <c r="BB669" i="1"/>
  <c r="BC669" i="1"/>
  <c r="BF669" i="1"/>
  <c r="BG669" i="1"/>
  <c r="BI669" i="1"/>
  <c r="BK669" i="1"/>
  <c r="BM669" i="1"/>
  <c r="BO669" i="1"/>
  <c r="BQ669" i="1"/>
  <c r="BS669" i="1"/>
  <c r="BU669" i="1"/>
  <c r="BW669" i="1"/>
  <c r="BY669" i="1"/>
  <c r="CA669" i="1"/>
  <c r="D13845" i="3"/>
  <c r="D13846" i="3"/>
  <c r="D13847" i="3"/>
  <c r="D13848" i="3"/>
  <c r="D13849" i="3"/>
  <c r="D13850" i="3"/>
  <c r="D13851" i="3"/>
  <c r="D13852" i="3"/>
  <c r="D13853" i="3"/>
  <c r="D13854" i="3"/>
  <c r="D13855" i="3"/>
  <c r="D13856" i="3"/>
  <c r="D13857" i="3"/>
  <c r="D13858" i="3"/>
  <c r="D13859" i="3"/>
  <c r="D13860" i="3"/>
  <c r="D13861" i="3"/>
  <c r="D13862" i="3"/>
  <c r="D13863" i="3"/>
  <c r="D13844" i="3"/>
  <c r="AQ668" i="1"/>
  <c r="AP668" i="1"/>
  <c r="J668" i="1"/>
  <c r="I668" i="1"/>
  <c r="H668" i="1"/>
  <c r="F668" i="1"/>
  <c r="D668" i="1"/>
  <c r="K668" i="1"/>
  <c r="L668" i="1"/>
  <c r="M668" i="1"/>
  <c r="N668" i="1"/>
  <c r="O668" i="1"/>
  <c r="P668" i="1"/>
  <c r="Q668" i="1"/>
  <c r="R668" i="1"/>
  <c r="S668" i="1"/>
  <c r="T668" i="1"/>
  <c r="U668" i="1"/>
  <c r="W668" i="1"/>
  <c r="X668" i="1"/>
  <c r="Y668" i="1"/>
  <c r="AA668" i="1"/>
  <c r="AB668" i="1"/>
  <c r="AC668" i="1"/>
  <c r="AD668" i="1"/>
  <c r="AE668" i="1"/>
  <c r="AF668" i="1"/>
  <c r="AG668" i="1"/>
  <c r="AH668" i="1"/>
  <c r="AI668" i="1"/>
  <c r="AK668" i="1"/>
  <c r="AL668" i="1"/>
  <c r="AM668" i="1"/>
  <c r="AN668" i="1"/>
  <c r="AR668" i="1"/>
  <c r="AT668" i="1"/>
  <c r="AU668" i="1"/>
  <c r="AV668" i="1"/>
  <c r="AW668" i="1"/>
  <c r="AY668" i="1"/>
  <c r="AZ668" i="1"/>
  <c r="BA668" i="1"/>
  <c r="BB668" i="1"/>
  <c r="BC668" i="1"/>
  <c r="BF668" i="1"/>
  <c r="BG668" i="1"/>
  <c r="BI668" i="1"/>
  <c r="BK668" i="1"/>
  <c r="BM668" i="1"/>
  <c r="BO668" i="1"/>
  <c r="BQ668" i="1"/>
  <c r="BS668" i="1"/>
  <c r="BU668" i="1"/>
  <c r="BW668" i="1"/>
  <c r="BY668" i="1"/>
  <c r="CA668" i="1"/>
  <c r="D13843" i="3"/>
  <c r="D13825" i="3"/>
  <c r="D13826" i="3"/>
  <c r="D13827" i="3"/>
  <c r="D13828" i="3"/>
  <c r="D13829" i="3"/>
  <c r="D13830" i="3"/>
  <c r="D13831" i="3"/>
  <c r="D13832" i="3"/>
  <c r="D13833" i="3"/>
  <c r="D13834" i="3"/>
  <c r="D13835" i="3"/>
  <c r="D13836" i="3"/>
  <c r="D13837" i="3"/>
  <c r="D13838" i="3"/>
  <c r="D13839" i="3"/>
  <c r="D13840" i="3"/>
  <c r="D13841" i="3"/>
  <c r="D13842" i="3"/>
  <c r="D13824" i="3"/>
  <c r="AQ667" i="1"/>
  <c r="AP667" i="1"/>
  <c r="J667" i="1"/>
  <c r="I667" i="1"/>
  <c r="H667" i="1"/>
  <c r="F667" i="1"/>
  <c r="D667" i="1"/>
  <c r="K667" i="1"/>
  <c r="L667" i="1"/>
  <c r="M667" i="1"/>
  <c r="N667" i="1"/>
  <c r="O667" i="1"/>
  <c r="P667" i="1"/>
  <c r="Q667" i="1"/>
  <c r="R667" i="1"/>
  <c r="S667" i="1"/>
  <c r="T667" i="1"/>
  <c r="U667" i="1"/>
  <c r="W667" i="1"/>
  <c r="X667" i="1"/>
  <c r="Y667" i="1"/>
  <c r="AA667" i="1"/>
  <c r="AB667" i="1"/>
  <c r="AC667" i="1"/>
  <c r="AD667" i="1"/>
  <c r="AE667" i="1"/>
  <c r="AF667" i="1"/>
  <c r="AG667" i="1"/>
  <c r="AH667" i="1"/>
  <c r="AI667" i="1"/>
  <c r="AK667" i="1"/>
  <c r="AL667" i="1"/>
  <c r="AM667" i="1"/>
  <c r="AN667" i="1"/>
  <c r="AR667" i="1"/>
  <c r="AT667" i="1"/>
  <c r="AU667" i="1"/>
  <c r="AV667" i="1"/>
  <c r="AW667" i="1"/>
  <c r="AY667" i="1"/>
  <c r="AZ667" i="1"/>
  <c r="BA667" i="1"/>
  <c r="BB667" i="1"/>
  <c r="BC667" i="1"/>
  <c r="BF667" i="1"/>
  <c r="BG667" i="1"/>
  <c r="BI667" i="1"/>
  <c r="BK667" i="1"/>
  <c r="BM667" i="1"/>
  <c r="BO667" i="1"/>
  <c r="BQ667" i="1"/>
  <c r="BS667" i="1"/>
  <c r="BU667" i="1"/>
  <c r="BW667" i="1"/>
  <c r="BY667" i="1"/>
  <c r="CA667" i="1"/>
  <c r="D13823" i="3"/>
  <c r="D13805" i="3"/>
  <c r="D13806" i="3"/>
  <c r="D13807" i="3"/>
  <c r="D13808" i="3"/>
  <c r="D13809" i="3"/>
  <c r="D13810" i="3"/>
  <c r="D13811" i="3"/>
  <c r="D13812" i="3"/>
  <c r="D13813" i="3"/>
  <c r="D13814" i="3"/>
  <c r="D13815" i="3"/>
  <c r="D13816" i="3"/>
  <c r="D13817" i="3"/>
  <c r="D13818" i="3"/>
  <c r="D13819" i="3"/>
  <c r="D13820" i="3"/>
  <c r="D13821" i="3"/>
  <c r="D13822" i="3"/>
  <c r="D13804" i="3"/>
  <c r="AQ666" i="1"/>
  <c r="AP666" i="1"/>
  <c r="J666" i="1"/>
  <c r="I666" i="1"/>
  <c r="H666" i="1"/>
  <c r="F666" i="1"/>
  <c r="D666" i="1"/>
  <c r="K666" i="1"/>
  <c r="L666" i="1"/>
  <c r="M666" i="1"/>
  <c r="N666" i="1"/>
  <c r="O666" i="1"/>
  <c r="P666" i="1"/>
  <c r="Q666" i="1"/>
  <c r="R666" i="1"/>
  <c r="S666" i="1"/>
  <c r="T666" i="1"/>
  <c r="U666" i="1"/>
  <c r="W666" i="1"/>
  <c r="X666" i="1"/>
  <c r="Y666" i="1"/>
  <c r="AA666" i="1"/>
  <c r="AB666" i="1"/>
  <c r="AC666" i="1"/>
  <c r="AD666" i="1"/>
  <c r="AE666" i="1"/>
  <c r="AF666" i="1"/>
  <c r="AG666" i="1"/>
  <c r="AH666" i="1"/>
  <c r="AI666" i="1"/>
  <c r="AK666" i="1"/>
  <c r="AL666" i="1"/>
  <c r="AM666" i="1"/>
  <c r="AN666" i="1"/>
  <c r="AR666" i="1"/>
  <c r="AT666" i="1"/>
  <c r="AU666" i="1"/>
  <c r="AV666" i="1"/>
  <c r="AW666" i="1"/>
  <c r="AY666" i="1"/>
  <c r="AZ666" i="1"/>
  <c r="BA666" i="1"/>
  <c r="BB666" i="1"/>
  <c r="BC666" i="1"/>
  <c r="BF666" i="1"/>
  <c r="BG666" i="1"/>
  <c r="BI666" i="1"/>
  <c r="BK666" i="1"/>
  <c r="BM666" i="1"/>
  <c r="BO666" i="1"/>
  <c r="BQ666" i="1"/>
  <c r="BS666" i="1"/>
  <c r="BU666" i="1"/>
  <c r="BW666" i="1"/>
  <c r="BY666" i="1"/>
  <c r="CA666" i="1"/>
  <c r="D13803" i="3"/>
  <c r="D13785" i="3"/>
  <c r="D13786" i="3"/>
  <c r="D13787" i="3"/>
  <c r="D13788" i="3"/>
  <c r="D13789" i="3"/>
  <c r="D13790" i="3"/>
  <c r="D13791" i="3"/>
  <c r="D13792" i="3"/>
  <c r="D13793" i="3"/>
  <c r="D13794" i="3"/>
  <c r="D13795" i="3"/>
  <c r="D13796" i="3"/>
  <c r="D13797" i="3"/>
  <c r="D13798" i="3"/>
  <c r="D13799" i="3"/>
  <c r="D13800" i="3"/>
  <c r="D13801" i="3"/>
  <c r="D13802" i="3"/>
  <c r="D13784" i="3"/>
  <c r="D13765" i="3"/>
  <c r="D13766" i="3"/>
  <c r="D13767" i="3"/>
  <c r="D13768" i="3"/>
  <c r="D13769" i="3"/>
  <c r="D13770" i="3"/>
  <c r="D13771" i="3"/>
  <c r="D13772" i="3"/>
  <c r="D13773" i="3"/>
  <c r="D13774" i="3"/>
  <c r="D13775" i="3"/>
  <c r="D13776" i="3"/>
  <c r="D13777" i="3"/>
  <c r="D13778" i="3"/>
  <c r="D13779" i="3"/>
  <c r="D13780" i="3"/>
  <c r="D13781" i="3"/>
  <c r="D13782" i="3"/>
  <c r="D13783" i="3"/>
  <c r="D13764" i="3"/>
  <c r="AQ665" i="1"/>
  <c r="AQ664" i="1"/>
  <c r="AQ663" i="1"/>
  <c r="AP665" i="1"/>
  <c r="AP664" i="1"/>
  <c r="AP663" i="1"/>
  <c r="D665" i="1"/>
  <c r="F665" i="1"/>
  <c r="H665" i="1"/>
  <c r="J665" i="1"/>
  <c r="D664" i="1"/>
  <c r="F664" i="1"/>
  <c r="H664" i="1"/>
  <c r="J664" i="1"/>
  <c r="J663" i="1"/>
  <c r="I665" i="1"/>
  <c r="I664" i="1"/>
  <c r="I663" i="1"/>
  <c r="H663" i="1"/>
  <c r="F663" i="1"/>
  <c r="D663" i="1"/>
  <c r="D660" i="1"/>
  <c r="K665" i="1"/>
  <c r="L665" i="1"/>
  <c r="M665" i="1"/>
  <c r="N665" i="1"/>
  <c r="O665" i="1"/>
  <c r="P665" i="1"/>
  <c r="Q665" i="1"/>
  <c r="R665" i="1"/>
  <c r="S665" i="1"/>
  <c r="T665" i="1"/>
  <c r="U665" i="1"/>
  <c r="W665" i="1"/>
  <c r="W664" i="1"/>
  <c r="X665" i="1"/>
  <c r="Y665" i="1"/>
  <c r="AA665" i="1"/>
  <c r="AB665" i="1"/>
  <c r="AA664" i="1"/>
  <c r="AC665" i="1"/>
  <c r="AD665" i="1"/>
  <c r="AD664" i="1"/>
  <c r="AE665" i="1"/>
  <c r="AF665" i="1"/>
  <c r="AD663" i="1"/>
  <c r="AE664" i="1"/>
  <c r="AG665" i="1"/>
  <c r="AH665" i="1"/>
  <c r="AI665" i="1"/>
  <c r="AK665" i="1"/>
  <c r="AL665" i="1"/>
  <c r="AM665" i="1"/>
  <c r="AN665" i="1"/>
  <c r="AR665" i="1"/>
  <c r="AT665" i="1"/>
  <c r="AU665" i="1"/>
  <c r="AV665" i="1"/>
  <c r="AW665" i="1"/>
  <c r="AY665" i="1"/>
  <c r="AZ665" i="1"/>
  <c r="BA665" i="1"/>
  <c r="BB665" i="1"/>
  <c r="BC665" i="1"/>
  <c r="BC664" i="1"/>
  <c r="BD665" i="1"/>
  <c r="BE665" i="1"/>
  <c r="BF665" i="1"/>
  <c r="BG665" i="1"/>
  <c r="BI665" i="1"/>
  <c r="BK665" i="1"/>
  <c r="BM665" i="1"/>
  <c r="BO665" i="1"/>
  <c r="BQ665" i="1"/>
  <c r="BS665" i="1"/>
  <c r="BU665" i="1"/>
  <c r="BW665" i="1"/>
  <c r="BY665" i="1"/>
  <c r="CA665" i="1"/>
  <c r="K664" i="1"/>
  <c r="L664" i="1"/>
  <c r="M664" i="1"/>
  <c r="N664" i="1"/>
  <c r="O664" i="1"/>
  <c r="P664" i="1"/>
  <c r="Q664" i="1"/>
  <c r="R664" i="1"/>
  <c r="S664" i="1"/>
  <c r="T664" i="1"/>
  <c r="U664" i="1"/>
  <c r="W663" i="1"/>
  <c r="X664" i="1"/>
  <c r="Y664" i="1"/>
  <c r="AB664" i="1"/>
  <c r="AA663" i="1"/>
  <c r="AC664" i="1"/>
  <c r="AF664" i="1"/>
  <c r="AE663" i="1"/>
  <c r="AG664" i="1"/>
  <c r="AH664" i="1"/>
  <c r="AI664" i="1"/>
  <c r="AK664" i="1"/>
  <c r="AL664" i="1"/>
  <c r="AM664" i="1"/>
  <c r="AN664" i="1"/>
  <c r="AR664" i="1"/>
  <c r="AT664" i="1"/>
  <c r="AU664" i="1"/>
  <c r="AV664" i="1"/>
  <c r="AW664" i="1"/>
  <c r="AY664" i="1"/>
  <c r="AZ664" i="1"/>
  <c r="BA664" i="1"/>
  <c r="BB664" i="1"/>
  <c r="BC663" i="1"/>
  <c r="BD664" i="1"/>
  <c r="BE664" i="1"/>
  <c r="BF664" i="1"/>
  <c r="BG664" i="1"/>
  <c r="BI664" i="1"/>
  <c r="BK664" i="1"/>
  <c r="BM664" i="1"/>
  <c r="BO664" i="1"/>
  <c r="BQ664" i="1"/>
  <c r="BS664" i="1"/>
  <c r="BU664" i="1"/>
  <c r="BW664" i="1"/>
  <c r="BY664" i="1"/>
  <c r="CA664" i="1"/>
  <c r="K663" i="1"/>
  <c r="L663" i="1"/>
  <c r="M663" i="1"/>
  <c r="N663" i="1"/>
  <c r="O663" i="1"/>
  <c r="P663" i="1"/>
  <c r="Q663" i="1"/>
  <c r="R663" i="1"/>
  <c r="S663" i="1"/>
  <c r="T663" i="1"/>
  <c r="U663" i="1"/>
  <c r="X663" i="1"/>
  <c r="Y663" i="1"/>
  <c r="AB663" i="1"/>
  <c r="AC663" i="1"/>
  <c r="AF663" i="1"/>
  <c r="AG663" i="1"/>
  <c r="AH663" i="1"/>
  <c r="AI663" i="1"/>
  <c r="AK663" i="1"/>
  <c r="AL663" i="1"/>
  <c r="AM663" i="1"/>
  <c r="AN663" i="1"/>
  <c r="AR663" i="1"/>
  <c r="AT663" i="1"/>
  <c r="AU663" i="1"/>
  <c r="AV663" i="1"/>
  <c r="AW663" i="1"/>
  <c r="AY663" i="1"/>
  <c r="AZ663" i="1"/>
  <c r="BA663" i="1"/>
  <c r="BB663" i="1"/>
  <c r="BC662" i="1"/>
  <c r="BD663" i="1"/>
  <c r="BE663" i="1"/>
  <c r="BF663" i="1"/>
  <c r="BG663" i="1"/>
  <c r="BI663" i="1"/>
  <c r="BK663" i="1"/>
  <c r="BM663" i="1"/>
  <c r="BO663" i="1"/>
  <c r="BQ663" i="1"/>
  <c r="BS663" i="1"/>
  <c r="BU663" i="1"/>
  <c r="BW663" i="1"/>
  <c r="BY663" i="1"/>
  <c r="CA663" i="1"/>
  <c r="D13745" i="3"/>
  <c r="D13746" i="3"/>
  <c r="D13747" i="3"/>
  <c r="D13748" i="3"/>
  <c r="D13749" i="3"/>
  <c r="D13750" i="3"/>
  <c r="D13751" i="3"/>
  <c r="D13752" i="3"/>
  <c r="D13753" i="3"/>
  <c r="D13754" i="3"/>
  <c r="D13755" i="3"/>
  <c r="D13756" i="3"/>
  <c r="D13757" i="3"/>
  <c r="D13758" i="3"/>
  <c r="D13759" i="3"/>
  <c r="D13760" i="3"/>
  <c r="D13761" i="3"/>
  <c r="D13762" i="3"/>
  <c r="D13763" i="3"/>
  <c r="D13744" i="3"/>
  <c r="D13741" i="3"/>
  <c r="D13742" i="3"/>
  <c r="D13743" i="3"/>
  <c r="D13725" i="3"/>
  <c r="D13726" i="3"/>
  <c r="D13727" i="3"/>
  <c r="D13728" i="3"/>
  <c r="D13729" i="3"/>
  <c r="D13730" i="3"/>
  <c r="D13731" i="3"/>
  <c r="D13732" i="3"/>
  <c r="D13733" i="3"/>
  <c r="D13734" i="3"/>
  <c r="D13735" i="3"/>
  <c r="D13736" i="3"/>
  <c r="D13737" i="3"/>
  <c r="D13738" i="3"/>
  <c r="D13739" i="3"/>
  <c r="D13740" i="3"/>
  <c r="D13724" i="3"/>
  <c r="AQ662" i="1"/>
  <c r="AP662" i="1"/>
  <c r="J662" i="1"/>
  <c r="I662" i="1"/>
  <c r="H662" i="1"/>
  <c r="F662" i="1"/>
  <c r="D662" i="1"/>
  <c r="K662" i="1"/>
  <c r="L662" i="1"/>
  <c r="M662" i="1"/>
  <c r="N662" i="1"/>
  <c r="O662" i="1"/>
  <c r="P662" i="1"/>
  <c r="Q662" i="1"/>
  <c r="R662" i="1"/>
  <c r="S662" i="1"/>
  <c r="T662" i="1"/>
  <c r="U662" i="1"/>
  <c r="W662" i="1"/>
  <c r="X662" i="1"/>
  <c r="Y662" i="1"/>
  <c r="AA662" i="1"/>
  <c r="AB662" i="1"/>
  <c r="AC662" i="1"/>
  <c r="AD662" i="1"/>
  <c r="AE662" i="1"/>
  <c r="AF662" i="1"/>
  <c r="AG662" i="1"/>
  <c r="AH662" i="1"/>
  <c r="AI662" i="1"/>
  <c r="AK662" i="1"/>
  <c r="AL662" i="1"/>
  <c r="AM662" i="1"/>
  <c r="AN662" i="1"/>
  <c r="AR662" i="1"/>
  <c r="AT662" i="1"/>
  <c r="AU662" i="1"/>
  <c r="AV662" i="1"/>
  <c r="AW662" i="1"/>
  <c r="AY662" i="1"/>
  <c r="AZ662" i="1"/>
  <c r="BA662" i="1"/>
  <c r="BB662" i="1"/>
  <c r="BF662" i="1"/>
  <c r="BG662" i="1"/>
  <c r="BI662" i="1"/>
  <c r="BK662" i="1"/>
  <c r="BM662" i="1"/>
  <c r="BO662" i="1"/>
  <c r="BQ662" i="1"/>
  <c r="BS662" i="1"/>
  <c r="BU662" i="1"/>
  <c r="BW662" i="1"/>
  <c r="BY662" i="1"/>
  <c r="CA662" i="1"/>
  <c r="D13705" i="3"/>
  <c r="D13706" i="3"/>
  <c r="D13707" i="3"/>
  <c r="D13708" i="3"/>
  <c r="D13709" i="3"/>
  <c r="D13710" i="3"/>
  <c r="D13711" i="3"/>
  <c r="D13712" i="3"/>
  <c r="D13713" i="3"/>
  <c r="D13714" i="3"/>
  <c r="D13715" i="3"/>
  <c r="D13716" i="3"/>
  <c r="D13717" i="3"/>
  <c r="D13718" i="3"/>
  <c r="D13719" i="3"/>
  <c r="D13720" i="3"/>
  <c r="D13721" i="3"/>
  <c r="D13722" i="3"/>
  <c r="D13723" i="3"/>
  <c r="D13704" i="3"/>
  <c r="AQ661" i="1"/>
  <c r="AP661" i="1"/>
  <c r="J661" i="1"/>
  <c r="I661" i="1"/>
  <c r="H661" i="1"/>
  <c r="F661" i="1"/>
  <c r="D661" i="1"/>
  <c r="K661" i="1"/>
  <c r="L661" i="1"/>
  <c r="M661" i="1"/>
  <c r="N661" i="1"/>
  <c r="O661" i="1"/>
  <c r="P661" i="1"/>
  <c r="Q661" i="1"/>
  <c r="R661" i="1"/>
  <c r="S661" i="1"/>
  <c r="T661" i="1"/>
  <c r="U661" i="1"/>
  <c r="W661" i="1"/>
  <c r="X661" i="1"/>
  <c r="Y661" i="1"/>
  <c r="AA661" i="1"/>
  <c r="AB661" i="1"/>
  <c r="AC661" i="1"/>
  <c r="AD661" i="1"/>
  <c r="AE661" i="1"/>
  <c r="AF661" i="1"/>
  <c r="AG661" i="1"/>
  <c r="AH661" i="1"/>
  <c r="AI661" i="1"/>
  <c r="AK661" i="1"/>
  <c r="AL661" i="1"/>
  <c r="AM661" i="1"/>
  <c r="AN661" i="1"/>
  <c r="AR661" i="1"/>
  <c r="AT661" i="1"/>
  <c r="AU661" i="1"/>
  <c r="AV661" i="1"/>
  <c r="AW661" i="1"/>
  <c r="AY661" i="1"/>
  <c r="AZ661" i="1"/>
  <c r="BA661" i="1"/>
  <c r="BB661" i="1"/>
  <c r="BC661" i="1"/>
  <c r="BF661" i="1"/>
  <c r="BG661" i="1"/>
  <c r="BI661" i="1"/>
  <c r="BK661" i="1"/>
  <c r="BM661" i="1"/>
  <c r="BO661" i="1"/>
  <c r="BQ661" i="1"/>
  <c r="BS661" i="1"/>
  <c r="BU661" i="1"/>
  <c r="BW661" i="1"/>
  <c r="BY661" i="1"/>
  <c r="CA661" i="1"/>
  <c r="D13702" i="3"/>
  <c r="D13703" i="3"/>
  <c r="D13685" i="3"/>
  <c r="D13686" i="3"/>
  <c r="D13687" i="3"/>
  <c r="D13688" i="3"/>
  <c r="D13689" i="3"/>
  <c r="D13690" i="3"/>
  <c r="D13691" i="3"/>
  <c r="D13692" i="3"/>
  <c r="D13693" i="3"/>
  <c r="D13694" i="3"/>
  <c r="D13695" i="3"/>
  <c r="D13696" i="3"/>
  <c r="D13697" i="3"/>
  <c r="D13698" i="3"/>
  <c r="D13699" i="3"/>
  <c r="D13700" i="3"/>
  <c r="D13701" i="3"/>
  <c r="D13684" i="3"/>
  <c r="AQ660" i="1"/>
  <c r="AP660" i="1"/>
  <c r="I660" i="1"/>
  <c r="H660" i="1"/>
  <c r="J660" i="1"/>
  <c r="F660" i="1"/>
  <c r="K660" i="1"/>
  <c r="L660" i="1"/>
  <c r="M660" i="1"/>
  <c r="N660" i="1"/>
  <c r="O660" i="1"/>
  <c r="P660" i="1"/>
  <c r="Q660" i="1"/>
  <c r="R660" i="1"/>
  <c r="S660" i="1"/>
  <c r="T660" i="1"/>
  <c r="U660" i="1"/>
  <c r="W660" i="1"/>
  <c r="X660" i="1"/>
  <c r="Y660" i="1"/>
  <c r="AA660" i="1"/>
  <c r="AB660" i="1"/>
  <c r="AC660" i="1"/>
  <c r="AD660" i="1"/>
  <c r="AE660" i="1"/>
  <c r="AF660" i="1"/>
  <c r="AG660" i="1"/>
  <c r="AH660" i="1"/>
  <c r="AI660" i="1"/>
  <c r="AK660" i="1"/>
  <c r="AL660" i="1"/>
  <c r="AM660" i="1"/>
  <c r="AN660" i="1"/>
  <c r="AR660" i="1"/>
  <c r="AT660" i="1"/>
  <c r="AU660" i="1"/>
  <c r="AV660" i="1"/>
  <c r="AW660" i="1"/>
  <c r="AY660" i="1"/>
  <c r="AZ660" i="1"/>
  <c r="BA660" i="1"/>
  <c r="BB660" i="1"/>
  <c r="BC660" i="1"/>
  <c r="BF660" i="1"/>
  <c r="BG660" i="1"/>
  <c r="BI660" i="1"/>
  <c r="BK660" i="1"/>
  <c r="BM660" i="1"/>
  <c r="BO660" i="1"/>
  <c r="BQ660" i="1"/>
  <c r="BS660" i="1"/>
  <c r="BU660" i="1"/>
  <c r="BW660" i="1"/>
  <c r="BY660" i="1"/>
  <c r="CA660" i="1"/>
  <c r="D13682" i="3"/>
  <c r="D13683" i="3"/>
  <c r="D13665" i="3"/>
  <c r="D13666" i="3"/>
  <c r="D13667" i="3"/>
  <c r="D13668" i="3"/>
  <c r="D13669" i="3"/>
  <c r="D13670" i="3"/>
  <c r="D13671" i="3"/>
  <c r="D13672" i="3"/>
  <c r="D13673" i="3"/>
  <c r="D13674" i="3"/>
  <c r="D13675" i="3"/>
  <c r="D13676" i="3"/>
  <c r="D13677" i="3"/>
  <c r="D13678" i="3"/>
  <c r="D13679" i="3"/>
  <c r="D13680" i="3"/>
  <c r="D13681" i="3"/>
  <c r="D13664" i="3"/>
  <c r="D13662" i="3"/>
  <c r="D13663" i="3"/>
  <c r="D13645" i="3"/>
  <c r="D13646" i="3"/>
  <c r="D13647" i="3"/>
  <c r="D13648" i="3"/>
  <c r="D13649" i="3"/>
  <c r="D13650" i="3"/>
  <c r="D13651" i="3"/>
  <c r="D13652" i="3"/>
  <c r="D13653" i="3"/>
  <c r="D13654" i="3"/>
  <c r="D13655" i="3"/>
  <c r="D13656" i="3"/>
  <c r="D13657" i="3"/>
  <c r="D13658" i="3"/>
  <c r="D13659" i="3"/>
  <c r="D13660" i="3"/>
  <c r="D13661" i="3"/>
  <c r="D13644" i="3"/>
  <c r="I658" i="1"/>
  <c r="AQ659" i="1"/>
  <c r="AQ658" i="1"/>
  <c r="AQ657" i="1"/>
  <c r="AP659" i="1"/>
  <c r="AP658" i="1"/>
  <c r="AP657" i="1"/>
  <c r="D659" i="1"/>
  <c r="F659" i="1"/>
  <c r="H659" i="1"/>
  <c r="J659" i="1"/>
  <c r="D658" i="1"/>
  <c r="F658" i="1"/>
  <c r="H658" i="1"/>
  <c r="J658" i="1"/>
  <c r="J657" i="1"/>
  <c r="I659" i="1"/>
  <c r="I657" i="1"/>
  <c r="H657" i="1"/>
  <c r="F657" i="1"/>
  <c r="F656" i="1"/>
  <c r="D657" i="1"/>
  <c r="K659" i="1"/>
  <c r="L659" i="1"/>
  <c r="M659" i="1"/>
  <c r="N659" i="1"/>
  <c r="O659" i="1"/>
  <c r="P659" i="1"/>
  <c r="Q659" i="1"/>
  <c r="R659" i="1"/>
  <c r="S659" i="1"/>
  <c r="T659" i="1"/>
  <c r="U659" i="1"/>
  <c r="W659" i="1"/>
  <c r="W658" i="1"/>
  <c r="X659" i="1"/>
  <c r="Y659" i="1"/>
  <c r="AA659" i="1"/>
  <c r="AB659" i="1"/>
  <c r="AA658" i="1"/>
  <c r="AC659" i="1"/>
  <c r="AD659" i="1"/>
  <c r="AD658" i="1"/>
  <c r="AE659" i="1"/>
  <c r="AF659" i="1"/>
  <c r="AD657" i="1"/>
  <c r="AE658" i="1"/>
  <c r="AG659" i="1"/>
  <c r="AH659" i="1"/>
  <c r="AI659" i="1"/>
  <c r="AK659" i="1"/>
  <c r="AL659" i="1"/>
  <c r="AM659" i="1"/>
  <c r="AN659" i="1"/>
  <c r="AR659" i="1"/>
  <c r="AT659" i="1"/>
  <c r="AU659" i="1"/>
  <c r="AV659" i="1"/>
  <c r="AW659" i="1"/>
  <c r="AY659" i="1"/>
  <c r="AZ659" i="1"/>
  <c r="BA659" i="1"/>
  <c r="BB659" i="1"/>
  <c r="BC659" i="1"/>
  <c r="BC658" i="1"/>
  <c r="BD659" i="1"/>
  <c r="BE659" i="1"/>
  <c r="BF659" i="1"/>
  <c r="BG659" i="1"/>
  <c r="BI659" i="1"/>
  <c r="BK659" i="1"/>
  <c r="BM659" i="1"/>
  <c r="BO659" i="1"/>
  <c r="BQ659" i="1"/>
  <c r="BS659" i="1"/>
  <c r="BU659" i="1"/>
  <c r="BW659" i="1"/>
  <c r="BY659" i="1"/>
  <c r="CA659" i="1"/>
  <c r="K658" i="1"/>
  <c r="L658" i="1"/>
  <c r="M658" i="1"/>
  <c r="N658" i="1"/>
  <c r="O658" i="1"/>
  <c r="P658" i="1"/>
  <c r="Q658" i="1"/>
  <c r="R658" i="1"/>
  <c r="S658" i="1"/>
  <c r="T658" i="1"/>
  <c r="U658" i="1"/>
  <c r="W657" i="1"/>
  <c r="X658" i="1"/>
  <c r="Y658" i="1"/>
  <c r="AB658" i="1"/>
  <c r="AA657" i="1"/>
  <c r="AC658" i="1"/>
  <c r="AF658" i="1"/>
  <c r="AE657" i="1"/>
  <c r="AG658" i="1"/>
  <c r="AH658" i="1"/>
  <c r="AI658" i="1"/>
  <c r="AK658" i="1"/>
  <c r="AL658" i="1"/>
  <c r="AM658" i="1"/>
  <c r="AN658" i="1"/>
  <c r="AR658" i="1"/>
  <c r="AT658" i="1"/>
  <c r="AU658" i="1"/>
  <c r="AV658" i="1"/>
  <c r="AW658" i="1"/>
  <c r="AY658" i="1"/>
  <c r="AZ658" i="1"/>
  <c r="BA658" i="1"/>
  <c r="BB658" i="1"/>
  <c r="BC657" i="1"/>
  <c r="BD658" i="1"/>
  <c r="BE658" i="1"/>
  <c r="BF658" i="1"/>
  <c r="BG658" i="1"/>
  <c r="BI658" i="1"/>
  <c r="BK658" i="1"/>
  <c r="BM658" i="1"/>
  <c r="BO658" i="1"/>
  <c r="BQ658" i="1"/>
  <c r="BS658" i="1"/>
  <c r="BU658" i="1"/>
  <c r="BW658" i="1"/>
  <c r="BY658" i="1"/>
  <c r="CA658" i="1"/>
  <c r="K657" i="1"/>
  <c r="L657" i="1"/>
  <c r="M657" i="1"/>
  <c r="N657" i="1"/>
  <c r="O657" i="1"/>
  <c r="P657" i="1"/>
  <c r="Q657" i="1"/>
  <c r="R657" i="1"/>
  <c r="S657" i="1"/>
  <c r="T657" i="1"/>
  <c r="U657" i="1"/>
  <c r="X657" i="1"/>
  <c r="Y657" i="1"/>
  <c r="AB657" i="1"/>
  <c r="AC657" i="1"/>
  <c r="AF657" i="1"/>
  <c r="AG657" i="1"/>
  <c r="AH657" i="1"/>
  <c r="AI657" i="1"/>
  <c r="AK657" i="1"/>
  <c r="AL657" i="1"/>
  <c r="AM657" i="1"/>
  <c r="AN657" i="1"/>
  <c r="AR657" i="1"/>
  <c r="AT657" i="1"/>
  <c r="AU657" i="1"/>
  <c r="AV657" i="1"/>
  <c r="AW657" i="1"/>
  <c r="AY657" i="1"/>
  <c r="AZ657" i="1"/>
  <c r="BA657" i="1"/>
  <c r="BB657" i="1"/>
  <c r="BC656" i="1"/>
  <c r="BD657" i="1"/>
  <c r="BE657" i="1"/>
  <c r="BF657" i="1"/>
  <c r="BG657" i="1"/>
  <c r="BI657" i="1"/>
  <c r="BK657" i="1"/>
  <c r="BM657" i="1"/>
  <c r="BO657" i="1"/>
  <c r="BQ657" i="1"/>
  <c r="BS657" i="1"/>
  <c r="BU657" i="1"/>
  <c r="BW657" i="1"/>
  <c r="BY657" i="1"/>
  <c r="CA657" i="1"/>
  <c r="D13643" i="3"/>
  <c r="D13625" i="3"/>
  <c r="D13626" i="3"/>
  <c r="D13627" i="3"/>
  <c r="D13628" i="3"/>
  <c r="D13629" i="3"/>
  <c r="D13630" i="3"/>
  <c r="D13631" i="3"/>
  <c r="D13632" i="3"/>
  <c r="D13633" i="3"/>
  <c r="D13634" i="3"/>
  <c r="D13635" i="3"/>
  <c r="D13636" i="3"/>
  <c r="D13637" i="3"/>
  <c r="D13638" i="3"/>
  <c r="D13639" i="3"/>
  <c r="D13640" i="3"/>
  <c r="D13642" i="3"/>
  <c r="D13624" i="3"/>
  <c r="D13623" i="3"/>
  <c r="D13605" i="3"/>
  <c r="D13606" i="3"/>
  <c r="D13607" i="3"/>
  <c r="D13608" i="3"/>
  <c r="D13609" i="3"/>
  <c r="D13610" i="3"/>
  <c r="D13611" i="3"/>
  <c r="D13612" i="3"/>
  <c r="D13613" i="3"/>
  <c r="D13614" i="3"/>
  <c r="D13615" i="3"/>
  <c r="D13616" i="3"/>
  <c r="D13617" i="3"/>
  <c r="D13618" i="3"/>
  <c r="D13619" i="3"/>
  <c r="D13620" i="3"/>
  <c r="D13621" i="3"/>
  <c r="D13622" i="3"/>
  <c r="D13604" i="3"/>
  <c r="AQ656" i="1"/>
  <c r="AP656" i="1"/>
  <c r="J656" i="1"/>
  <c r="I656" i="1"/>
  <c r="H656" i="1"/>
  <c r="D656" i="1"/>
  <c r="K656" i="1"/>
  <c r="L656" i="1"/>
  <c r="M656" i="1"/>
  <c r="N656" i="1"/>
  <c r="O656" i="1"/>
  <c r="P656" i="1"/>
  <c r="Q656" i="1"/>
  <c r="R656" i="1"/>
  <c r="S656" i="1"/>
  <c r="T656" i="1"/>
  <c r="U656" i="1"/>
  <c r="W656" i="1"/>
  <c r="X656" i="1"/>
  <c r="Y656" i="1"/>
  <c r="AA656" i="1"/>
  <c r="AB656" i="1"/>
  <c r="AC656" i="1"/>
  <c r="AD656" i="1"/>
  <c r="AE656" i="1"/>
  <c r="AF656" i="1"/>
  <c r="AG656" i="1"/>
  <c r="AH656" i="1"/>
  <c r="AI656" i="1"/>
  <c r="AK656" i="1"/>
  <c r="AL656" i="1"/>
  <c r="AM656" i="1"/>
  <c r="AN656" i="1"/>
  <c r="AR656" i="1"/>
  <c r="AT656" i="1"/>
  <c r="AU656" i="1"/>
  <c r="AV656" i="1"/>
  <c r="AW656" i="1"/>
  <c r="AY656" i="1"/>
  <c r="AZ656" i="1"/>
  <c r="BA656" i="1"/>
  <c r="BB656" i="1"/>
  <c r="BF656" i="1"/>
  <c r="BG656" i="1"/>
  <c r="BI656" i="1"/>
  <c r="BK656" i="1"/>
  <c r="BM656" i="1"/>
  <c r="BO656" i="1"/>
  <c r="BQ656" i="1"/>
  <c r="BS656" i="1"/>
  <c r="BU656" i="1"/>
  <c r="BW656" i="1"/>
  <c r="BY656" i="1"/>
  <c r="CA656" i="1"/>
  <c r="D13602" i="3"/>
  <c r="D13603" i="3"/>
  <c r="D13585" i="3"/>
  <c r="D13586" i="3"/>
  <c r="D13587" i="3"/>
  <c r="D13588" i="3"/>
  <c r="D13589" i="3"/>
  <c r="D13590" i="3"/>
  <c r="D13591" i="3"/>
  <c r="D13592" i="3"/>
  <c r="D13593" i="3"/>
  <c r="D13594" i="3"/>
  <c r="D13595" i="3"/>
  <c r="D13596" i="3"/>
  <c r="D13597" i="3"/>
  <c r="D13598" i="3"/>
  <c r="D13599" i="3"/>
  <c r="D13600" i="3"/>
  <c r="D13601" i="3"/>
  <c r="D13584" i="3"/>
  <c r="AQ655" i="1"/>
  <c r="AP655" i="1"/>
  <c r="J655" i="1"/>
  <c r="I655" i="1"/>
  <c r="H655" i="1"/>
  <c r="F655" i="1"/>
  <c r="D655" i="1"/>
  <c r="K655" i="1"/>
  <c r="L655" i="1"/>
  <c r="M655" i="1"/>
  <c r="N655" i="1"/>
  <c r="O655" i="1"/>
  <c r="P655" i="1"/>
  <c r="Q655" i="1"/>
  <c r="R655" i="1"/>
  <c r="S655" i="1"/>
  <c r="T655" i="1"/>
  <c r="U655" i="1"/>
  <c r="W655" i="1"/>
  <c r="X655" i="1"/>
  <c r="Y655" i="1"/>
  <c r="AA655" i="1"/>
  <c r="AB655" i="1"/>
  <c r="AC655" i="1"/>
  <c r="AD655" i="1"/>
  <c r="AE655" i="1"/>
  <c r="AF655" i="1"/>
  <c r="AG655" i="1"/>
  <c r="AH655" i="1"/>
  <c r="AI655" i="1"/>
  <c r="AK655" i="1"/>
  <c r="AL655" i="1"/>
  <c r="AM655" i="1"/>
  <c r="AN655" i="1"/>
  <c r="AR655" i="1"/>
  <c r="AT655" i="1"/>
  <c r="AU655" i="1"/>
  <c r="AV655" i="1"/>
  <c r="AW655" i="1"/>
  <c r="AY655" i="1"/>
  <c r="AZ655" i="1"/>
  <c r="BA655" i="1"/>
  <c r="BB655" i="1"/>
  <c r="BC655" i="1"/>
  <c r="BF655" i="1"/>
  <c r="BG655" i="1"/>
  <c r="BI655" i="1"/>
  <c r="BK655" i="1"/>
  <c r="BM655" i="1"/>
  <c r="BO655" i="1"/>
  <c r="BQ655" i="1"/>
  <c r="BS655" i="1"/>
  <c r="BU655" i="1"/>
  <c r="BW655" i="1"/>
  <c r="BY655" i="1"/>
  <c r="CA655" i="1"/>
  <c r="D13581" i="3"/>
  <c r="D13582" i="3"/>
  <c r="D13583" i="3"/>
  <c r="D13565" i="3"/>
  <c r="D13566" i="3"/>
  <c r="D13567" i="3"/>
  <c r="D13568" i="3"/>
  <c r="D13569" i="3"/>
  <c r="D13570" i="3"/>
  <c r="D13571" i="3"/>
  <c r="D13572" i="3"/>
  <c r="D13573" i="3"/>
  <c r="D13574" i="3"/>
  <c r="D13575" i="3"/>
  <c r="D13576" i="3"/>
  <c r="D13577" i="3"/>
  <c r="D13578" i="3"/>
  <c r="D13579" i="3"/>
  <c r="D13580" i="3"/>
  <c r="D13564" i="3"/>
  <c r="D13562" i="3"/>
  <c r="D13563" i="3"/>
  <c r="D13545" i="3"/>
  <c r="D13546" i="3"/>
  <c r="D13547" i="3"/>
  <c r="D13548" i="3"/>
  <c r="D13549" i="3"/>
  <c r="D13550" i="3"/>
  <c r="D13551" i="3"/>
  <c r="D13552" i="3"/>
  <c r="D13553" i="3"/>
  <c r="D13554" i="3"/>
  <c r="D13555" i="3"/>
  <c r="D13556" i="3"/>
  <c r="D13557" i="3"/>
  <c r="D13559" i="3"/>
  <c r="D13560" i="3"/>
  <c r="D13561" i="3"/>
  <c r="D13544" i="3"/>
  <c r="AQ654" i="1"/>
  <c r="AP654" i="1"/>
  <c r="J654" i="1"/>
  <c r="I654" i="1"/>
  <c r="H654" i="1"/>
  <c r="F654" i="1"/>
  <c r="D654" i="1"/>
  <c r="K654" i="1"/>
  <c r="L654" i="1"/>
  <c r="M654" i="1"/>
  <c r="N654" i="1"/>
  <c r="O654" i="1"/>
  <c r="P654" i="1"/>
  <c r="Q654" i="1"/>
  <c r="R654" i="1"/>
  <c r="S654" i="1"/>
  <c r="T654" i="1"/>
  <c r="U654" i="1"/>
  <c r="W654" i="1"/>
  <c r="X654" i="1"/>
  <c r="Y654" i="1"/>
  <c r="AA654" i="1"/>
  <c r="AB654" i="1"/>
  <c r="AC654" i="1"/>
  <c r="AD654" i="1"/>
  <c r="AE654" i="1"/>
  <c r="AF654" i="1"/>
  <c r="AG654" i="1"/>
  <c r="AH654" i="1"/>
  <c r="AI654" i="1"/>
  <c r="AK654" i="1"/>
  <c r="AL654" i="1"/>
  <c r="AM654" i="1"/>
  <c r="AN654" i="1"/>
  <c r="AR654" i="1"/>
  <c r="AT654" i="1"/>
  <c r="AU654" i="1"/>
  <c r="AV654" i="1"/>
  <c r="AW654" i="1"/>
  <c r="AY654" i="1"/>
  <c r="AZ654" i="1"/>
  <c r="BA654" i="1"/>
  <c r="BB654" i="1"/>
  <c r="BC654" i="1"/>
  <c r="BC653" i="1"/>
  <c r="BD654" i="1"/>
  <c r="BE654" i="1"/>
  <c r="BF654" i="1"/>
  <c r="BG654" i="1"/>
  <c r="BI654" i="1"/>
  <c r="BK654" i="1"/>
  <c r="BM654" i="1"/>
  <c r="BO654" i="1"/>
  <c r="BQ654" i="1"/>
  <c r="BS654" i="1"/>
  <c r="BU654" i="1"/>
  <c r="BW654" i="1"/>
  <c r="BY654" i="1"/>
  <c r="CA654" i="1"/>
  <c r="AQ653" i="1"/>
  <c r="AP653" i="1"/>
  <c r="J653" i="1"/>
  <c r="I653" i="1"/>
  <c r="H653" i="1"/>
  <c r="F653" i="1"/>
  <c r="D653" i="1"/>
  <c r="K653" i="1"/>
  <c r="L653" i="1"/>
  <c r="M653" i="1"/>
  <c r="N653" i="1"/>
  <c r="O653" i="1"/>
  <c r="P653" i="1"/>
  <c r="Q653" i="1"/>
  <c r="R653" i="1"/>
  <c r="S653" i="1"/>
  <c r="T653" i="1"/>
  <c r="U653" i="1"/>
  <c r="W653" i="1"/>
  <c r="X653" i="1"/>
  <c r="Y653" i="1"/>
  <c r="AA653" i="1"/>
  <c r="AB653" i="1"/>
  <c r="AC653" i="1"/>
  <c r="AD653" i="1"/>
  <c r="AE653" i="1"/>
  <c r="AF653" i="1"/>
  <c r="AG653" i="1"/>
  <c r="AH653" i="1"/>
  <c r="AI653" i="1"/>
  <c r="AK653" i="1"/>
  <c r="AL653" i="1"/>
  <c r="AM653" i="1"/>
  <c r="AN653" i="1"/>
  <c r="AR653" i="1"/>
  <c r="AT653" i="1"/>
  <c r="AU653" i="1"/>
  <c r="AV653" i="1"/>
  <c r="AW653" i="1"/>
  <c r="AY653" i="1"/>
  <c r="AZ653" i="1"/>
  <c r="BA653" i="1"/>
  <c r="BB653" i="1"/>
  <c r="BF653" i="1"/>
  <c r="BG653" i="1"/>
  <c r="BI653" i="1"/>
  <c r="BK653" i="1"/>
  <c r="BM653" i="1"/>
  <c r="BO653" i="1"/>
  <c r="BQ653" i="1"/>
  <c r="BS653" i="1"/>
  <c r="BU653" i="1"/>
  <c r="BW653" i="1"/>
  <c r="BY653" i="1"/>
  <c r="CA653" i="1"/>
  <c r="D13542" i="3"/>
  <c r="D13543" i="3"/>
  <c r="D13525" i="3"/>
  <c r="D13526" i="3"/>
  <c r="D13527" i="3"/>
  <c r="D13528" i="3"/>
  <c r="D13529" i="3"/>
  <c r="D13530" i="3"/>
  <c r="D13531" i="3"/>
  <c r="D13532" i="3"/>
  <c r="D13533" i="3"/>
  <c r="D13534" i="3"/>
  <c r="D13535" i="3"/>
  <c r="D13536" i="3"/>
  <c r="D13537" i="3"/>
  <c r="D13538" i="3"/>
  <c r="D13539" i="3"/>
  <c r="D13540" i="3"/>
  <c r="D13541" i="3"/>
  <c r="D13524" i="3"/>
  <c r="AQ652" i="1"/>
  <c r="AP652" i="1"/>
  <c r="J652" i="1"/>
  <c r="I652" i="1"/>
  <c r="H652" i="1"/>
  <c r="F652" i="1"/>
  <c r="D652" i="1"/>
  <c r="K652" i="1"/>
  <c r="L652" i="1"/>
  <c r="M652" i="1"/>
  <c r="N652" i="1"/>
  <c r="O652" i="1"/>
  <c r="P652" i="1"/>
  <c r="Q652" i="1"/>
  <c r="R652" i="1"/>
  <c r="S652" i="1"/>
  <c r="T652" i="1"/>
  <c r="U652" i="1"/>
  <c r="W652" i="1"/>
  <c r="X652" i="1"/>
  <c r="Y652" i="1"/>
  <c r="AA652" i="1"/>
  <c r="AB652" i="1"/>
  <c r="AC652" i="1"/>
  <c r="AD652" i="1"/>
  <c r="AE652" i="1"/>
  <c r="AF652" i="1"/>
  <c r="AG652" i="1"/>
  <c r="AH652" i="1"/>
  <c r="AI652" i="1"/>
  <c r="AK652" i="1"/>
  <c r="AL652" i="1"/>
  <c r="AM652" i="1"/>
  <c r="AN652" i="1"/>
  <c r="AR652" i="1"/>
  <c r="AT652" i="1"/>
  <c r="AU652" i="1"/>
  <c r="AV652" i="1"/>
  <c r="AW652" i="1"/>
  <c r="AY652" i="1"/>
  <c r="AZ652" i="1"/>
  <c r="BA652" i="1"/>
  <c r="BB652" i="1"/>
  <c r="BC652" i="1"/>
  <c r="BF652" i="1"/>
  <c r="BG652" i="1"/>
  <c r="BI652" i="1"/>
  <c r="BK652" i="1"/>
  <c r="BM652" i="1"/>
  <c r="BO652" i="1"/>
  <c r="BQ652" i="1"/>
  <c r="BS652" i="1"/>
  <c r="BU652" i="1"/>
  <c r="BW652" i="1"/>
  <c r="BY652" i="1"/>
  <c r="CA652" i="1"/>
  <c r="D13523" i="3"/>
  <c r="D13505" i="3"/>
  <c r="D13506" i="3"/>
  <c r="D13507" i="3"/>
  <c r="D13508" i="3"/>
  <c r="D13509" i="3"/>
  <c r="D13510" i="3"/>
  <c r="D13511" i="3"/>
  <c r="D13512" i="3"/>
  <c r="D13513" i="3"/>
  <c r="D13514" i="3"/>
  <c r="D13515" i="3"/>
  <c r="D13516" i="3"/>
  <c r="D13517" i="3"/>
  <c r="D13518" i="3"/>
  <c r="D13519" i="3"/>
  <c r="D13520" i="3"/>
  <c r="D13521" i="3"/>
  <c r="D13522" i="3"/>
  <c r="D13504" i="3"/>
  <c r="AQ651" i="1"/>
  <c r="AQ650" i="1"/>
  <c r="AP651" i="1"/>
  <c r="AP650" i="1"/>
  <c r="D651" i="1"/>
  <c r="F651" i="1"/>
  <c r="H651" i="1"/>
  <c r="J651" i="1"/>
  <c r="J650" i="1"/>
  <c r="I651" i="1"/>
  <c r="I650" i="1"/>
  <c r="H650" i="1"/>
  <c r="F650" i="1"/>
  <c r="D650" i="1"/>
  <c r="K651" i="1"/>
  <c r="L651" i="1"/>
  <c r="M651" i="1"/>
  <c r="N651" i="1"/>
  <c r="O651" i="1"/>
  <c r="P651" i="1"/>
  <c r="Q651" i="1"/>
  <c r="R651" i="1"/>
  <c r="S651" i="1"/>
  <c r="T651" i="1"/>
  <c r="U651" i="1"/>
  <c r="W651" i="1"/>
  <c r="W650" i="1"/>
  <c r="X651" i="1"/>
  <c r="Y651" i="1"/>
  <c r="AA651" i="1"/>
  <c r="AB651" i="1"/>
  <c r="AA650" i="1"/>
  <c r="AC651" i="1"/>
  <c r="AD651" i="1"/>
  <c r="AD650" i="1"/>
  <c r="AE651" i="1"/>
  <c r="AF651" i="1"/>
  <c r="AE650" i="1"/>
  <c r="AG651" i="1"/>
  <c r="AH651" i="1"/>
  <c r="AI651" i="1"/>
  <c r="AK651" i="1"/>
  <c r="AL651" i="1"/>
  <c r="AM651" i="1"/>
  <c r="AN651" i="1"/>
  <c r="AR651" i="1"/>
  <c r="AT651" i="1"/>
  <c r="AU651" i="1"/>
  <c r="AV651" i="1"/>
  <c r="AW651" i="1"/>
  <c r="AY651" i="1"/>
  <c r="AZ651" i="1"/>
  <c r="BA651" i="1"/>
  <c r="BB651" i="1"/>
  <c r="BC651" i="1"/>
  <c r="BC650" i="1"/>
  <c r="BD651" i="1"/>
  <c r="BE651" i="1"/>
  <c r="BF651" i="1"/>
  <c r="BG651" i="1"/>
  <c r="BI651" i="1"/>
  <c r="BK651" i="1"/>
  <c r="BM651" i="1"/>
  <c r="BO651" i="1"/>
  <c r="BQ651" i="1"/>
  <c r="BS651" i="1"/>
  <c r="BU651" i="1"/>
  <c r="BW651" i="1"/>
  <c r="BY651" i="1"/>
  <c r="CA651" i="1"/>
  <c r="K650" i="1"/>
  <c r="L650" i="1"/>
  <c r="M650" i="1"/>
  <c r="N650" i="1"/>
  <c r="O650" i="1"/>
  <c r="P650" i="1"/>
  <c r="Q650" i="1"/>
  <c r="R650" i="1"/>
  <c r="S650" i="1"/>
  <c r="T650" i="1"/>
  <c r="U650" i="1"/>
  <c r="X650" i="1"/>
  <c r="Y650" i="1"/>
  <c r="AB650" i="1"/>
  <c r="AC650" i="1"/>
  <c r="AF650" i="1"/>
  <c r="AG650" i="1"/>
  <c r="AH650" i="1"/>
  <c r="AI650" i="1"/>
  <c r="AK650" i="1"/>
  <c r="AL650" i="1"/>
  <c r="AM650" i="1"/>
  <c r="AN650" i="1"/>
  <c r="AR650" i="1"/>
  <c r="AT650" i="1"/>
  <c r="AU650" i="1"/>
  <c r="AV650" i="1"/>
  <c r="AW650" i="1"/>
  <c r="AY650" i="1"/>
  <c r="AZ650" i="1"/>
  <c r="BA650" i="1"/>
  <c r="BB650" i="1"/>
  <c r="BC649" i="1"/>
  <c r="BD650" i="1"/>
  <c r="BE650" i="1"/>
  <c r="BF650" i="1"/>
  <c r="BG650" i="1"/>
  <c r="BI650" i="1"/>
  <c r="BK650" i="1"/>
  <c r="BM650" i="1"/>
  <c r="BO650" i="1"/>
  <c r="BQ650" i="1"/>
  <c r="BS650" i="1"/>
  <c r="BU650" i="1"/>
  <c r="BW650" i="1"/>
  <c r="BY650" i="1"/>
  <c r="CA650" i="1"/>
  <c r="D13485" i="3"/>
  <c r="D13486" i="3"/>
  <c r="D13487" i="3"/>
  <c r="D13488" i="3"/>
  <c r="D13489" i="3"/>
  <c r="D13490" i="3"/>
  <c r="D13491" i="3"/>
  <c r="D13492" i="3"/>
  <c r="D13493" i="3"/>
  <c r="D13494" i="3"/>
  <c r="D13495" i="3"/>
  <c r="D13496" i="3"/>
  <c r="D13497" i="3"/>
  <c r="D13498" i="3"/>
  <c r="D13499" i="3"/>
  <c r="D13500" i="3"/>
  <c r="D13501" i="3"/>
  <c r="D13502" i="3"/>
  <c r="D13503" i="3"/>
  <c r="D13484" i="3"/>
  <c r="D13481" i="3"/>
  <c r="D13482" i="3"/>
  <c r="D13483" i="3"/>
  <c r="D13465" i="3"/>
  <c r="D13466" i="3"/>
  <c r="D13467" i="3"/>
  <c r="D13468" i="3"/>
  <c r="D13469" i="3"/>
  <c r="D13470" i="3"/>
  <c r="D13471" i="3"/>
  <c r="D13472" i="3"/>
  <c r="D13473" i="3"/>
  <c r="D13474" i="3"/>
  <c r="D13475" i="3"/>
  <c r="D13476" i="3"/>
  <c r="D13477" i="3"/>
  <c r="D13478" i="3"/>
  <c r="D13479" i="3"/>
  <c r="D13480" i="3"/>
  <c r="D13464" i="3"/>
  <c r="D13463" i="3"/>
  <c r="D13445" i="3"/>
  <c r="D13446" i="3"/>
  <c r="D13447" i="3"/>
  <c r="D13448" i="3"/>
  <c r="D13449" i="3"/>
  <c r="D13450" i="3"/>
  <c r="D13451" i="3"/>
  <c r="D13452" i="3"/>
  <c r="D13453" i="3"/>
  <c r="D13454" i="3"/>
  <c r="D13455" i="3"/>
  <c r="D13456" i="3"/>
  <c r="D13457" i="3"/>
  <c r="D13458" i="3"/>
  <c r="D13459" i="3"/>
  <c r="D13460" i="3"/>
  <c r="D13461" i="3"/>
  <c r="D13462" i="3"/>
  <c r="D13444" i="3"/>
  <c r="AQ649" i="1"/>
  <c r="AP649" i="1"/>
  <c r="J649" i="1"/>
  <c r="I649" i="1"/>
  <c r="H649" i="1"/>
  <c r="F649" i="1"/>
  <c r="D649" i="1"/>
  <c r="K649" i="1"/>
  <c r="L649" i="1"/>
  <c r="M649" i="1"/>
  <c r="N649" i="1"/>
  <c r="O649" i="1"/>
  <c r="P649" i="1"/>
  <c r="Q649" i="1"/>
  <c r="R649" i="1"/>
  <c r="S649" i="1"/>
  <c r="T649" i="1"/>
  <c r="U649" i="1"/>
  <c r="W649" i="1"/>
  <c r="X649" i="1"/>
  <c r="Y649" i="1"/>
  <c r="AA649" i="1"/>
  <c r="AB649" i="1"/>
  <c r="AC649" i="1"/>
  <c r="AD649" i="1"/>
  <c r="AE649" i="1"/>
  <c r="AF649" i="1"/>
  <c r="AG649" i="1"/>
  <c r="AH649" i="1"/>
  <c r="AI649" i="1"/>
  <c r="AK649" i="1"/>
  <c r="AL649" i="1"/>
  <c r="AM649" i="1"/>
  <c r="AN649" i="1"/>
  <c r="AR649" i="1"/>
  <c r="AT649" i="1"/>
  <c r="AU649" i="1"/>
  <c r="AV649" i="1"/>
  <c r="AW649" i="1"/>
  <c r="AY649" i="1"/>
  <c r="AZ649" i="1"/>
  <c r="BA649" i="1"/>
  <c r="BB649" i="1"/>
  <c r="BF649" i="1"/>
  <c r="BG649" i="1"/>
  <c r="BI649" i="1"/>
  <c r="BK649" i="1"/>
  <c r="BM649" i="1"/>
  <c r="BO649" i="1"/>
  <c r="BQ649" i="1"/>
  <c r="BS649" i="1"/>
  <c r="BU649" i="1"/>
  <c r="BW649" i="1"/>
  <c r="BY649" i="1"/>
  <c r="CA649" i="1"/>
  <c r="D13442" i="3"/>
  <c r="D13443" i="3"/>
  <c r="D13425" i="3"/>
  <c r="D13426" i="3"/>
  <c r="D13427" i="3"/>
  <c r="D13428" i="3"/>
  <c r="D13429" i="3"/>
  <c r="D13430" i="3"/>
  <c r="D13431" i="3"/>
  <c r="D13432" i="3"/>
  <c r="D13433" i="3"/>
  <c r="D13434" i="3"/>
  <c r="D13435" i="3"/>
  <c r="D13436" i="3"/>
  <c r="D13437" i="3"/>
  <c r="D13438" i="3"/>
  <c r="D13439" i="3"/>
  <c r="D13440" i="3"/>
  <c r="D13441" i="3"/>
  <c r="D13424" i="3"/>
  <c r="AQ648" i="1"/>
  <c r="AP648" i="1"/>
  <c r="J648" i="1"/>
  <c r="I648" i="1"/>
  <c r="H648" i="1"/>
  <c r="F648" i="1"/>
  <c r="D648" i="1"/>
  <c r="K648" i="1"/>
  <c r="L648" i="1"/>
  <c r="M648" i="1"/>
  <c r="N648" i="1"/>
  <c r="O648" i="1"/>
  <c r="P648" i="1"/>
  <c r="Q648" i="1"/>
  <c r="R648" i="1"/>
  <c r="S648" i="1"/>
  <c r="T648" i="1"/>
  <c r="U648" i="1"/>
  <c r="W648" i="1"/>
  <c r="X648" i="1"/>
  <c r="Y648" i="1"/>
  <c r="AA648" i="1"/>
  <c r="AB648" i="1"/>
  <c r="AC648" i="1"/>
  <c r="AD648" i="1"/>
  <c r="AE648" i="1"/>
  <c r="AF648" i="1"/>
  <c r="AG648" i="1"/>
  <c r="AH648" i="1"/>
  <c r="AI648" i="1"/>
  <c r="AK648" i="1"/>
  <c r="AL648" i="1"/>
  <c r="AM648" i="1"/>
  <c r="AN648" i="1"/>
  <c r="AR648" i="1"/>
  <c r="AT648" i="1"/>
  <c r="AU648" i="1"/>
  <c r="AV648" i="1"/>
  <c r="AW648" i="1"/>
  <c r="AY648" i="1"/>
  <c r="AZ648" i="1"/>
  <c r="BA648" i="1"/>
  <c r="BB648" i="1"/>
  <c r="BC648" i="1"/>
  <c r="BF648" i="1"/>
  <c r="BG648" i="1"/>
  <c r="BI648" i="1"/>
  <c r="BK648" i="1"/>
  <c r="BM648" i="1"/>
  <c r="BO648" i="1"/>
  <c r="BQ648" i="1"/>
  <c r="BS648" i="1"/>
  <c r="BU648" i="1"/>
  <c r="BW648" i="1"/>
  <c r="BY648" i="1"/>
  <c r="CA648" i="1"/>
  <c r="AQ647" i="1"/>
  <c r="AP647" i="1"/>
  <c r="J647" i="1"/>
  <c r="I647" i="1"/>
  <c r="H647" i="1"/>
  <c r="F647" i="1"/>
  <c r="D647" i="1"/>
  <c r="K647" i="1"/>
  <c r="L647" i="1"/>
  <c r="M647" i="1"/>
  <c r="N647" i="1"/>
  <c r="O647" i="1"/>
  <c r="P647" i="1"/>
  <c r="Q647" i="1"/>
  <c r="R647" i="1"/>
  <c r="S647" i="1"/>
  <c r="T647" i="1"/>
  <c r="U647" i="1"/>
  <c r="W647" i="1"/>
  <c r="X647" i="1"/>
  <c r="Y647" i="1"/>
  <c r="AA647" i="1"/>
  <c r="AB647" i="1"/>
  <c r="AC647" i="1"/>
  <c r="AD647" i="1"/>
  <c r="AE647" i="1"/>
  <c r="AF647" i="1"/>
  <c r="AG647" i="1"/>
  <c r="AH647" i="1"/>
  <c r="AI647" i="1"/>
  <c r="AK647" i="1"/>
  <c r="AL647" i="1"/>
  <c r="AM647" i="1"/>
  <c r="AN647" i="1"/>
  <c r="AR647" i="1"/>
  <c r="AT647" i="1"/>
  <c r="AU647" i="1"/>
  <c r="AV647" i="1"/>
  <c r="AW647" i="1"/>
  <c r="AY647" i="1"/>
  <c r="AZ647" i="1"/>
  <c r="BA647" i="1"/>
  <c r="BB647" i="1"/>
  <c r="BC647" i="1"/>
  <c r="BF647" i="1"/>
  <c r="BG647" i="1"/>
  <c r="BI647" i="1"/>
  <c r="BK647" i="1"/>
  <c r="BM647" i="1"/>
  <c r="BO647" i="1"/>
  <c r="BQ647" i="1"/>
  <c r="BS647" i="1"/>
  <c r="BU647" i="1"/>
  <c r="BW647" i="1"/>
  <c r="BY647" i="1"/>
  <c r="CA647" i="1"/>
  <c r="D13422" i="3"/>
  <c r="D13423" i="3"/>
  <c r="D13405" i="3"/>
  <c r="D13406" i="3"/>
  <c r="D13407" i="3"/>
  <c r="D13408" i="3"/>
  <c r="D13409" i="3"/>
  <c r="D13410" i="3"/>
  <c r="D13411" i="3"/>
  <c r="D13412" i="3"/>
  <c r="D13413" i="3"/>
  <c r="D13414" i="3"/>
  <c r="D13415" i="3"/>
  <c r="D13416" i="3"/>
  <c r="D13417" i="3"/>
  <c r="D13418" i="3"/>
  <c r="D13419" i="3"/>
  <c r="D13420" i="3"/>
  <c r="D13421" i="3"/>
  <c r="D13404" i="3"/>
  <c r="AQ646" i="1"/>
  <c r="AP646" i="1"/>
  <c r="I646" i="1"/>
  <c r="H646" i="1"/>
  <c r="J646" i="1"/>
  <c r="F646" i="1"/>
  <c r="D646" i="1"/>
  <c r="K646" i="1"/>
  <c r="L646" i="1"/>
  <c r="M646" i="1"/>
  <c r="N646" i="1"/>
  <c r="O646" i="1"/>
  <c r="P646" i="1"/>
  <c r="Q646" i="1"/>
  <c r="R646" i="1"/>
  <c r="S646" i="1"/>
  <c r="T646" i="1"/>
  <c r="U646" i="1"/>
  <c r="W646" i="1"/>
  <c r="X646" i="1"/>
  <c r="Y646" i="1"/>
  <c r="AA646" i="1"/>
  <c r="AB646" i="1"/>
  <c r="AC646" i="1"/>
  <c r="AD646" i="1"/>
  <c r="AE646" i="1"/>
  <c r="AF646" i="1"/>
  <c r="AG646" i="1"/>
  <c r="AH646" i="1"/>
  <c r="AI646" i="1"/>
  <c r="AK646" i="1"/>
  <c r="AL646" i="1"/>
  <c r="AM646" i="1"/>
  <c r="AN646" i="1"/>
  <c r="AR646" i="1"/>
  <c r="AT646" i="1"/>
  <c r="AU646" i="1"/>
  <c r="AV646" i="1"/>
  <c r="AW646" i="1"/>
  <c r="AY646" i="1"/>
  <c r="AZ646" i="1"/>
  <c r="BA646" i="1"/>
  <c r="BB646" i="1"/>
  <c r="BC646" i="1"/>
  <c r="BF646" i="1"/>
  <c r="BG646" i="1"/>
  <c r="BI646" i="1"/>
  <c r="BK646" i="1"/>
  <c r="BM646" i="1"/>
  <c r="BO646" i="1"/>
  <c r="BQ646" i="1"/>
  <c r="BS646" i="1"/>
  <c r="BU646" i="1"/>
  <c r="BW646" i="1"/>
  <c r="BY646" i="1"/>
  <c r="CA646" i="1"/>
  <c r="D13385" i="3"/>
  <c r="D13386" i="3"/>
  <c r="D13387" i="3"/>
  <c r="D13388" i="3"/>
  <c r="D13389" i="3"/>
  <c r="D13390" i="3"/>
  <c r="D13391" i="3"/>
  <c r="D13392" i="3"/>
  <c r="D13393" i="3"/>
  <c r="D13394" i="3"/>
  <c r="D13395" i="3"/>
  <c r="D13396" i="3"/>
  <c r="D13397" i="3"/>
  <c r="D13398" i="3"/>
  <c r="D13399" i="3"/>
  <c r="D13400" i="3"/>
  <c r="D13401" i="3"/>
  <c r="D13402" i="3"/>
  <c r="D13403" i="3"/>
  <c r="D13384" i="3"/>
  <c r="AQ645" i="1"/>
  <c r="AP645" i="1"/>
  <c r="J645" i="1"/>
  <c r="I645" i="1"/>
  <c r="H645" i="1"/>
  <c r="F645" i="1"/>
  <c r="D645" i="1"/>
  <c r="K645" i="1"/>
  <c r="L645" i="1"/>
  <c r="M645" i="1"/>
  <c r="N645" i="1"/>
  <c r="O645" i="1"/>
  <c r="P645" i="1"/>
  <c r="Q645" i="1"/>
  <c r="R645" i="1"/>
  <c r="S645" i="1"/>
  <c r="T645" i="1"/>
  <c r="U645" i="1"/>
  <c r="W645" i="1"/>
  <c r="X645" i="1"/>
  <c r="Y645" i="1"/>
  <c r="AA645" i="1"/>
  <c r="AB645" i="1"/>
  <c r="AC645" i="1"/>
  <c r="AD645" i="1"/>
  <c r="AE645" i="1"/>
  <c r="AF645" i="1"/>
  <c r="AG645" i="1"/>
  <c r="AH645" i="1"/>
  <c r="AI645" i="1"/>
  <c r="AK645" i="1"/>
  <c r="AL645" i="1"/>
  <c r="AM645" i="1"/>
  <c r="AN645" i="1"/>
  <c r="AR645" i="1"/>
  <c r="AT645" i="1"/>
  <c r="AU645" i="1"/>
  <c r="AV645" i="1"/>
  <c r="AW645" i="1"/>
  <c r="AY645" i="1"/>
  <c r="AZ645" i="1"/>
  <c r="BA645" i="1"/>
  <c r="BB645" i="1"/>
  <c r="BC645" i="1"/>
  <c r="BF645" i="1"/>
  <c r="BG645" i="1"/>
  <c r="BI645" i="1"/>
  <c r="BK645" i="1"/>
  <c r="BM645" i="1"/>
  <c r="BO645" i="1"/>
  <c r="BQ645" i="1"/>
  <c r="BS645" i="1"/>
  <c r="BU645" i="1"/>
  <c r="BW645" i="1"/>
  <c r="BY645" i="1"/>
  <c r="CA645" i="1"/>
  <c r="CA644" i="1"/>
  <c r="D13381" i="3"/>
  <c r="D13382" i="3"/>
  <c r="D13383" i="3"/>
  <c r="D13365" i="3"/>
  <c r="D13366" i="3"/>
  <c r="D13367" i="3"/>
  <c r="D13368" i="3"/>
  <c r="D13369" i="3"/>
  <c r="D13370" i="3"/>
  <c r="D13371" i="3"/>
  <c r="D13372" i="3"/>
  <c r="D13373" i="3"/>
  <c r="D13374" i="3"/>
  <c r="D13375" i="3"/>
  <c r="D13376" i="3"/>
  <c r="D13377" i="3"/>
  <c r="D13378" i="3"/>
  <c r="D13379" i="3"/>
  <c r="D13380" i="3"/>
  <c r="D13364" i="3"/>
  <c r="AQ644" i="1"/>
  <c r="AQ643" i="1"/>
  <c r="AQ642" i="1"/>
  <c r="AP644" i="1"/>
  <c r="AP643" i="1"/>
  <c r="J644" i="1"/>
  <c r="J643" i="1"/>
  <c r="I644" i="1"/>
  <c r="I643" i="1"/>
  <c r="H644" i="1"/>
  <c r="H643" i="1"/>
  <c r="F644" i="1"/>
  <c r="F643" i="1"/>
  <c r="D644" i="1"/>
  <c r="D643" i="1"/>
  <c r="K644" i="1"/>
  <c r="L644" i="1"/>
  <c r="M644" i="1"/>
  <c r="N644" i="1"/>
  <c r="O644" i="1"/>
  <c r="P644" i="1"/>
  <c r="Q644" i="1"/>
  <c r="R644" i="1"/>
  <c r="S644" i="1"/>
  <c r="T644" i="1"/>
  <c r="U644" i="1"/>
  <c r="W644" i="1"/>
  <c r="W643" i="1"/>
  <c r="X644" i="1"/>
  <c r="Y644" i="1"/>
  <c r="AA644" i="1"/>
  <c r="AB644" i="1"/>
  <c r="AA643" i="1"/>
  <c r="AC644" i="1"/>
  <c r="AD644" i="1"/>
  <c r="AD643" i="1"/>
  <c r="AE644" i="1"/>
  <c r="AF644" i="1"/>
  <c r="AE643" i="1"/>
  <c r="AG644" i="1"/>
  <c r="AH644" i="1"/>
  <c r="AI644" i="1"/>
  <c r="AK644" i="1"/>
  <c r="AL644" i="1"/>
  <c r="AM644" i="1"/>
  <c r="AN644" i="1"/>
  <c r="AR644" i="1"/>
  <c r="AT644" i="1"/>
  <c r="AU644" i="1"/>
  <c r="AV644" i="1"/>
  <c r="AW644" i="1"/>
  <c r="AY644" i="1"/>
  <c r="AZ644" i="1"/>
  <c r="BA644" i="1"/>
  <c r="BB644" i="1"/>
  <c r="BC644" i="1"/>
  <c r="BC643" i="1"/>
  <c r="BD644" i="1"/>
  <c r="BE644" i="1"/>
  <c r="BF644" i="1"/>
  <c r="BG644" i="1"/>
  <c r="BI644" i="1"/>
  <c r="BK644" i="1"/>
  <c r="BM644" i="1"/>
  <c r="BO644" i="1"/>
  <c r="BQ644" i="1"/>
  <c r="BS644" i="1"/>
  <c r="BU644" i="1"/>
  <c r="BW644" i="1"/>
  <c r="BY644" i="1"/>
  <c r="K643" i="1"/>
  <c r="L643" i="1"/>
  <c r="M643" i="1"/>
  <c r="N643" i="1"/>
  <c r="O643" i="1"/>
  <c r="P643" i="1"/>
  <c r="Q643" i="1"/>
  <c r="R643" i="1"/>
  <c r="S643" i="1"/>
  <c r="T643" i="1"/>
  <c r="U643" i="1"/>
  <c r="X643" i="1"/>
  <c r="Y643" i="1"/>
  <c r="AB643" i="1"/>
  <c r="AC643" i="1"/>
  <c r="AF643" i="1"/>
  <c r="AG643" i="1"/>
  <c r="AH643" i="1"/>
  <c r="AI643" i="1"/>
  <c r="AK643" i="1"/>
  <c r="AL643" i="1"/>
  <c r="AM643" i="1"/>
  <c r="AN643" i="1"/>
  <c r="AR643" i="1"/>
  <c r="AT643" i="1"/>
  <c r="AU643" i="1"/>
  <c r="AV643" i="1"/>
  <c r="AW643" i="1"/>
  <c r="AY643" i="1"/>
  <c r="AZ643" i="1"/>
  <c r="BA643" i="1"/>
  <c r="BB643" i="1"/>
  <c r="BC642" i="1"/>
  <c r="BD643" i="1"/>
  <c r="BE643" i="1"/>
  <c r="BF643" i="1"/>
  <c r="BG643" i="1"/>
  <c r="BI643" i="1"/>
  <c r="BK643" i="1"/>
  <c r="BM643" i="1"/>
  <c r="BO643" i="1"/>
  <c r="BQ643" i="1"/>
  <c r="BS643" i="1"/>
  <c r="BU643" i="1"/>
  <c r="BW643" i="1"/>
  <c r="BY643" i="1"/>
  <c r="CA643" i="1"/>
  <c r="D13363" i="3"/>
  <c r="D13345" i="3"/>
  <c r="D13346" i="3"/>
  <c r="D13347" i="3"/>
  <c r="D13348" i="3"/>
  <c r="D13349" i="3"/>
  <c r="D13350" i="3"/>
  <c r="D13351" i="3"/>
  <c r="D13352" i="3"/>
  <c r="D13353" i="3"/>
  <c r="D13354" i="3"/>
  <c r="D13355" i="3"/>
  <c r="D13356" i="3"/>
  <c r="D13357" i="3"/>
  <c r="D13358" i="3"/>
  <c r="D13359" i="3"/>
  <c r="D13360" i="3"/>
  <c r="D13361" i="3"/>
  <c r="D13362" i="3"/>
  <c r="D13344" i="3"/>
  <c r="D13324" i="3"/>
  <c r="D13325" i="3"/>
  <c r="D13326" i="3"/>
  <c r="D13327" i="3"/>
  <c r="D13328" i="3"/>
  <c r="D13329" i="3"/>
  <c r="D13330" i="3"/>
  <c r="D13331" i="3"/>
  <c r="D13332" i="3"/>
  <c r="D13333" i="3"/>
  <c r="D13334" i="3"/>
  <c r="D13335" i="3"/>
  <c r="D13336" i="3"/>
  <c r="D13337" i="3"/>
  <c r="D13338" i="3"/>
  <c r="D13339" i="3"/>
  <c r="D13340" i="3"/>
  <c r="D13341" i="3"/>
  <c r="D13342" i="3"/>
  <c r="D13343" i="3"/>
  <c r="AP642" i="1"/>
  <c r="D642" i="1"/>
  <c r="F642" i="1"/>
  <c r="H642" i="1"/>
  <c r="J642" i="1"/>
  <c r="I642" i="1"/>
  <c r="CA642" i="1"/>
  <c r="BY642" i="1"/>
  <c r="BW642" i="1"/>
  <c r="BU642" i="1"/>
  <c r="BS642" i="1"/>
  <c r="BQ642" i="1"/>
  <c r="BO642" i="1"/>
  <c r="BM642" i="1"/>
  <c r="BK642" i="1"/>
  <c r="BI642" i="1"/>
  <c r="BG642" i="1"/>
  <c r="BF642" i="1"/>
  <c r="BC641" i="1"/>
  <c r="BE642" i="1"/>
  <c r="BD642" i="1"/>
  <c r="BB642" i="1"/>
  <c r="BA642" i="1"/>
  <c r="AZ642" i="1"/>
  <c r="AY642" i="1"/>
  <c r="AW642" i="1"/>
  <c r="AV642" i="1"/>
  <c r="AU642" i="1"/>
  <c r="AT642" i="1"/>
  <c r="AR642" i="1"/>
  <c r="AN642" i="1"/>
  <c r="AM642" i="1"/>
  <c r="AL642" i="1"/>
  <c r="AK642" i="1"/>
  <c r="AD642" i="1"/>
  <c r="AI642" i="1"/>
  <c r="AD641" i="1"/>
  <c r="AE642" i="1"/>
  <c r="W642" i="1"/>
  <c r="AH642" i="1"/>
  <c r="AD640" i="1"/>
  <c r="AE641" i="1"/>
  <c r="AG642" i="1"/>
  <c r="AF642" i="1"/>
  <c r="AA642" i="1"/>
  <c r="AA641" i="1"/>
  <c r="AC642" i="1"/>
  <c r="AB642" i="1"/>
  <c r="Y642" i="1"/>
  <c r="W641" i="1"/>
  <c r="X642" i="1"/>
  <c r="U642" i="1"/>
  <c r="T642" i="1"/>
  <c r="S642" i="1"/>
  <c r="R642" i="1"/>
  <c r="Q642" i="1"/>
  <c r="P642" i="1"/>
  <c r="O642" i="1"/>
  <c r="N642" i="1"/>
  <c r="M642" i="1"/>
  <c r="L642" i="1"/>
  <c r="K642" i="1"/>
  <c r="D13321" i="3"/>
  <c r="D13322" i="3"/>
  <c r="D13323" i="3"/>
  <c r="D13305" i="3"/>
  <c r="D13306" i="3"/>
  <c r="D13307" i="3"/>
  <c r="D13308" i="3"/>
  <c r="D13309" i="3"/>
  <c r="D13310" i="3"/>
  <c r="D13311" i="3"/>
  <c r="D13312" i="3"/>
  <c r="D13313" i="3"/>
  <c r="D13314" i="3"/>
  <c r="D13315" i="3"/>
  <c r="D13316" i="3"/>
  <c r="D13317" i="3"/>
  <c r="D13318" i="3"/>
  <c r="D13319" i="3"/>
  <c r="D13320" i="3"/>
  <c r="D13304" i="3"/>
  <c r="D13302" i="3"/>
  <c r="D13303" i="3"/>
  <c r="D13285" i="3"/>
  <c r="D13286" i="3"/>
  <c r="D13287" i="3"/>
  <c r="D13288" i="3"/>
  <c r="D13289" i="3"/>
  <c r="D13290" i="3"/>
  <c r="D13291" i="3"/>
  <c r="D13292" i="3"/>
  <c r="D13293" i="3"/>
  <c r="D13294" i="3"/>
  <c r="D13295" i="3"/>
  <c r="D13296" i="3"/>
  <c r="D13297" i="3"/>
  <c r="D13298" i="3"/>
  <c r="D13299" i="3"/>
  <c r="D13300" i="3"/>
  <c r="D13301" i="3"/>
  <c r="D13284" i="3"/>
  <c r="AQ641" i="1"/>
  <c r="AQ640" i="1"/>
  <c r="AP641" i="1"/>
  <c r="AP640" i="1"/>
  <c r="D641" i="1"/>
  <c r="F641" i="1"/>
  <c r="H641" i="1"/>
  <c r="J641" i="1"/>
  <c r="D640" i="1"/>
  <c r="F640" i="1"/>
  <c r="H640" i="1"/>
  <c r="J640" i="1"/>
  <c r="I641" i="1"/>
  <c r="I640" i="1"/>
  <c r="CA641" i="1"/>
  <c r="BY641" i="1"/>
  <c r="BW641" i="1"/>
  <c r="BU641" i="1"/>
  <c r="BS641" i="1"/>
  <c r="BQ641" i="1"/>
  <c r="BO641" i="1"/>
  <c r="BM641" i="1"/>
  <c r="BK641" i="1"/>
  <c r="BI641" i="1"/>
  <c r="BG641" i="1"/>
  <c r="BF641" i="1"/>
  <c r="BC640" i="1"/>
  <c r="BE641" i="1"/>
  <c r="BD641" i="1"/>
  <c r="BB641" i="1"/>
  <c r="BA641" i="1"/>
  <c r="AZ641" i="1"/>
  <c r="AY641" i="1"/>
  <c r="AW641" i="1"/>
  <c r="AV641" i="1"/>
  <c r="AU641" i="1"/>
  <c r="AT641" i="1"/>
  <c r="AR641" i="1"/>
  <c r="AN641" i="1"/>
  <c r="AM641" i="1"/>
  <c r="AL641" i="1"/>
  <c r="AK641" i="1"/>
  <c r="AI641" i="1"/>
  <c r="AH641" i="1"/>
  <c r="AD639" i="1"/>
  <c r="AE640" i="1"/>
  <c r="AG641" i="1"/>
  <c r="AF641" i="1"/>
  <c r="AA640" i="1"/>
  <c r="AC641" i="1"/>
  <c r="AB641" i="1"/>
  <c r="Y641" i="1"/>
  <c r="W640" i="1"/>
  <c r="X641" i="1"/>
  <c r="U641" i="1"/>
  <c r="T641" i="1"/>
  <c r="S641" i="1"/>
  <c r="R641" i="1"/>
  <c r="Q641" i="1"/>
  <c r="P641" i="1"/>
  <c r="O641" i="1"/>
  <c r="N641" i="1"/>
  <c r="M641" i="1"/>
  <c r="L641" i="1"/>
  <c r="K641" i="1"/>
  <c r="CA640" i="1"/>
  <c r="BY640" i="1"/>
  <c r="BW640" i="1"/>
  <c r="BU640" i="1"/>
  <c r="BS640" i="1"/>
  <c r="BQ640" i="1"/>
  <c r="BO640" i="1"/>
  <c r="BM640" i="1"/>
  <c r="BK640" i="1"/>
  <c r="BI640" i="1"/>
  <c r="BG640" i="1"/>
  <c r="BF640" i="1"/>
  <c r="BC639" i="1"/>
  <c r="BE640" i="1"/>
  <c r="BD640" i="1"/>
  <c r="BB640" i="1"/>
  <c r="BA640" i="1"/>
  <c r="AZ640" i="1"/>
  <c r="AY640" i="1"/>
  <c r="AW640" i="1"/>
  <c r="AV640" i="1"/>
  <c r="AU640" i="1"/>
  <c r="AT640" i="1"/>
  <c r="AR640" i="1"/>
  <c r="AN640" i="1"/>
  <c r="AM640" i="1"/>
  <c r="AL640" i="1"/>
  <c r="AK640" i="1"/>
  <c r="AI640" i="1"/>
  <c r="AH640" i="1"/>
  <c r="AD638" i="1"/>
  <c r="AE639" i="1"/>
  <c r="AG640" i="1"/>
  <c r="AF640" i="1"/>
  <c r="AA639" i="1"/>
  <c r="AC640" i="1"/>
  <c r="AB640" i="1"/>
  <c r="Y640" i="1"/>
  <c r="W639" i="1"/>
  <c r="X640" i="1"/>
  <c r="U640" i="1"/>
  <c r="T640" i="1"/>
  <c r="S640" i="1"/>
  <c r="R640" i="1"/>
  <c r="Q640" i="1"/>
  <c r="P640" i="1"/>
  <c r="O640" i="1"/>
  <c r="N640" i="1"/>
  <c r="M640" i="1"/>
  <c r="L640" i="1"/>
  <c r="K640" i="1"/>
  <c r="D13283" i="3"/>
  <c r="D13265" i="3"/>
  <c r="D13266" i="3"/>
  <c r="D13267" i="3"/>
  <c r="D13268" i="3"/>
  <c r="D13269" i="3"/>
  <c r="D13270" i="3"/>
  <c r="D13271" i="3"/>
  <c r="D13272" i="3"/>
  <c r="D13273" i="3"/>
  <c r="D13274" i="3"/>
  <c r="D13275" i="3"/>
  <c r="D13276" i="3"/>
  <c r="D13277" i="3"/>
  <c r="D13278" i="3"/>
  <c r="D13279" i="3"/>
  <c r="D13280" i="3"/>
  <c r="D13281" i="3"/>
  <c r="D13282" i="3"/>
  <c r="D13264" i="3"/>
  <c r="AQ639" i="1"/>
  <c r="AP639" i="1"/>
  <c r="D639" i="1"/>
  <c r="F639" i="1"/>
  <c r="H639" i="1"/>
  <c r="J639" i="1"/>
  <c r="I639" i="1"/>
  <c r="D13263" i="3"/>
  <c r="D13245" i="3"/>
  <c r="D13246" i="3"/>
  <c r="D13247" i="3"/>
  <c r="D13248" i="3"/>
  <c r="D13249" i="3"/>
  <c r="D13250" i="3"/>
  <c r="D13251" i="3"/>
  <c r="D13252" i="3"/>
  <c r="D13253" i="3"/>
  <c r="D13254" i="3"/>
  <c r="D13255" i="3"/>
  <c r="D13256" i="3"/>
  <c r="D13257" i="3"/>
  <c r="D13258" i="3"/>
  <c r="D13259" i="3"/>
  <c r="D13260" i="3"/>
  <c r="D13261" i="3"/>
  <c r="D13262" i="3"/>
  <c r="D13244" i="3"/>
  <c r="CA639" i="1"/>
  <c r="BY639" i="1"/>
  <c r="BW639" i="1"/>
  <c r="BU639" i="1"/>
  <c r="BS639" i="1"/>
  <c r="BQ639" i="1"/>
  <c r="BO639" i="1"/>
  <c r="BM639" i="1"/>
  <c r="BK639" i="1"/>
  <c r="BI639" i="1"/>
  <c r="BG639" i="1"/>
  <c r="BF639" i="1"/>
  <c r="BC638" i="1"/>
  <c r="BE639" i="1"/>
  <c r="BD639" i="1"/>
  <c r="BB639" i="1"/>
  <c r="BA639" i="1"/>
  <c r="AZ639" i="1"/>
  <c r="AY639" i="1"/>
  <c r="AW639" i="1"/>
  <c r="AV639" i="1"/>
  <c r="AU639" i="1"/>
  <c r="AT639" i="1"/>
  <c r="AR639" i="1"/>
  <c r="AN639" i="1"/>
  <c r="AM639" i="1"/>
  <c r="AL639" i="1"/>
  <c r="AK639" i="1"/>
  <c r="AI639" i="1"/>
  <c r="AH639" i="1"/>
  <c r="AE638" i="1"/>
  <c r="AG639" i="1"/>
  <c r="AF639" i="1"/>
  <c r="AA638" i="1"/>
  <c r="AC639" i="1"/>
  <c r="AB639" i="1"/>
  <c r="Y639" i="1"/>
  <c r="W638" i="1"/>
  <c r="X639" i="1"/>
  <c r="U639" i="1"/>
  <c r="T639" i="1"/>
  <c r="S639" i="1"/>
  <c r="R639" i="1"/>
  <c r="Q639" i="1"/>
  <c r="P639" i="1"/>
  <c r="O639" i="1"/>
  <c r="N639" i="1"/>
  <c r="M639" i="1"/>
  <c r="L639" i="1"/>
  <c r="K639" i="1"/>
  <c r="AQ638" i="1"/>
  <c r="AP638" i="1"/>
  <c r="D638" i="1"/>
  <c r="F638" i="1"/>
  <c r="H638" i="1"/>
  <c r="J638" i="1"/>
  <c r="I638" i="1"/>
  <c r="CA638" i="1"/>
  <c r="BY638" i="1"/>
  <c r="BW638" i="1"/>
  <c r="BU638" i="1"/>
  <c r="BS638" i="1"/>
  <c r="BQ638" i="1"/>
  <c r="BO638" i="1"/>
  <c r="BM638" i="1"/>
  <c r="BK638" i="1"/>
  <c r="BI638" i="1"/>
  <c r="BG638" i="1"/>
  <c r="BF638" i="1"/>
  <c r="BC637" i="1"/>
  <c r="BE638" i="1"/>
  <c r="BD638" i="1"/>
  <c r="BB638" i="1"/>
  <c r="BA638" i="1"/>
  <c r="AZ638" i="1"/>
  <c r="AY638" i="1"/>
  <c r="AW638" i="1"/>
  <c r="AV638" i="1"/>
  <c r="AU638" i="1"/>
  <c r="AT638" i="1"/>
  <c r="AR638" i="1"/>
  <c r="AN638" i="1"/>
  <c r="AM638" i="1"/>
  <c r="AL638" i="1"/>
  <c r="AK638" i="1"/>
  <c r="AI638" i="1"/>
  <c r="AH638" i="1"/>
  <c r="AG638" i="1"/>
  <c r="AF638" i="1"/>
  <c r="AC638" i="1"/>
  <c r="AB638" i="1"/>
  <c r="Y638" i="1"/>
  <c r="X638" i="1"/>
  <c r="U638" i="1"/>
  <c r="T638" i="1"/>
  <c r="S638" i="1"/>
  <c r="R638" i="1"/>
  <c r="Q638" i="1"/>
  <c r="P638" i="1"/>
  <c r="O638" i="1"/>
  <c r="N638" i="1"/>
  <c r="M638" i="1"/>
  <c r="L638" i="1"/>
  <c r="K638" i="1"/>
  <c r="D13225" i="3"/>
  <c r="D13226" i="3"/>
  <c r="D13227" i="3"/>
  <c r="D13228" i="3"/>
  <c r="D13229" i="3"/>
  <c r="D13230" i="3"/>
  <c r="D13231" i="3"/>
  <c r="D13232" i="3"/>
  <c r="D13233" i="3"/>
  <c r="D13234" i="3"/>
  <c r="D13235" i="3"/>
  <c r="D13236" i="3"/>
  <c r="D13237" i="3"/>
  <c r="D13238" i="3"/>
  <c r="D13239" i="3"/>
  <c r="D13240" i="3"/>
  <c r="D13241" i="3"/>
  <c r="D13242" i="3"/>
  <c r="D13243" i="3"/>
  <c r="D13224" i="3"/>
  <c r="D13223" i="3"/>
  <c r="D13205" i="3"/>
  <c r="D13206" i="3"/>
  <c r="D13207" i="3"/>
  <c r="D13208" i="3"/>
  <c r="D13209" i="3"/>
  <c r="D13210" i="3"/>
  <c r="D13211" i="3"/>
  <c r="D13212" i="3"/>
  <c r="D13213" i="3"/>
  <c r="D13214" i="3"/>
  <c r="D13215" i="3"/>
  <c r="D13216" i="3"/>
  <c r="D13217" i="3"/>
  <c r="D13218" i="3"/>
  <c r="D13219" i="3"/>
  <c r="D13220" i="3"/>
  <c r="D13221" i="3"/>
  <c r="D13222" i="3"/>
  <c r="D13204" i="3"/>
  <c r="AQ637" i="1"/>
  <c r="AP637" i="1"/>
  <c r="J637" i="1"/>
  <c r="I637" i="1"/>
  <c r="H637" i="1"/>
  <c r="F637" i="1"/>
  <c r="D637" i="1"/>
  <c r="K637" i="1"/>
  <c r="L637" i="1"/>
  <c r="M637" i="1"/>
  <c r="N637" i="1"/>
  <c r="O637" i="1"/>
  <c r="P637" i="1"/>
  <c r="Q637" i="1"/>
  <c r="R637" i="1"/>
  <c r="S637" i="1"/>
  <c r="T637" i="1"/>
  <c r="U637" i="1"/>
  <c r="W637" i="1"/>
  <c r="X637" i="1"/>
  <c r="Y637" i="1"/>
  <c r="AA637" i="1"/>
  <c r="AB637" i="1"/>
  <c r="AC637" i="1"/>
  <c r="AD637" i="1"/>
  <c r="AE637" i="1"/>
  <c r="AF637" i="1"/>
  <c r="AG637" i="1"/>
  <c r="AH637" i="1"/>
  <c r="AI637" i="1"/>
  <c r="AK637" i="1"/>
  <c r="AL637" i="1"/>
  <c r="AM637" i="1"/>
  <c r="AN637" i="1"/>
  <c r="AR637" i="1"/>
  <c r="AT637" i="1"/>
  <c r="AU637" i="1"/>
  <c r="AV637" i="1"/>
  <c r="AW637" i="1"/>
  <c r="AY637" i="1"/>
  <c r="AZ637" i="1"/>
  <c r="BA637" i="1"/>
  <c r="BB637" i="1"/>
  <c r="BC636" i="1"/>
  <c r="BD637" i="1"/>
  <c r="BE637" i="1"/>
  <c r="BF637" i="1"/>
  <c r="BG637" i="1"/>
  <c r="BI637" i="1"/>
  <c r="BK637" i="1"/>
  <c r="BM637" i="1"/>
  <c r="BO637" i="1"/>
  <c r="BQ637" i="1"/>
  <c r="BS637" i="1"/>
  <c r="BU637" i="1"/>
  <c r="BW637" i="1"/>
  <c r="BY637" i="1"/>
  <c r="CA637" i="1"/>
  <c r="D13202" i="3"/>
  <c r="D13203" i="3"/>
  <c r="D13185" i="3"/>
  <c r="D13186" i="3"/>
  <c r="D13187" i="3"/>
  <c r="D13188" i="3"/>
  <c r="D13189" i="3"/>
  <c r="D13190" i="3"/>
  <c r="D13191" i="3"/>
  <c r="D13192" i="3"/>
  <c r="D13193" i="3"/>
  <c r="D13194" i="3"/>
  <c r="D13195" i="3"/>
  <c r="D13196" i="3"/>
  <c r="D13197" i="3"/>
  <c r="D13198" i="3"/>
  <c r="D13199" i="3"/>
  <c r="D13200" i="3"/>
  <c r="D13201" i="3"/>
  <c r="D13184" i="3"/>
  <c r="AQ636" i="1"/>
  <c r="AQ635" i="1"/>
  <c r="AP636" i="1"/>
  <c r="F636" i="1"/>
  <c r="J636" i="1"/>
  <c r="I636" i="1"/>
  <c r="H636" i="1"/>
  <c r="D636" i="1"/>
  <c r="K636" i="1"/>
  <c r="L636" i="1"/>
  <c r="M636" i="1"/>
  <c r="N636" i="1"/>
  <c r="O636" i="1"/>
  <c r="P636" i="1"/>
  <c r="Q636" i="1"/>
  <c r="R636" i="1"/>
  <c r="S636" i="1"/>
  <c r="T636" i="1"/>
  <c r="U636" i="1"/>
  <c r="W636" i="1"/>
  <c r="X636" i="1"/>
  <c r="Y636" i="1"/>
  <c r="AA636" i="1"/>
  <c r="AB636" i="1"/>
  <c r="AC636" i="1"/>
  <c r="AD636" i="1"/>
  <c r="AE636" i="1"/>
  <c r="AF636" i="1"/>
  <c r="AG636" i="1"/>
  <c r="AH636" i="1"/>
  <c r="AI636" i="1"/>
  <c r="AK636" i="1"/>
  <c r="AL636" i="1"/>
  <c r="AM636" i="1"/>
  <c r="AN636" i="1"/>
  <c r="AR636" i="1"/>
  <c r="AT636" i="1"/>
  <c r="AU636" i="1"/>
  <c r="AV636" i="1"/>
  <c r="AW636" i="1"/>
  <c r="AY636" i="1"/>
  <c r="AZ636" i="1"/>
  <c r="BA636" i="1"/>
  <c r="BB636" i="1"/>
  <c r="BC635" i="1"/>
  <c r="BD636" i="1"/>
  <c r="BE636" i="1"/>
  <c r="BF636" i="1"/>
  <c r="BG636" i="1"/>
  <c r="BI636" i="1"/>
  <c r="BK636" i="1"/>
  <c r="BM636" i="1"/>
  <c r="BO636" i="1"/>
  <c r="BQ636" i="1"/>
  <c r="BS636" i="1"/>
  <c r="BU636" i="1"/>
  <c r="BW636" i="1"/>
  <c r="BY636" i="1"/>
  <c r="CA636" i="1"/>
  <c r="AP635" i="1"/>
  <c r="J635" i="1"/>
  <c r="I635" i="1"/>
  <c r="H635" i="1"/>
  <c r="F635" i="1"/>
  <c r="D635" i="1"/>
  <c r="K635" i="1"/>
  <c r="L635" i="1"/>
  <c r="M635" i="1"/>
  <c r="N635" i="1"/>
  <c r="O635" i="1"/>
  <c r="P635" i="1"/>
  <c r="Q635" i="1"/>
  <c r="R635" i="1"/>
  <c r="S635" i="1"/>
  <c r="T635" i="1"/>
  <c r="U635" i="1"/>
  <c r="W635" i="1"/>
  <c r="X635" i="1"/>
  <c r="Y635" i="1"/>
  <c r="AA635" i="1"/>
  <c r="AB635" i="1"/>
  <c r="AC635" i="1"/>
  <c r="AD635" i="1"/>
  <c r="AE635" i="1"/>
  <c r="AF635" i="1"/>
  <c r="AG635" i="1"/>
  <c r="AH635" i="1"/>
  <c r="AI635" i="1"/>
  <c r="AK635" i="1"/>
  <c r="AL635" i="1"/>
  <c r="AM635" i="1"/>
  <c r="AN635" i="1"/>
  <c r="AR635" i="1"/>
  <c r="AT635" i="1"/>
  <c r="AU635" i="1"/>
  <c r="AV635" i="1"/>
  <c r="AW635" i="1"/>
  <c r="AY635" i="1"/>
  <c r="AZ635" i="1"/>
  <c r="BA635" i="1"/>
  <c r="BB635" i="1"/>
  <c r="BF635" i="1"/>
  <c r="BG635" i="1"/>
  <c r="BI635" i="1"/>
  <c r="BK635" i="1"/>
  <c r="BM635" i="1"/>
  <c r="BO635" i="1"/>
  <c r="BQ635" i="1"/>
  <c r="BS635" i="1"/>
  <c r="BU635" i="1"/>
  <c r="BW635" i="1"/>
  <c r="BY635" i="1"/>
  <c r="CA635" i="1"/>
  <c r="D13183" i="3"/>
  <c r="D13181" i="3"/>
  <c r="D13182" i="3"/>
  <c r="D13165" i="3"/>
  <c r="D13166" i="3"/>
  <c r="D13167" i="3"/>
  <c r="D13168" i="3"/>
  <c r="D13169" i="3"/>
  <c r="D13170" i="3"/>
  <c r="D13171" i="3"/>
  <c r="D13172" i="3"/>
  <c r="D13173" i="3"/>
  <c r="D13174" i="3"/>
  <c r="D13175" i="3"/>
  <c r="D13176" i="3"/>
  <c r="D13177" i="3"/>
  <c r="D13178" i="3"/>
  <c r="D13179" i="3"/>
  <c r="D13180" i="3"/>
  <c r="D13164" i="3"/>
  <c r="AQ634" i="1"/>
  <c r="AP634" i="1"/>
  <c r="J634" i="1"/>
  <c r="I634" i="1"/>
  <c r="H634" i="1"/>
  <c r="F634" i="1"/>
  <c r="D634" i="1"/>
  <c r="K634" i="1"/>
  <c r="L634" i="1"/>
  <c r="M634" i="1"/>
  <c r="N634" i="1"/>
  <c r="O634" i="1"/>
  <c r="P634" i="1"/>
  <c r="Q634" i="1"/>
  <c r="R634" i="1"/>
  <c r="S634" i="1"/>
  <c r="T634" i="1"/>
  <c r="U634" i="1"/>
  <c r="W634" i="1"/>
  <c r="X634" i="1"/>
  <c r="Y634" i="1"/>
  <c r="AA634" i="1"/>
  <c r="AB634" i="1"/>
  <c r="AC634" i="1"/>
  <c r="AD634" i="1"/>
  <c r="AE634" i="1"/>
  <c r="AF634" i="1"/>
  <c r="AG634" i="1"/>
  <c r="AH634" i="1"/>
  <c r="AI634" i="1"/>
  <c r="AK634" i="1"/>
  <c r="AL634" i="1"/>
  <c r="AM634" i="1"/>
  <c r="AN634" i="1"/>
  <c r="AR634" i="1"/>
  <c r="AT634" i="1"/>
  <c r="AU634" i="1"/>
  <c r="AV634" i="1"/>
  <c r="AW634" i="1"/>
  <c r="AY634" i="1"/>
  <c r="AZ634" i="1"/>
  <c r="BA634" i="1"/>
  <c r="BB634" i="1"/>
  <c r="BC634" i="1"/>
  <c r="BF634" i="1"/>
  <c r="BG634" i="1"/>
  <c r="BI634" i="1"/>
  <c r="BK634" i="1"/>
  <c r="BM634" i="1"/>
  <c r="BO634" i="1"/>
  <c r="BQ634" i="1"/>
  <c r="BS634" i="1"/>
  <c r="BU634" i="1"/>
  <c r="BW634" i="1"/>
  <c r="BY634" i="1"/>
  <c r="CA634" i="1"/>
  <c r="D13163" i="3"/>
  <c r="D13145" i="3"/>
  <c r="D13146" i="3"/>
  <c r="D13147" i="3"/>
  <c r="D13148" i="3"/>
  <c r="D13149" i="3"/>
  <c r="D13150" i="3"/>
  <c r="D13151" i="3"/>
  <c r="D13152" i="3"/>
  <c r="D13153" i="3"/>
  <c r="D13154" i="3"/>
  <c r="D13155" i="3"/>
  <c r="D13156" i="3"/>
  <c r="D13157" i="3"/>
  <c r="D13158" i="3"/>
  <c r="D13159" i="3"/>
  <c r="D13160" i="3"/>
  <c r="D13161" i="3"/>
  <c r="D13162" i="3"/>
  <c r="D13144" i="3"/>
  <c r="AQ633" i="1"/>
  <c r="AP633" i="1"/>
  <c r="J633" i="1"/>
  <c r="I633" i="1"/>
  <c r="H633" i="1"/>
  <c r="F633" i="1"/>
  <c r="D633" i="1"/>
  <c r="K633" i="1"/>
  <c r="L633" i="1"/>
  <c r="M633" i="1"/>
  <c r="N633" i="1"/>
  <c r="O633" i="1"/>
  <c r="P633" i="1"/>
  <c r="Q633" i="1"/>
  <c r="R633" i="1"/>
  <c r="S633" i="1"/>
  <c r="T633" i="1"/>
  <c r="U633" i="1"/>
  <c r="W633" i="1"/>
  <c r="X633" i="1"/>
  <c r="Y633" i="1"/>
  <c r="AA633" i="1"/>
  <c r="AB633" i="1"/>
  <c r="AC633" i="1"/>
  <c r="AD633" i="1"/>
  <c r="AE633" i="1"/>
  <c r="AF633" i="1"/>
  <c r="AG633" i="1"/>
  <c r="AH633" i="1"/>
  <c r="AI633" i="1"/>
  <c r="AK633" i="1"/>
  <c r="AL633" i="1"/>
  <c r="AM633" i="1"/>
  <c r="AN633" i="1"/>
  <c r="AR633" i="1"/>
  <c r="AT633" i="1"/>
  <c r="AU633" i="1"/>
  <c r="AV633" i="1"/>
  <c r="AW633" i="1"/>
  <c r="AY633" i="1"/>
  <c r="AZ633" i="1"/>
  <c r="BA633" i="1"/>
  <c r="BB633" i="1"/>
  <c r="BC633" i="1"/>
  <c r="BF633" i="1"/>
  <c r="BG633" i="1"/>
  <c r="BI633" i="1"/>
  <c r="BK633" i="1"/>
  <c r="BM633" i="1"/>
  <c r="BO633" i="1"/>
  <c r="BQ633" i="1"/>
  <c r="BS633" i="1"/>
  <c r="BU633" i="1"/>
  <c r="BW633" i="1"/>
  <c r="BY633" i="1"/>
  <c r="CA633" i="1"/>
  <c r="AQ632" i="1"/>
  <c r="AP632" i="1"/>
  <c r="D632" i="1"/>
  <c r="F632" i="1"/>
  <c r="I632" i="1"/>
  <c r="H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W632" i="1"/>
  <c r="Y632" i="1"/>
  <c r="AA632" i="1"/>
  <c r="AB632" i="1"/>
  <c r="AD632" i="1"/>
  <c r="AF632" i="1"/>
  <c r="AI632" i="1"/>
  <c r="AK632" i="1"/>
  <c r="AL632" i="1"/>
  <c r="AM632" i="1"/>
  <c r="AN632" i="1"/>
  <c r="AR632" i="1"/>
  <c r="AT632" i="1"/>
  <c r="AU632" i="1"/>
  <c r="AV632" i="1"/>
  <c r="AW632" i="1"/>
  <c r="AY632" i="1"/>
  <c r="AZ632" i="1"/>
  <c r="BA632" i="1"/>
  <c r="BB632" i="1"/>
  <c r="BC632" i="1"/>
  <c r="BF632" i="1"/>
  <c r="BG632" i="1"/>
  <c r="BI632" i="1"/>
  <c r="BK632" i="1"/>
  <c r="BM632" i="1"/>
  <c r="BO632" i="1"/>
  <c r="BQ632" i="1"/>
  <c r="BS632" i="1"/>
  <c r="BU632" i="1"/>
  <c r="BW632" i="1"/>
  <c r="BY632" i="1"/>
  <c r="CA632" i="1"/>
  <c r="D13143" i="3"/>
  <c r="D13125" i="3"/>
  <c r="D13126" i="3"/>
  <c r="D13127" i="3"/>
  <c r="D13128" i="3"/>
  <c r="D13129" i="3"/>
  <c r="D13130" i="3"/>
  <c r="D13131" i="3"/>
  <c r="D13132" i="3"/>
  <c r="D13133" i="3"/>
  <c r="D13134" i="3"/>
  <c r="D13135" i="3"/>
  <c r="D13136" i="3"/>
  <c r="D13137" i="3"/>
  <c r="D13138" i="3"/>
  <c r="D13139" i="3"/>
  <c r="D13140" i="3"/>
  <c r="D13141" i="3"/>
  <c r="D13142" i="3"/>
  <c r="D13124" i="3"/>
  <c r="AQ631" i="1"/>
  <c r="AP631" i="1"/>
  <c r="I631" i="1"/>
  <c r="H631" i="1"/>
  <c r="F631" i="1"/>
  <c r="D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W631" i="1"/>
  <c r="X632" i="1"/>
  <c r="X631" i="1"/>
  <c r="Y631" i="1"/>
  <c r="AA631" i="1"/>
  <c r="AC632" i="1"/>
  <c r="AB631" i="1"/>
  <c r="AC631" i="1"/>
  <c r="AD631" i="1"/>
  <c r="AE632" i="1"/>
  <c r="AE631" i="1"/>
  <c r="AF631" i="1"/>
  <c r="AG631" i="1"/>
  <c r="AH631" i="1"/>
  <c r="AI631" i="1"/>
  <c r="AK631" i="1"/>
  <c r="AL631" i="1"/>
  <c r="AM631" i="1"/>
  <c r="AN631" i="1"/>
  <c r="AR631" i="1"/>
  <c r="AT631" i="1"/>
  <c r="AU631" i="1"/>
  <c r="AV631" i="1"/>
  <c r="AW631" i="1"/>
  <c r="AY631" i="1"/>
  <c r="AZ631" i="1"/>
  <c r="BA631" i="1"/>
  <c r="BB631" i="1"/>
  <c r="BC631" i="1"/>
  <c r="BF631" i="1"/>
  <c r="BG631" i="1"/>
  <c r="BI631" i="1"/>
  <c r="BK631" i="1"/>
  <c r="BM631" i="1"/>
  <c r="BO631" i="1"/>
  <c r="BQ631" i="1"/>
  <c r="BS631" i="1"/>
  <c r="BU631" i="1"/>
  <c r="BW631" i="1"/>
  <c r="BY631" i="1"/>
  <c r="CA631" i="1"/>
  <c r="D13105" i="3"/>
  <c r="D13106" i="3"/>
  <c r="D13107" i="3"/>
  <c r="D13108" i="3"/>
  <c r="D13109" i="3"/>
  <c r="D13110" i="3"/>
  <c r="D13111" i="3"/>
  <c r="D13112" i="3"/>
  <c r="D13113" i="3"/>
  <c r="D13114" i="3"/>
  <c r="D13115" i="3"/>
  <c r="D13116" i="3"/>
  <c r="D13117" i="3"/>
  <c r="D13118" i="3"/>
  <c r="D13119" i="3"/>
  <c r="D13120" i="3"/>
  <c r="D13121" i="3"/>
  <c r="D13122" i="3"/>
  <c r="D13123" i="3"/>
  <c r="D13104" i="3"/>
  <c r="D13085" i="3"/>
  <c r="D13086" i="3"/>
  <c r="D13087" i="3"/>
  <c r="D13088" i="3"/>
  <c r="D13089" i="3"/>
  <c r="D13090" i="3"/>
  <c r="D13091" i="3"/>
  <c r="D13092" i="3"/>
  <c r="D13093" i="3"/>
  <c r="D13094" i="3"/>
  <c r="D13095" i="3"/>
  <c r="D13096" i="3"/>
  <c r="D13097" i="3"/>
  <c r="D13098" i="3"/>
  <c r="D13099" i="3"/>
  <c r="D13100" i="3"/>
  <c r="D13101" i="3"/>
  <c r="D13102" i="3"/>
  <c r="D13103" i="3"/>
  <c r="D13084" i="3"/>
  <c r="AQ630" i="1"/>
  <c r="AP630" i="1"/>
  <c r="J630" i="1"/>
  <c r="I630" i="1"/>
  <c r="H630" i="1"/>
  <c r="F630" i="1"/>
  <c r="D630" i="1"/>
  <c r="K630" i="1"/>
  <c r="L630" i="1"/>
  <c r="M630" i="1"/>
  <c r="N630" i="1"/>
  <c r="O630" i="1"/>
  <c r="P630" i="1"/>
  <c r="Q630" i="1"/>
  <c r="R630" i="1"/>
  <c r="S630" i="1"/>
  <c r="T630" i="1"/>
  <c r="U630" i="1"/>
  <c r="W630" i="1"/>
  <c r="X630" i="1"/>
  <c r="Y630" i="1"/>
  <c r="AA630" i="1"/>
  <c r="AB630" i="1"/>
  <c r="AC630" i="1"/>
  <c r="AD630" i="1"/>
  <c r="AE630" i="1"/>
  <c r="AF630" i="1"/>
  <c r="AG630" i="1"/>
  <c r="AH630" i="1"/>
  <c r="AI630" i="1"/>
  <c r="AK630" i="1"/>
  <c r="AL630" i="1"/>
  <c r="AM630" i="1"/>
  <c r="AN630" i="1"/>
  <c r="AR630" i="1"/>
  <c r="AT630" i="1"/>
  <c r="AU630" i="1"/>
  <c r="AV630" i="1"/>
  <c r="AW630" i="1"/>
  <c r="AY630" i="1"/>
  <c r="AZ630" i="1"/>
  <c r="BA630" i="1"/>
  <c r="BB630" i="1"/>
  <c r="BC630" i="1"/>
  <c r="BC629" i="1"/>
  <c r="BD630" i="1"/>
  <c r="BE630" i="1"/>
  <c r="BF630" i="1"/>
  <c r="BG630" i="1"/>
  <c r="BI630" i="1"/>
  <c r="BK630" i="1"/>
  <c r="BM630" i="1"/>
  <c r="BO630" i="1"/>
  <c r="BQ630" i="1"/>
  <c r="BS630" i="1"/>
  <c r="BU630" i="1"/>
  <c r="BW630" i="1"/>
  <c r="BY630" i="1"/>
  <c r="CA630" i="1"/>
  <c r="D13065" i="3"/>
  <c r="D13066" i="3"/>
  <c r="D13067" i="3"/>
  <c r="D13068" i="3"/>
  <c r="D13069" i="3"/>
  <c r="D13070" i="3"/>
  <c r="D13071" i="3"/>
  <c r="D13072" i="3"/>
  <c r="D13073" i="3"/>
  <c r="D13074" i="3"/>
  <c r="D13075" i="3"/>
  <c r="D13076" i="3"/>
  <c r="D13077" i="3"/>
  <c r="D13078" i="3"/>
  <c r="D13079" i="3"/>
  <c r="D13080" i="3"/>
  <c r="D13081" i="3"/>
  <c r="D13082" i="3"/>
  <c r="D13083" i="3"/>
  <c r="D13064" i="3"/>
  <c r="AQ629" i="1"/>
  <c r="AP629" i="1"/>
  <c r="J629" i="1"/>
  <c r="I629" i="1"/>
  <c r="H629" i="1"/>
  <c r="F629" i="1"/>
  <c r="D629" i="1"/>
  <c r="K629" i="1"/>
  <c r="L629" i="1"/>
  <c r="M629" i="1"/>
  <c r="N629" i="1"/>
  <c r="O629" i="1"/>
  <c r="P629" i="1"/>
  <c r="Q629" i="1"/>
  <c r="R629" i="1"/>
  <c r="S629" i="1"/>
  <c r="T629" i="1"/>
  <c r="U629" i="1"/>
  <c r="W629" i="1"/>
  <c r="X629" i="1"/>
  <c r="Y629" i="1"/>
  <c r="AA629" i="1"/>
  <c r="AB629" i="1"/>
  <c r="AC629" i="1"/>
  <c r="AD629" i="1"/>
  <c r="AE629" i="1"/>
  <c r="AF629" i="1"/>
  <c r="AG629" i="1"/>
  <c r="AH629" i="1"/>
  <c r="AI629" i="1"/>
  <c r="AK629" i="1"/>
  <c r="AL629" i="1"/>
  <c r="AM629" i="1"/>
  <c r="AN629" i="1"/>
  <c r="AR629" i="1"/>
  <c r="AT629" i="1"/>
  <c r="AU629" i="1"/>
  <c r="AV629" i="1"/>
  <c r="AW629" i="1"/>
  <c r="AY629" i="1"/>
  <c r="AZ629" i="1"/>
  <c r="BA629" i="1"/>
  <c r="BB629" i="1"/>
  <c r="BC628" i="1"/>
  <c r="BD629" i="1"/>
  <c r="BE629" i="1"/>
  <c r="BF629" i="1"/>
  <c r="BG629" i="1"/>
  <c r="BI629" i="1"/>
  <c r="BK629" i="1"/>
  <c r="BM629" i="1"/>
  <c r="BO629" i="1"/>
  <c r="BQ629" i="1"/>
  <c r="BS629" i="1"/>
  <c r="BU629" i="1"/>
  <c r="BW629" i="1"/>
  <c r="BY629" i="1"/>
  <c r="CA629" i="1"/>
  <c r="D13045" i="3"/>
  <c r="D13046" i="3"/>
  <c r="D13047" i="3"/>
  <c r="D13048" i="3"/>
  <c r="D13049" i="3"/>
  <c r="D13050" i="3"/>
  <c r="D13051" i="3"/>
  <c r="D13052" i="3"/>
  <c r="D13053" i="3"/>
  <c r="D13054" i="3"/>
  <c r="D13055" i="3"/>
  <c r="D13056" i="3"/>
  <c r="D13057" i="3"/>
  <c r="D13058" i="3"/>
  <c r="D13059" i="3"/>
  <c r="D13060" i="3"/>
  <c r="D13061" i="3"/>
  <c r="D13062" i="3"/>
  <c r="D13063" i="3"/>
  <c r="D13044" i="3"/>
  <c r="AQ628" i="1"/>
  <c r="AP628" i="1"/>
  <c r="J628" i="1"/>
  <c r="I628" i="1"/>
  <c r="H628" i="1"/>
  <c r="F628" i="1"/>
  <c r="D628" i="1"/>
  <c r="K628" i="1"/>
  <c r="L628" i="1"/>
  <c r="M628" i="1"/>
  <c r="N628" i="1"/>
  <c r="O628" i="1"/>
  <c r="P628" i="1"/>
  <c r="Q628" i="1"/>
  <c r="R628" i="1"/>
  <c r="S628" i="1"/>
  <c r="T628" i="1"/>
  <c r="U628" i="1"/>
  <c r="W628" i="1"/>
  <c r="X628" i="1"/>
  <c r="Y628" i="1"/>
  <c r="AA628" i="1"/>
  <c r="AB628" i="1"/>
  <c r="AC628" i="1"/>
  <c r="AD628" i="1"/>
  <c r="AE628" i="1"/>
  <c r="AF628" i="1"/>
  <c r="AG628" i="1"/>
  <c r="AH628" i="1"/>
  <c r="AI628" i="1"/>
  <c r="AK628" i="1"/>
  <c r="AL628" i="1"/>
  <c r="AM628" i="1"/>
  <c r="AN628" i="1"/>
  <c r="AR628" i="1"/>
  <c r="AT628" i="1"/>
  <c r="AU628" i="1"/>
  <c r="AV628" i="1"/>
  <c r="AW628" i="1"/>
  <c r="AY628" i="1"/>
  <c r="AZ628" i="1"/>
  <c r="BA628" i="1"/>
  <c r="BB628" i="1"/>
  <c r="BF628" i="1"/>
  <c r="BG628" i="1"/>
  <c r="BI628" i="1"/>
  <c r="BK628" i="1"/>
  <c r="BM628" i="1"/>
  <c r="BO628" i="1"/>
  <c r="BQ628" i="1"/>
  <c r="BS628" i="1"/>
  <c r="BU628" i="1"/>
  <c r="BW628" i="1"/>
  <c r="BY628" i="1"/>
  <c r="CA628" i="1"/>
  <c r="D13025" i="3"/>
  <c r="D13026" i="3"/>
  <c r="D13027" i="3"/>
  <c r="D13028" i="3"/>
  <c r="D13029" i="3"/>
  <c r="D13030" i="3"/>
  <c r="D13031" i="3"/>
  <c r="D13032" i="3"/>
  <c r="D13033" i="3"/>
  <c r="D13034" i="3"/>
  <c r="D13035" i="3"/>
  <c r="D13036" i="3"/>
  <c r="D13037" i="3"/>
  <c r="D13038" i="3"/>
  <c r="D13039" i="3"/>
  <c r="D13040" i="3"/>
  <c r="D13041" i="3"/>
  <c r="D13042" i="3"/>
  <c r="D13043" i="3"/>
  <c r="D13024" i="3"/>
  <c r="AQ627" i="1"/>
  <c r="AP627" i="1"/>
  <c r="J627" i="1"/>
  <c r="I627" i="1"/>
  <c r="H627" i="1"/>
  <c r="F627" i="1"/>
  <c r="D627" i="1"/>
  <c r="K627" i="1"/>
  <c r="L627" i="1"/>
  <c r="M627" i="1"/>
  <c r="N627" i="1"/>
  <c r="O627" i="1"/>
  <c r="P627" i="1"/>
  <c r="Q627" i="1"/>
  <c r="R627" i="1"/>
  <c r="S627" i="1"/>
  <c r="T627" i="1"/>
  <c r="U627" i="1"/>
  <c r="W627" i="1"/>
  <c r="X627" i="1"/>
  <c r="Y627" i="1"/>
  <c r="AA627" i="1"/>
  <c r="AB627" i="1"/>
  <c r="AC627" i="1"/>
  <c r="AD627" i="1"/>
  <c r="AE627" i="1"/>
  <c r="AF627" i="1"/>
  <c r="AG627" i="1"/>
  <c r="AH627" i="1"/>
  <c r="AI627" i="1"/>
  <c r="AK627" i="1"/>
  <c r="AL627" i="1"/>
  <c r="AM627" i="1"/>
  <c r="AN627" i="1"/>
  <c r="AR627" i="1"/>
  <c r="AT627" i="1"/>
  <c r="AU627" i="1"/>
  <c r="AV627" i="1"/>
  <c r="AW627" i="1"/>
  <c r="AY627" i="1"/>
  <c r="AZ627" i="1"/>
  <c r="BA627" i="1"/>
  <c r="BB627" i="1"/>
  <c r="BC627" i="1"/>
  <c r="BF627" i="1"/>
  <c r="BG627" i="1"/>
  <c r="BI627" i="1"/>
  <c r="BK627" i="1"/>
  <c r="BM627" i="1"/>
  <c r="BO627" i="1"/>
  <c r="BQ627" i="1"/>
  <c r="BS627" i="1"/>
  <c r="BU627" i="1"/>
  <c r="BW627" i="1"/>
  <c r="BY627" i="1"/>
  <c r="CA627" i="1"/>
  <c r="D13005" i="3"/>
  <c r="D13006" i="3"/>
  <c r="D13007" i="3"/>
  <c r="D13008" i="3"/>
  <c r="D13009" i="3"/>
  <c r="D13010" i="3"/>
  <c r="D13011" i="3"/>
  <c r="D13012" i="3"/>
  <c r="D13013" i="3"/>
  <c r="D13014" i="3"/>
  <c r="D13015" i="3"/>
  <c r="D13016" i="3"/>
  <c r="D13017" i="3"/>
  <c r="D13018" i="3"/>
  <c r="D13019" i="3"/>
  <c r="D13020" i="3"/>
  <c r="D13021" i="3"/>
  <c r="D13022" i="3"/>
  <c r="D13023" i="3"/>
  <c r="D13004" i="3"/>
  <c r="AQ626" i="1"/>
  <c r="AP626" i="1"/>
  <c r="J626" i="1"/>
  <c r="I626" i="1"/>
  <c r="H626" i="1"/>
  <c r="F626" i="1"/>
  <c r="D626" i="1"/>
  <c r="K626" i="1"/>
  <c r="L626" i="1"/>
  <c r="M626" i="1"/>
  <c r="N626" i="1"/>
  <c r="O626" i="1"/>
  <c r="P626" i="1"/>
  <c r="Q626" i="1"/>
  <c r="R626" i="1"/>
  <c r="S626" i="1"/>
  <c r="T626" i="1"/>
  <c r="U626" i="1"/>
  <c r="W626" i="1"/>
  <c r="X626" i="1"/>
  <c r="Y626" i="1"/>
  <c r="AA626" i="1"/>
  <c r="AB626" i="1"/>
  <c r="AC626" i="1"/>
  <c r="AD626" i="1"/>
  <c r="AE626" i="1"/>
  <c r="AF626" i="1"/>
  <c r="AG626" i="1"/>
  <c r="AH626" i="1"/>
  <c r="AI626" i="1"/>
  <c r="AK626" i="1"/>
  <c r="AL626" i="1"/>
  <c r="AM626" i="1"/>
  <c r="AN626" i="1"/>
  <c r="AR626" i="1"/>
  <c r="AT626" i="1"/>
  <c r="AU626" i="1"/>
  <c r="AV626" i="1"/>
  <c r="AW626" i="1"/>
  <c r="AY626" i="1"/>
  <c r="AZ626" i="1"/>
  <c r="BA626" i="1"/>
  <c r="BB626" i="1"/>
  <c r="BC626" i="1"/>
  <c r="BG626" i="1"/>
  <c r="BF626" i="1"/>
  <c r="BI626" i="1"/>
  <c r="BK626" i="1"/>
  <c r="BM626" i="1"/>
  <c r="BO626" i="1"/>
  <c r="BQ626" i="1"/>
  <c r="BS626" i="1"/>
  <c r="BU626" i="1"/>
  <c r="BW626" i="1"/>
  <c r="BY626" i="1"/>
  <c r="CA626" i="1"/>
  <c r="D12985" i="3"/>
  <c r="D12986" i="3"/>
  <c r="D12987" i="3"/>
  <c r="D12988" i="3"/>
  <c r="D12989" i="3"/>
  <c r="D12990" i="3"/>
  <c r="D12991" i="3"/>
  <c r="D12992" i="3"/>
  <c r="D12993" i="3"/>
  <c r="D12994" i="3"/>
  <c r="D12995" i="3"/>
  <c r="D12996" i="3"/>
  <c r="D12997" i="3"/>
  <c r="D12998" i="3"/>
  <c r="D12999" i="3"/>
  <c r="D13000" i="3"/>
  <c r="D13001" i="3"/>
  <c r="D13002" i="3"/>
  <c r="D13003" i="3"/>
  <c r="D12984" i="3"/>
  <c r="AQ625" i="1"/>
  <c r="AP625" i="1"/>
  <c r="J625" i="1"/>
  <c r="I625" i="1"/>
  <c r="H625" i="1"/>
  <c r="F625" i="1"/>
  <c r="D625" i="1"/>
  <c r="K625" i="1"/>
  <c r="L625" i="1"/>
  <c r="M625" i="1"/>
  <c r="N625" i="1"/>
  <c r="O625" i="1"/>
  <c r="P625" i="1"/>
  <c r="Q625" i="1"/>
  <c r="R625" i="1"/>
  <c r="S625" i="1"/>
  <c r="T625" i="1"/>
  <c r="U625" i="1"/>
  <c r="W625" i="1"/>
  <c r="X625" i="1"/>
  <c r="Y625" i="1"/>
  <c r="AA625" i="1"/>
  <c r="AB625" i="1"/>
  <c r="AC625" i="1"/>
  <c r="AD625" i="1"/>
  <c r="AE625" i="1"/>
  <c r="AF625" i="1"/>
  <c r="AG625" i="1"/>
  <c r="AH625" i="1"/>
  <c r="AI625" i="1"/>
  <c r="AK625" i="1"/>
  <c r="AL625" i="1"/>
  <c r="AM625" i="1"/>
  <c r="AN625" i="1"/>
  <c r="AR625" i="1"/>
  <c r="AT625" i="1"/>
  <c r="AU625" i="1"/>
  <c r="AV625" i="1"/>
  <c r="AW625" i="1"/>
  <c r="AY625" i="1"/>
  <c r="AZ625" i="1"/>
  <c r="BA625" i="1"/>
  <c r="BB625" i="1"/>
  <c r="BC625" i="1"/>
  <c r="BF625" i="1"/>
  <c r="BG625" i="1"/>
  <c r="BI625" i="1"/>
  <c r="BK625" i="1"/>
  <c r="BM625" i="1"/>
  <c r="BO625" i="1"/>
  <c r="BQ625" i="1"/>
  <c r="BS625" i="1"/>
  <c r="BU625" i="1"/>
  <c r="BW625" i="1"/>
  <c r="BY625" i="1"/>
  <c r="CA625" i="1"/>
  <c r="D12983" i="3"/>
  <c r="D12965" i="3"/>
  <c r="D12966" i="3"/>
  <c r="D12967" i="3"/>
  <c r="D12968" i="3"/>
  <c r="D12969" i="3"/>
  <c r="D12970" i="3"/>
  <c r="D12971" i="3"/>
  <c r="D12972" i="3"/>
  <c r="D12973" i="3"/>
  <c r="D12974" i="3"/>
  <c r="D12975" i="3"/>
  <c r="D12976" i="3"/>
  <c r="D12977" i="3"/>
  <c r="D12978" i="3"/>
  <c r="D12979" i="3"/>
  <c r="D12980" i="3"/>
  <c r="D12981" i="3"/>
  <c r="D12982" i="3"/>
  <c r="D12964" i="3"/>
  <c r="AQ624" i="1"/>
  <c r="AP624" i="1"/>
  <c r="J624" i="1"/>
  <c r="I624" i="1"/>
  <c r="H624" i="1"/>
  <c r="F624" i="1"/>
  <c r="F623" i="1"/>
  <c r="F622" i="1"/>
  <c r="D624" i="1"/>
  <c r="K624" i="1"/>
  <c r="L624" i="1"/>
  <c r="M624" i="1"/>
  <c r="N624" i="1"/>
  <c r="O624" i="1"/>
  <c r="P624" i="1"/>
  <c r="Q624" i="1"/>
  <c r="R624" i="1"/>
  <c r="S624" i="1"/>
  <c r="T624" i="1"/>
  <c r="U624" i="1"/>
  <c r="W624" i="1"/>
  <c r="X624" i="1"/>
  <c r="Y624" i="1"/>
  <c r="AA624" i="1"/>
  <c r="AB624" i="1"/>
  <c r="AC624" i="1"/>
  <c r="AD624" i="1"/>
  <c r="AE624" i="1"/>
  <c r="AF624" i="1"/>
  <c r="AG624" i="1"/>
  <c r="AH624" i="1"/>
  <c r="AI624" i="1"/>
  <c r="AK624" i="1"/>
  <c r="AL624" i="1"/>
  <c r="AM624" i="1"/>
  <c r="AN624" i="1"/>
  <c r="AR624" i="1"/>
  <c r="AT624" i="1"/>
  <c r="AU624" i="1"/>
  <c r="AV624" i="1"/>
  <c r="AW624" i="1"/>
  <c r="AY624" i="1"/>
  <c r="AZ624" i="1"/>
  <c r="BA624" i="1"/>
  <c r="BB624" i="1"/>
  <c r="BC624" i="1"/>
  <c r="BF624" i="1"/>
  <c r="BG624" i="1"/>
  <c r="BI624" i="1"/>
  <c r="BK624" i="1"/>
  <c r="BM624" i="1"/>
  <c r="BO624" i="1"/>
  <c r="BQ624" i="1"/>
  <c r="BS624" i="1"/>
  <c r="BU624" i="1"/>
  <c r="BW624" i="1"/>
  <c r="BY624" i="1"/>
  <c r="CA624" i="1"/>
  <c r="D12945" i="3"/>
  <c r="D12946" i="3"/>
  <c r="D12947" i="3"/>
  <c r="D12948" i="3"/>
  <c r="D12949" i="3"/>
  <c r="D12950" i="3"/>
  <c r="D12951" i="3"/>
  <c r="D12952" i="3"/>
  <c r="D12953" i="3"/>
  <c r="D12954" i="3"/>
  <c r="D12955" i="3"/>
  <c r="D12956" i="3"/>
  <c r="D12957" i="3"/>
  <c r="D12958" i="3"/>
  <c r="D12959" i="3"/>
  <c r="D12960" i="3"/>
  <c r="D12961" i="3"/>
  <c r="D12962" i="3"/>
  <c r="D12963" i="3"/>
  <c r="D12944" i="3"/>
  <c r="AQ623" i="1"/>
  <c r="AP623" i="1"/>
  <c r="J623" i="1"/>
  <c r="I623" i="1"/>
  <c r="H623" i="1"/>
  <c r="D623" i="1"/>
  <c r="K623" i="1"/>
  <c r="L623" i="1"/>
  <c r="M623" i="1"/>
  <c r="N623" i="1"/>
  <c r="O623" i="1"/>
  <c r="P623" i="1"/>
  <c r="Q623" i="1"/>
  <c r="R623" i="1"/>
  <c r="S623" i="1"/>
  <c r="T623" i="1"/>
  <c r="U623" i="1"/>
  <c r="W623" i="1"/>
  <c r="X623" i="1"/>
  <c r="Y623" i="1"/>
  <c r="AA623" i="1"/>
  <c r="AB623" i="1"/>
  <c r="AC623" i="1"/>
  <c r="AD623" i="1"/>
  <c r="AE623" i="1"/>
  <c r="AF623" i="1"/>
  <c r="AG623" i="1"/>
  <c r="AH623" i="1"/>
  <c r="AI623" i="1"/>
  <c r="AK623" i="1"/>
  <c r="AL623" i="1"/>
  <c r="AM623" i="1"/>
  <c r="AN623" i="1"/>
  <c r="AR623" i="1"/>
  <c r="AT623" i="1"/>
  <c r="AU623" i="1"/>
  <c r="AV623" i="1"/>
  <c r="AW623" i="1"/>
  <c r="AY623" i="1"/>
  <c r="AZ623" i="1"/>
  <c r="BA623" i="1"/>
  <c r="BB623" i="1"/>
  <c r="BC623" i="1"/>
  <c r="BF623" i="1"/>
  <c r="BG623" i="1"/>
  <c r="BI623" i="1"/>
  <c r="BK623" i="1"/>
  <c r="BM623" i="1"/>
  <c r="BO623" i="1"/>
  <c r="BQ623" i="1"/>
  <c r="BS623" i="1"/>
  <c r="BU623" i="1"/>
  <c r="BW623" i="1"/>
  <c r="BY623" i="1"/>
  <c r="CA623" i="1"/>
  <c r="D12926" i="3"/>
  <c r="D12927" i="3"/>
  <c r="D12928" i="3"/>
  <c r="D12929" i="3"/>
  <c r="D12930" i="3"/>
  <c r="D12931" i="3"/>
  <c r="D12932" i="3"/>
  <c r="D12933" i="3"/>
  <c r="D12934" i="3"/>
  <c r="D12935" i="3"/>
  <c r="D12936" i="3"/>
  <c r="D12937" i="3"/>
  <c r="D12938" i="3"/>
  <c r="D12939" i="3"/>
  <c r="D12940" i="3"/>
  <c r="D12941" i="3"/>
  <c r="D12942" i="3"/>
  <c r="D12943" i="3"/>
  <c r="D12925" i="3"/>
  <c r="AQ622" i="1"/>
  <c r="AP622" i="1"/>
  <c r="J622" i="1"/>
  <c r="J621" i="1"/>
  <c r="I622" i="1"/>
  <c r="H622" i="1"/>
  <c r="D622" i="1"/>
  <c r="K622" i="1"/>
  <c r="L622" i="1"/>
  <c r="M622" i="1"/>
  <c r="N622" i="1"/>
  <c r="O622" i="1"/>
  <c r="P622" i="1"/>
  <c r="Q622" i="1"/>
  <c r="R622" i="1"/>
  <c r="S622" i="1"/>
  <c r="T622" i="1"/>
  <c r="U622" i="1"/>
  <c r="W622" i="1"/>
  <c r="X622" i="1"/>
  <c r="Y622" i="1"/>
  <c r="AA622" i="1"/>
  <c r="AB622" i="1"/>
  <c r="AC622" i="1"/>
  <c r="AD622" i="1"/>
  <c r="AE622" i="1"/>
  <c r="AF622" i="1"/>
  <c r="AG622" i="1"/>
  <c r="AH622" i="1"/>
  <c r="AI622" i="1"/>
  <c r="AK622" i="1"/>
  <c r="AL622" i="1"/>
  <c r="AM622" i="1"/>
  <c r="AN622" i="1"/>
  <c r="AR622" i="1"/>
  <c r="AT622" i="1"/>
  <c r="AU622" i="1"/>
  <c r="AV622" i="1"/>
  <c r="AW622" i="1"/>
  <c r="AY622" i="1"/>
  <c r="AZ622" i="1"/>
  <c r="BA622" i="1"/>
  <c r="BB622" i="1"/>
  <c r="BC622" i="1"/>
  <c r="BC621" i="1"/>
  <c r="BD622" i="1"/>
  <c r="BE622" i="1"/>
  <c r="BF622" i="1"/>
  <c r="BG622" i="1"/>
  <c r="BI622" i="1"/>
  <c r="BK622" i="1"/>
  <c r="BM622" i="1"/>
  <c r="BO622" i="1"/>
  <c r="BQ622" i="1"/>
  <c r="BS622" i="1"/>
  <c r="BU622" i="1"/>
  <c r="BW622" i="1"/>
  <c r="BY622" i="1"/>
  <c r="CA622" i="1"/>
  <c r="D12924" i="3"/>
  <c r="D12923" i="3"/>
  <c r="D12922" i="3"/>
  <c r="D12921" i="3"/>
  <c r="D12920" i="3"/>
  <c r="D12919" i="3"/>
  <c r="D12918" i="3"/>
  <c r="D12917" i="3"/>
  <c r="D12916" i="3"/>
  <c r="D12915" i="3"/>
  <c r="D12914" i="3"/>
  <c r="D12913" i="3"/>
  <c r="D12912" i="3"/>
  <c r="D12911" i="3"/>
  <c r="D12910" i="3"/>
  <c r="D12909" i="3"/>
  <c r="D12908" i="3"/>
  <c r="D12907" i="3"/>
  <c r="D12906" i="3"/>
  <c r="D12905" i="3"/>
  <c r="AQ621" i="1"/>
  <c r="AP621" i="1"/>
  <c r="I621" i="1"/>
  <c r="H621" i="1"/>
  <c r="F621" i="1"/>
  <c r="D621" i="1"/>
  <c r="K621" i="1"/>
  <c r="L621" i="1"/>
  <c r="M621" i="1"/>
  <c r="N621" i="1"/>
  <c r="O621" i="1"/>
  <c r="P621" i="1"/>
  <c r="Q621" i="1"/>
  <c r="R621" i="1"/>
  <c r="S621" i="1"/>
  <c r="T621" i="1"/>
  <c r="U621" i="1"/>
  <c r="W621" i="1"/>
  <c r="X621" i="1"/>
  <c r="Y621" i="1"/>
  <c r="AA621" i="1"/>
  <c r="AB621" i="1"/>
  <c r="AC621" i="1"/>
  <c r="AD621" i="1"/>
  <c r="AE621" i="1"/>
  <c r="AF621" i="1"/>
  <c r="AG621" i="1"/>
  <c r="AH621" i="1"/>
  <c r="AI621" i="1"/>
  <c r="AK621" i="1"/>
  <c r="AL621" i="1"/>
  <c r="AM621" i="1"/>
  <c r="AN621" i="1"/>
  <c r="AR621" i="1"/>
  <c r="AT621" i="1"/>
  <c r="AU621" i="1"/>
  <c r="AV621" i="1"/>
  <c r="AW621" i="1"/>
  <c r="AY621" i="1"/>
  <c r="AZ621" i="1"/>
  <c r="BA621" i="1"/>
  <c r="BB621" i="1"/>
  <c r="BF621" i="1"/>
  <c r="BG621" i="1"/>
  <c r="BI621" i="1"/>
  <c r="BK621" i="1"/>
  <c r="BM621" i="1"/>
  <c r="BO621" i="1"/>
  <c r="BQ621" i="1"/>
  <c r="BS621" i="1"/>
  <c r="BU621" i="1"/>
  <c r="BW621" i="1"/>
  <c r="BY621" i="1"/>
  <c r="CA621" i="1"/>
  <c r="D12904" i="3"/>
  <c r="D12903" i="3"/>
  <c r="D12902" i="3"/>
  <c r="D12901" i="3"/>
  <c r="D12899" i="3"/>
  <c r="D12898" i="3"/>
  <c r="D12897" i="3"/>
  <c r="D12896" i="3"/>
  <c r="D12895" i="3"/>
  <c r="D12894" i="3"/>
  <c r="D12893" i="3"/>
  <c r="D12892" i="3"/>
  <c r="D12891" i="3"/>
  <c r="D12890" i="3"/>
  <c r="D12889" i="3"/>
  <c r="D12888" i="3"/>
  <c r="D12887" i="3"/>
  <c r="D12886" i="3"/>
  <c r="D12885" i="3"/>
  <c r="D12866" i="3"/>
  <c r="D12867" i="3"/>
  <c r="D12868" i="3"/>
  <c r="D12869" i="3"/>
  <c r="D12870" i="3"/>
  <c r="D12871" i="3"/>
  <c r="D12872" i="3"/>
  <c r="D12873" i="3"/>
  <c r="D12874" i="3"/>
  <c r="D12875" i="3"/>
  <c r="D12876" i="3"/>
  <c r="D12877" i="3"/>
  <c r="D12878" i="3"/>
  <c r="D12879" i="3"/>
  <c r="D12880" i="3"/>
  <c r="D12881" i="3"/>
  <c r="D12882" i="3"/>
  <c r="D12883" i="3"/>
  <c r="D12884" i="3"/>
  <c r="D12865" i="3"/>
  <c r="AQ620" i="1"/>
  <c r="AP620" i="1"/>
  <c r="J620" i="1"/>
  <c r="I620" i="1"/>
  <c r="H620" i="1"/>
  <c r="F620" i="1"/>
  <c r="D620" i="1"/>
  <c r="K620" i="1"/>
  <c r="L620" i="1"/>
  <c r="M620" i="1"/>
  <c r="N620" i="1"/>
  <c r="O620" i="1"/>
  <c r="P620" i="1"/>
  <c r="Q620" i="1"/>
  <c r="R620" i="1"/>
  <c r="S620" i="1"/>
  <c r="T620" i="1"/>
  <c r="U620" i="1"/>
  <c r="W620" i="1"/>
  <c r="X620" i="1"/>
  <c r="Y620" i="1"/>
  <c r="AA620" i="1"/>
  <c r="AB620" i="1"/>
  <c r="AC620" i="1"/>
  <c r="AD620" i="1"/>
  <c r="AE620" i="1"/>
  <c r="AF620" i="1"/>
  <c r="AG620" i="1"/>
  <c r="AH620" i="1"/>
  <c r="AI620" i="1"/>
  <c r="AK620" i="1"/>
  <c r="AL620" i="1"/>
  <c r="AM620" i="1"/>
  <c r="AN620" i="1"/>
  <c r="AR620" i="1"/>
  <c r="AT620" i="1"/>
  <c r="AU620" i="1"/>
  <c r="AV620" i="1"/>
  <c r="AW620" i="1"/>
  <c r="AY620" i="1"/>
  <c r="AZ620" i="1"/>
  <c r="BA620" i="1"/>
  <c r="BB620" i="1"/>
  <c r="BC620" i="1"/>
  <c r="BF620" i="1"/>
  <c r="BG620" i="1"/>
  <c r="BI620" i="1"/>
  <c r="BK620" i="1"/>
  <c r="BM620" i="1"/>
  <c r="BO620" i="1"/>
  <c r="BQ620" i="1"/>
  <c r="BS620" i="1"/>
  <c r="BU620" i="1"/>
  <c r="BW620" i="1"/>
  <c r="BY620" i="1"/>
  <c r="CA620" i="1"/>
  <c r="AQ619" i="1"/>
  <c r="AP619" i="1"/>
  <c r="J619" i="1"/>
  <c r="I619" i="1"/>
  <c r="H619" i="1"/>
  <c r="F619" i="1"/>
  <c r="D619" i="1"/>
  <c r="K619" i="1"/>
  <c r="L619" i="1"/>
  <c r="M619" i="1"/>
  <c r="N619" i="1"/>
  <c r="O619" i="1"/>
  <c r="P619" i="1"/>
  <c r="Q619" i="1"/>
  <c r="R619" i="1"/>
  <c r="S619" i="1"/>
  <c r="T619" i="1"/>
  <c r="U619" i="1"/>
  <c r="W619" i="1"/>
  <c r="X619" i="1"/>
  <c r="Y619" i="1"/>
  <c r="AA619" i="1"/>
  <c r="AB619" i="1"/>
  <c r="AC619" i="1"/>
  <c r="AD619" i="1"/>
  <c r="AE619" i="1"/>
  <c r="AF619" i="1"/>
  <c r="AG619" i="1"/>
  <c r="AH619" i="1"/>
  <c r="AI619" i="1"/>
  <c r="AK619" i="1"/>
  <c r="AL619" i="1"/>
  <c r="AM619" i="1"/>
  <c r="AN619" i="1"/>
  <c r="AR619" i="1"/>
  <c r="AT619" i="1"/>
  <c r="AU619" i="1"/>
  <c r="AV619" i="1"/>
  <c r="AW619" i="1"/>
  <c r="AY619" i="1"/>
  <c r="AZ619" i="1"/>
  <c r="BA619" i="1"/>
  <c r="BB619" i="1"/>
  <c r="BC619" i="1"/>
  <c r="BF619" i="1"/>
  <c r="BG619" i="1"/>
  <c r="BI619" i="1"/>
  <c r="BK619" i="1"/>
  <c r="BM619" i="1"/>
  <c r="BO619" i="1"/>
  <c r="BQ619" i="1"/>
  <c r="BS619" i="1"/>
  <c r="BU619" i="1"/>
  <c r="BW619" i="1"/>
  <c r="BY619" i="1"/>
  <c r="CA619" i="1"/>
  <c r="D12863" i="3"/>
  <c r="D12864" i="3"/>
  <c r="D12846" i="3"/>
  <c r="D12847" i="3"/>
  <c r="D12848" i="3"/>
  <c r="D12849" i="3"/>
  <c r="D12850" i="3"/>
  <c r="D12851" i="3"/>
  <c r="D12852" i="3"/>
  <c r="D12853" i="3"/>
  <c r="D12854" i="3"/>
  <c r="D12856" i="3"/>
  <c r="D12857" i="3"/>
  <c r="D12858" i="3"/>
  <c r="D12859" i="3"/>
  <c r="D12860" i="3"/>
  <c r="D12861" i="3"/>
  <c r="D12862" i="3"/>
  <c r="D12845" i="3"/>
  <c r="AQ618" i="1"/>
  <c r="AP618" i="1"/>
  <c r="J618" i="1"/>
  <c r="I618" i="1"/>
  <c r="H618" i="1"/>
  <c r="F618" i="1"/>
  <c r="D618" i="1"/>
  <c r="K618" i="1"/>
  <c r="L618" i="1"/>
  <c r="M618" i="1"/>
  <c r="N618" i="1"/>
  <c r="O618" i="1"/>
  <c r="P618" i="1"/>
  <c r="Q618" i="1"/>
  <c r="R618" i="1"/>
  <c r="S618" i="1"/>
  <c r="T618" i="1"/>
  <c r="U618" i="1"/>
  <c r="W618" i="1"/>
  <c r="X618" i="1"/>
  <c r="Y618" i="1"/>
  <c r="AA618" i="1"/>
  <c r="AB618" i="1"/>
  <c r="AC618" i="1"/>
  <c r="AD618" i="1"/>
  <c r="AE618" i="1"/>
  <c r="AF618" i="1"/>
  <c r="AG618" i="1"/>
  <c r="AH618" i="1"/>
  <c r="AI618" i="1"/>
  <c r="AK618" i="1"/>
  <c r="AL618" i="1"/>
  <c r="AM618" i="1"/>
  <c r="AN618" i="1"/>
  <c r="AR618" i="1"/>
  <c r="AT618" i="1"/>
  <c r="AU618" i="1"/>
  <c r="AV618" i="1"/>
  <c r="AW618" i="1"/>
  <c r="AY618" i="1"/>
  <c r="AZ618" i="1"/>
  <c r="BA618" i="1"/>
  <c r="BB618" i="1"/>
  <c r="BC618" i="1"/>
  <c r="BF618" i="1"/>
  <c r="BG618" i="1"/>
  <c r="BI618" i="1"/>
  <c r="BK618" i="1"/>
  <c r="BM618" i="1"/>
  <c r="BO618" i="1"/>
  <c r="BQ618" i="1"/>
  <c r="BS618" i="1"/>
  <c r="BU618" i="1"/>
  <c r="BW618" i="1"/>
  <c r="BY618" i="1"/>
  <c r="CA618" i="1"/>
  <c r="D12839" i="3"/>
  <c r="D12840" i="3"/>
  <c r="D12841" i="3"/>
  <c r="D12842" i="3"/>
  <c r="D12843" i="3"/>
  <c r="D12844" i="3"/>
  <c r="D12827" i="3"/>
  <c r="D12828" i="3"/>
  <c r="D12829" i="3"/>
  <c r="D12830" i="3"/>
  <c r="D12831" i="3"/>
  <c r="D12832" i="3"/>
  <c r="D12833" i="3"/>
  <c r="D12834" i="3"/>
  <c r="D12835" i="3"/>
  <c r="D12836" i="3"/>
  <c r="D12837" i="3"/>
  <c r="D12838" i="3"/>
  <c r="D12826" i="3"/>
  <c r="AQ617" i="1"/>
  <c r="AP617" i="1"/>
  <c r="J617" i="1"/>
  <c r="I617" i="1"/>
  <c r="H617" i="1"/>
  <c r="F617" i="1"/>
  <c r="D617" i="1"/>
  <c r="K617" i="1"/>
  <c r="L617" i="1"/>
  <c r="M617" i="1"/>
  <c r="N617" i="1"/>
  <c r="O617" i="1"/>
  <c r="P617" i="1"/>
  <c r="Q617" i="1"/>
  <c r="R617" i="1"/>
  <c r="S617" i="1"/>
  <c r="T617" i="1"/>
  <c r="U617" i="1"/>
  <c r="W617" i="1"/>
  <c r="X617" i="1"/>
  <c r="Y617" i="1"/>
  <c r="AA617" i="1"/>
  <c r="AB617" i="1"/>
  <c r="AC617" i="1"/>
  <c r="AD617" i="1"/>
  <c r="AE617" i="1"/>
  <c r="AF617" i="1"/>
  <c r="AG617" i="1"/>
  <c r="AH617" i="1"/>
  <c r="AI617" i="1"/>
  <c r="AK617" i="1"/>
  <c r="AL617" i="1"/>
  <c r="AM617" i="1"/>
  <c r="AN617" i="1"/>
  <c r="AR617" i="1"/>
  <c r="AT617" i="1"/>
  <c r="AU617" i="1"/>
  <c r="AV617" i="1"/>
  <c r="AW617" i="1"/>
  <c r="AY617" i="1"/>
  <c r="AZ617" i="1"/>
  <c r="BA617" i="1"/>
  <c r="BB617" i="1"/>
  <c r="BC617" i="1"/>
  <c r="BF617" i="1"/>
  <c r="BG617" i="1"/>
  <c r="BI617" i="1"/>
  <c r="BK617" i="1"/>
  <c r="BM617" i="1"/>
  <c r="BO617" i="1"/>
  <c r="BQ617" i="1"/>
  <c r="BS617" i="1"/>
  <c r="BU617" i="1"/>
  <c r="BW617" i="1"/>
  <c r="BY617" i="1"/>
  <c r="CA617" i="1"/>
  <c r="D12823" i="3"/>
  <c r="D12824" i="3"/>
  <c r="D12825" i="3"/>
  <c r="D12807" i="3"/>
  <c r="D12808" i="3"/>
  <c r="D12809" i="3"/>
  <c r="D12810" i="3"/>
  <c r="D12811" i="3"/>
  <c r="D12812" i="3"/>
  <c r="D12813" i="3"/>
  <c r="D12814" i="3"/>
  <c r="D12816" i="3"/>
  <c r="D12817" i="3"/>
  <c r="D12818" i="3"/>
  <c r="D12819" i="3"/>
  <c r="D12820" i="3"/>
  <c r="D12821" i="3"/>
  <c r="D12822" i="3"/>
  <c r="D12806" i="3"/>
  <c r="AQ616" i="1"/>
  <c r="AP616" i="1"/>
  <c r="J616" i="1"/>
  <c r="I616" i="1"/>
  <c r="H616" i="1"/>
  <c r="F616" i="1"/>
  <c r="D616" i="1"/>
  <c r="K616" i="1"/>
  <c r="L616" i="1"/>
  <c r="M616" i="1"/>
  <c r="N616" i="1"/>
  <c r="O616" i="1"/>
  <c r="P616" i="1"/>
  <c r="Q616" i="1"/>
  <c r="R616" i="1"/>
  <c r="S616" i="1"/>
  <c r="T616" i="1"/>
  <c r="U616" i="1"/>
  <c r="W616" i="1"/>
  <c r="X616" i="1"/>
  <c r="Y616" i="1"/>
  <c r="AA616" i="1"/>
  <c r="AB616" i="1"/>
  <c r="AC616" i="1"/>
  <c r="AD616" i="1"/>
  <c r="AE616" i="1"/>
  <c r="AF616" i="1"/>
  <c r="AG616" i="1"/>
  <c r="AH616" i="1"/>
  <c r="AI616" i="1"/>
  <c r="AK616" i="1"/>
  <c r="AL616" i="1"/>
  <c r="AM616" i="1"/>
  <c r="AN616" i="1"/>
  <c r="AR616" i="1"/>
  <c r="AT616" i="1"/>
  <c r="AU616" i="1"/>
  <c r="AV616" i="1"/>
  <c r="AW616" i="1"/>
  <c r="AY616" i="1"/>
  <c r="AZ616" i="1"/>
  <c r="BA616" i="1"/>
  <c r="BB616" i="1"/>
  <c r="BC616" i="1"/>
  <c r="BC615" i="1"/>
  <c r="BD616" i="1"/>
  <c r="BE616" i="1"/>
  <c r="BF616" i="1"/>
  <c r="BG616" i="1"/>
  <c r="BI616" i="1"/>
  <c r="BK616" i="1"/>
  <c r="BM616" i="1"/>
  <c r="BO616" i="1"/>
  <c r="BQ616" i="1"/>
  <c r="BS616" i="1"/>
  <c r="BU616" i="1"/>
  <c r="BW616" i="1"/>
  <c r="BY616" i="1"/>
  <c r="CA616" i="1"/>
  <c r="D12804" i="3"/>
  <c r="D12805" i="3"/>
  <c r="D12787" i="3"/>
  <c r="D12788" i="3"/>
  <c r="D12789" i="3"/>
  <c r="D12790" i="3"/>
  <c r="D12791" i="3"/>
  <c r="D12792" i="3"/>
  <c r="D12793" i="3"/>
  <c r="D12794" i="3"/>
  <c r="D12795" i="3"/>
  <c r="D12796" i="3"/>
  <c r="D12797" i="3"/>
  <c r="D12798" i="3"/>
  <c r="D12799" i="3"/>
  <c r="D12800" i="3"/>
  <c r="D12801" i="3"/>
  <c r="D12802" i="3"/>
  <c r="D12803" i="3"/>
  <c r="D12786" i="3"/>
  <c r="AQ615" i="1"/>
  <c r="AP615" i="1"/>
  <c r="J615" i="1"/>
  <c r="I615" i="1"/>
  <c r="H615" i="1"/>
  <c r="F615" i="1"/>
  <c r="D615" i="1"/>
  <c r="K615" i="1"/>
  <c r="L615" i="1"/>
  <c r="M615" i="1"/>
  <c r="N615" i="1"/>
  <c r="O615" i="1"/>
  <c r="P615" i="1"/>
  <c r="Q615" i="1"/>
  <c r="R615" i="1"/>
  <c r="S615" i="1"/>
  <c r="T615" i="1"/>
  <c r="U615" i="1"/>
  <c r="W615" i="1"/>
  <c r="X615" i="1"/>
  <c r="Y615" i="1"/>
  <c r="AA615" i="1"/>
  <c r="AB615" i="1"/>
  <c r="AC615" i="1"/>
  <c r="AD615" i="1"/>
  <c r="AE615" i="1"/>
  <c r="AF615" i="1"/>
  <c r="AG615" i="1"/>
  <c r="AH615" i="1"/>
  <c r="AI615" i="1"/>
  <c r="AK615" i="1"/>
  <c r="AL615" i="1"/>
  <c r="AM615" i="1"/>
  <c r="AN615" i="1"/>
  <c r="AR615" i="1"/>
  <c r="AT615" i="1"/>
  <c r="AU615" i="1"/>
  <c r="AV615" i="1"/>
  <c r="AW615" i="1"/>
  <c r="AY615" i="1"/>
  <c r="AZ615" i="1"/>
  <c r="BA615" i="1"/>
  <c r="BB615" i="1"/>
  <c r="BF615" i="1"/>
  <c r="BG615" i="1"/>
  <c r="BI615" i="1"/>
  <c r="BK615" i="1"/>
  <c r="BM615" i="1"/>
  <c r="BO615" i="1"/>
  <c r="BQ615" i="1"/>
  <c r="BS615" i="1"/>
  <c r="BU615" i="1"/>
  <c r="BW615" i="1"/>
  <c r="BY615" i="1"/>
  <c r="CA615" i="1"/>
  <c r="D12785" i="3"/>
  <c r="D12767" i="3"/>
  <c r="D12768" i="3"/>
  <c r="D12769" i="3"/>
  <c r="D12770" i="3"/>
  <c r="D12771" i="3"/>
  <c r="D12772" i="3"/>
  <c r="D12773" i="3"/>
  <c r="D12774" i="3"/>
  <c r="D12775" i="3"/>
  <c r="D12776" i="3"/>
  <c r="D12777" i="3"/>
  <c r="D12778" i="3"/>
  <c r="D12779" i="3"/>
  <c r="D12780" i="3"/>
  <c r="D12781" i="3"/>
  <c r="D12782" i="3"/>
  <c r="D12784" i="3"/>
  <c r="D12766" i="3"/>
  <c r="AQ614" i="1"/>
  <c r="AP614" i="1"/>
  <c r="J614" i="1"/>
  <c r="I614" i="1"/>
  <c r="H614" i="1"/>
  <c r="F614" i="1"/>
  <c r="D614" i="1"/>
  <c r="K614" i="1"/>
  <c r="L614" i="1"/>
  <c r="M614" i="1"/>
  <c r="N614" i="1"/>
  <c r="O614" i="1"/>
  <c r="P614" i="1"/>
  <c r="Q614" i="1"/>
  <c r="R614" i="1"/>
  <c r="S614" i="1"/>
  <c r="T614" i="1"/>
  <c r="U614" i="1"/>
  <c r="W614" i="1"/>
  <c r="X614" i="1"/>
  <c r="Y614" i="1"/>
  <c r="AA614" i="1"/>
  <c r="AB614" i="1"/>
  <c r="AC614" i="1"/>
  <c r="AD614" i="1"/>
  <c r="AE614" i="1"/>
  <c r="AF614" i="1"/>
  <c r="AG614" i="1"/>
  <c r="AH614" i="1"/>
  <c r="AI614" i="1"/>
  <c r="AK614" i="1"/>
  <c r="AL614" i="1"/>
  <c r="AM614" i="1"/>
  <c r="AN614" i="1"/>
  <c r="AR614" i="1"/>
  <c r="AT614" i="1"/>
  <c r="AU614" i="1"/>
  <c r="AV614" i="1"/>
  <c r="AW614" i="1"/>
  <c r="AY614" i="1"/>
  <c r="AZ614" i="1"/>
  <c r="BA614" i="1"/>
  <c r="BB614" i="1"/>
  <c r="BC614" i="1"/>
  <c r="BC613" i="1"/>
  <c r="BD614" i="1"/>
  <c r="BE614" i="1"/>
  <c r="BF614" i="1"/>
  <c r="BG614" i="1"/>
  <c r="BI614" i="1"/>
  <c r="BK614" i="1"/>
  <c r="BM614" i="1"/>
  <c r="BO614" i="1"/>
  <c r="BQ614" i="1"/>
  <c r="BS614" i="1"/>
  <c r="BU614" i="1"/>
  <c r="BW614" i="1"/>
  <c r="BY614" i="1"/>
  <c r="CA614" i="1"/>
  <c r="D12764" i="3"/>
  <c r="D12765" i="3"/>
  <c r="D12747" i="3"/>
  <c r="D12748" i="3"/>
  <c r="D12749" i="3"/>
  <c r="D12750" i="3"/>
  <c r="D12751" i="3"/>
  <c r="D12752" i="3"/>
  <c r="D12753" i="3"/>
  <c r="D12754" i="3"/>
  <c r="D12755" i="3"/>
  <c r="D12756" i="3"/>
  <c r="D12757" i="3"/>
  <c r="D12758" i="3"/>
  <c r="D12759" i="3"/>
  <c r="D12760" i="3"/>
  <c r="D12761" i="3"/>
  <c r="D12762" i="3"/>
  <c r="D12763" i="3"/>
  <c r="D12746" i="3"/>
  <c r="AQ613" i="1"/>
  <c r="AP613" i="1"/>
  <c r="J613" i="1"/>
  <c r="I613" i="1"/>
  <c r="H613" i="1"/>
  <c r="F613" i="1"/>
  <c r="D613" i="1"/>
  <c r="K613" i="1"/>
  <c r="L613" i="1"/>
  <c r="M613" i="1"/>
  <c r="N613" i="1"/>
  <c r="O613" i="1"/>
  <c r="P613" i="1"/>
  <c r="Q613" i="1"/>
  <c r="R613" i="1"/>
  <c r="S613" i="1"/>
  <c r="T613" i="1"/>
  <c r="U613" i="1"/>
  <c r="W613" i="1"/>
  <c r="X613" i="1"/>
  <c r="Y613" i="1"/>
  <c r="AA613" i="1"/>
  <c r="AB613" i="1"/>
  <c r="AC613" i="1"/>
  <c r="AD613" i="1"/>
  <c r="AE613" i="1"/>
  <c r="AF613" i="1"/>
  <c r="AG613" i="1"/>
  <c r="AH613" i="1"/>
  <c r="AI613" i="1"/>
  <c r="AK613" i="1"/>
  <c r="AL613" i="1"/>
  <c r="AM613" i="1"/>
  <c r="AN613" i="1"/>
  <c r="AR613" i="1"/>
  <c r="AT613" i="1"/>
  <c r="AU613" i="1"/>
  <c r="AV613" i="1"/>
  <c r="AW613" i="1"/>
  <c r="AY613" i="1"/>
  <c r="AZ613" i="1"/>
  <c r="BA613" i="1"/>
  <c r="BB613" i="1"/>
  <c r="BF613" i="1"/>
  <c r="BG613" i="1"/>
  <c r="BI613" i="1"/>
  <c r="BK613" i="1"/>
  <c r="BM613" i="1"/>
  <c r="BO613" i="1"/>
  <c r="BQ613" i="1"/>
  <c r="BS613" i="1"/>
  <c r="BU613" i="1"/>
  <c r="BW613" i="1"/>
  <c r="BY613" i="1"/>
  <c r="CA613" i="1"/>
  <c r="D12727" i="3"/>
  <c r="D12728" i="3"/>
  <c r="D12729" i="3"/>
  <c r="D12730" i="3"/>
  <c r="D12731" i="3"/>
  <c r="D12732" i="3"/>
  <c r="D12733" i="3"/>
  <c r="D12734" i="3"/>
  <c r="D12735" i="3"/>
  <c r="D12736" i="3"/>
  <c r="D12737" i="3"/>
  <c r="D12738" i="3"/>
  <c r="D12739" i="3"/>
  <c r="D12740" i="3"/>
  <c r="D12741" i="3"/>
  <c r="D12742" i="3"/>
  <c r="D12743" i="3"/>
  <c r="D12744" i="3"/>
  <c r="D12745" i="3"/>
  <c r="D12726" i="3"/>
  <c r="AQ612" i="1"/>
  <c r="AP612" i="1"/>
  <c r="J612" i="1"/>
  <c r="I612" i="1"/>
  <c r="H612" i="1"/>
  <c r="F612" i="1"/>
  <c r="D612" i="1"/>
  <c r="K612" i="1"/>
  <c r="L612" i="1"/>
  <c r="M612" i="1"/>
  <c r="N612" i="1"/>
  <c r="O612" i="1"/>
  <c r="P612" i="1"/>
  <c r="Q612" i="1"/>
  <c r="R612" i="1"/>
  <c r="S612" i="1"/>
  <c r="T612" i="1"/>
  <c r="U612" i="1"/>
  <c r="W612" i="1"/>
  <c r="X612" i="1"/>
  <c r="Y612" i="1"/>
  <c r="AA612" i="1"/>
  <c r="AB612" i="1"/>
  <c r="AC612" i="1"/>
  <c r="AD612" i="1"/>
  <c r="AE612" i="1"/>
  <c r="AF612" i="1"/>
  <c r="AG612" i="1"/>
  <c r="AH612" i="1"/>
  <c r="AI612" i="1"/>
  <c r="AK612" i="1"/>
  <c r="AL612" i="1"/>
  <c r="AM612" i="1"/>
  <c r="AN612" i="1"/>
  <c r="AR612" i="1"/>
  <c r="AT612" i="1"/>
  <c r="AU612" i="1"/>
  <c r="AV612" i="1"/>
  <c r="AW612" i="1"/>
  <c r="AY612" i="1"/>
  <c r="AZ612" i="1"/>
  <c r="BA612" i="1"/>
  <c r="BB612" i="1"/>
  <c r="BC612" i="1"/>
  <c r="BF612" i="1"/>
  <c r="BG612" i="1"/>
  <c r="BI612" i="1"/>
  <c r="BK612" i="1"/>
  <c r="BM612" i="1"/>
  <c r="BO612" i="1"/>
  <c r="BQ612" i="1"/>
  <c r="BS612" i="1"/>
  <c r="BU612" i="1"/>
  <c r="BW612" i="1"/>
  <c r="BY612" i="1"/>
  <c r="CA612" i="1"/>
  <c r="D12707" i="3"/>
  <c r="D12708" i="3"/>
  <c r="D12709" i="3"/>
  <c r="D12710" i="3"/>
  <c r="D12711" i="3"/>
  <c r="D12712" i="3"/>
  <c r="D12713" i="3"/>
  <c r="D12714" i="3"/>
  <c r="D12715" i="3"/>
  <c r="D12716" i="3"/>
  <c r="D12717" i="3"/>
  <c r="D12718" i="3"/>
  <c r="D12719" i="3"/>
  <c r="D12720" i="3"/>
  <c r="D12721" i="3"/>
  <c r="D12722" i="3"/>
  <c r="D12723" i="3"/>
  <c r="D12724" i="3"/>
  <c r="D12725" i="3"/>
  <c r="D12706" i="3"/>
  <c r="AQ611" i="1"/>
  <c r="AP611" i="1"/>
  <c r="J611" i="1"/>
  <c r="I611" i="1"/>
  <c r="H611" i="1"/>
  <c r="F611" i="1"/>
  <c r="D611" i="1"/>
  <c r="K611" i="1"/>
  <c r="L611" i="1"/>
  <c r="M611" i="1"/>
  <c r="N611" i="1"/>
  <c r="O611" i="1"/>
  <c r="P611" i="1"/>
  <c r="Q611" i="1"/>
  <c r="R611" i="1"/>
  <c r="S611" i="1"/>
  <c r="T611" i="1"/>
  <c r="U611" i="1"/>
  <c r="W611" i="1"/>
  <c r="X611" i="1"/>
  <c r="Y611" i="1"/>
  <c r="AA611" i="1"/>
  <c r="AB611" i="1"/>
  <c r="AC611" i="1"/>
  <c r="AD611" i="1"/>
  <c r="AE611" i="1"/>
  <c r="AF611" i="1"/>
  <c r="AG611" i="1"/>
  <c r="AH611" i="1"/>
  <c r="AI611" i="1"/>
  <c r="AK611" i="1"/>
  <c r="AL611" i="1"/>
  <c r="AM611" i="1"/>
  <c r="AN611" i="1"/>
  <c r="AR611" i="1"/>
  <c r="AT611" i="1"/>
  <c r="AU611" i="1"/>
  <c r="AV611" i="1"/>
  <c r="AW611" i="1"/>
  <c r="AY611" i="1"/>
  <c r="AZ611" i="1"/>
  <c r="BA611" i="1"/>
  <c r="BB611" i="1"/>
  <c r="BC611" i="1"/>
  <c r="BF611" i="1"/>
  <c r="BG611" i="1"/>
  <c r="BI611" i="1"/>
  <c r="BK611" i="1"/>
  <c r="BM611" i="1"/>
  <c r="BO611" i="1"/>
  <c r="BQ611" i="1"/>
  <c r="BS611" i="1"/>
  <c r="BU611" i="1"/>
  <c r="BW611" i="1"/>
  <c r="BY611" i="1"/>
  <c r="CA611" i="1"/>
  <c r="D12705" i="3"/>
  <c r="D12687" i="3"/>
  <c r="D12688" i="3"/>
  <c r="D12689" i="3"/>
  <c r="D12690" i="3"/>
  <c r="D12691" i="3"/>
  <c r="D12692" i="3"/>
  <c r="D12693" i="3"/>
  <c r="D12694" i="3"/>
  <c r="D12695" i="3"/>
  <c r="D12696" i="3"/>
  <c r="D12697" i="3"/>
  <c r="D12698" i="3"/>
  <c r="D12699" i="3"/>
  <c r="D12700" i="3"/>
  <c r="D12701" i="3"/>
  <c r="D12702" i="3"/>
  <c r="D12703" i="3"/>
  <c r="D12704" i="3"/>
  <c r="D12686" i="3"/>
  <c r="D12683" i="3"/>
  <c r="D12684" i="3"/>
  <c r="D12685" i="3"/>
  <c r="D12667" i="3"/>
  <c r="D12668" i="3"/>
  <c r="D12669" i="3"/>
  <c r="D12670" i="3"/>
  <c r="D12671" i="3"/>
  <c r="D12672" i="3"/>
  <c r="D12673" i="3"/>
  <c r="D12674" i="3"/>
  <c r="D12675" i="3"/>
  <c r="D12676" i="3"/>
  <c r="D12677" i="3"/>
  <c r="D12678" i="3"/>
  <c r="D12679" i="3"/>
  <c r="D12680" i="3"/>
  <c r="D12681" i="3"/>
  <c r="D12682" i="3"/>
  <c r="D12666" i="3"/>
  <c r="AQ610" i="1"/>
  <c r="AP610" i="1"/>
  <c r="J610" i="1"/>
  <c r="I610" i="1"/>
  <c r="H610" i="1"/>
  <c r="F610" i="1"/>
  <c r="D610" i="1"/>
  <c r="K610" i="1"/>
  <c r="L610" i="1"/>
  <c r="M610" i="1"/>
  <c r="N610" i="1"/>
  <c r="O610" i="1"/>
  <c r="P610" i="1"/>
  <c r="Q610" i="1"/>
  <c r="R610" i="1"/>
  <c r="S610" i="1"/>
  <c r="T610" i="1"/>
  <c r="U610" i="1"/>
  <c r="W610" i="1"/>
  <c r="X610" i="1"/>
  <c r="Y610" i="1"/>
  <c r="AA610" i="1"/>
  <c r="AB610" i="1"/>
  <c r="AC610" i="1"/>
  <c r="AD610" i="1"/>
  <c r="AE610" i="1"/>
  <c r="AF610" i="1"/>
  <c r="AG610" i="1"/>
  <c r="AH610" i="1"/>
  <c r="AI610" i="1"/>
  <c r="AK610" i="1"/>
  <c r="AL610" i="1"/>
  <c r="AM610" i="1"/>
  <c r="AN610" i="1"/>
  <c r="AR610" i="1"/>
  <c r="AT610" i="1"/>
  <c r="AU610" i="1"/>
  <c r="AV610" i="1"/>
  <c r="AW610" i="1"/>
  <c r="AY610" i="1"/>
  <c r="AZ610" i="1"/>
  <c r="BA610" i="1"/>
  <c r="BB610" i="1"/>
  <c r="BC610" i="1"/>
  <c r="BF610" i="1"/>
  <c r="BG610" i="1"/>
  <c r="BI610" i="1"/>
  <c r="BK610" i="1"/>
  <c r="BM610" i="1"/>
  <c r="BO610" i="1"/>
  <c r="BQ610" i="1"/>
  <c r="BS610" i="1"/>
  <c r="BU610" i="1"/>
  <c r="BW610" i="1"/>
  <c r="BY610" i="1"/>
  <c r="CA610" i="1"/>
  <c r="BS609" i="1"/>
  <c r="AQ609" i="1"/>
  <c r="AP609" i="1"/>
  <c r="J609" i="1"/>
  <c r="I609" i="1"/>
  <c r="H609" i="1"/>
  <c r="F609" i="1"/>
  <c r="D609" i="1"/>
  <c r="D608" i="1"/>
  <c r="K609" i="1"/>
  <c r="L609" i="1"/>
  <c r="M609" i="1"/>
  <c r="N609" i="1"/>
  <c r="O609" i="1"/>
  <c r="P609" i="1"/>
  <c r="Q609" i="1"/>
  <c r="R609" i="1"/>
  <c r="S609" i="1"/>
  <c r="T609" i="1"/>
  <c r="U609" i="1"/>
  <c r="W609" i="1"/>
  <c r="X609" i="1"/>
  <c r="Y609" i="1"/>
  <c r="AA609" i="1"/>
  <c r="AB609" i="1"/>
  <c r="AC609" i="1"/>
  <c r="AD609" i="1"/>
  <c r="AE609" i="1"/>
  <c r="AF609" i="1"/>
  <c r="AG609" i="1"/>
  <c r="AH609" i="1"/>
  <c r="AI609" i="1"/>
  <c r="AK609" i="1"/>
  <c r="AL609" i="1"/>
  <c r="AM609" i="1"/>
  <c r="AN609" i="1"/>
  <c r="AR609" i="1"/>
  <c r="AT609" i="1"/>
  <c r="AU609" i="1"/>
  <c r="AV609" i="1"/>
  <c r="AW609" i="1"/>
  <c r="AY609" i="1"/>
  <c r="AZ609" i="1"/>
  <c r="BA609" i="1"/>
  <c r="BB609" i="1"/>
  <c r="BC609" i="1"/>
  <c r="BC608" i="1"/>
  <c r="BD609" i="1"/>
  <c r="BE609" i="1"/>
  <c r="BF609" i="1"/>
  <c r="BG609" i="1"/>
  <c r="BI609" i="1"/>
  <c r="BK609" i="1"/>
  <c r="BM609" i="1"/>
  <c r="BO609" i="1"/>
  <c r="BQ609" i="1"/>
  <c r="BU609" i="1"/>
  <c r="BW609" i="1"/>
  <c r="BY609" i="1"/>
  <c r="CA609" i="1"/>
  <c r="D12664" i="3"/>
  <c r="D12665" i="3"/>
  <c r="D12647" i="3"/>
  <c r="D12648" i="3"/>
  <c r="D12649" i="3"/>
  <c r="D12650" i="3"/>
  <c r="D12651" i="3"/>
  <c r="D12652" i="3"/>
  <c r="D12653" i="3"/>
  <c r="D12654" i="3"/>
  <c r="D12655" i="3"/>
  <c r="D12656" i="3"/>
  <c r="D12657" i="3"/>
  <c r="D12658" i="3"/>
  <c r="D12659" i="3"/>
  <c r="D12660" i="3"/>
  <c r="D12661" i="3"/>
  <c r="D12662" i="3"/>
  <c r="D12663" i="3"/>
  <c r="D12646" i="3"/>
  <c r="AQ608" i="1"/>
  <c r="AQ607" i="1"/>
  <c r="AP608" i="1"/>
  <c r="AP607" i="1"/>
  <c r="J608" i="1"/>
  <c r="I608" i="1"/>
  <c r="H608" i="1"/>
  <c r="F608" i="1"/>
  <c r="K608" i="1"/>
  <c r="L608" i="1"/>
  <c r="M608" i="1"/>
  <c r="N608" i="1"/>
  <c r="O608" i="1"/>
  <c r="P608" i="1"/>
  <c r="Q608" i="1"/>
  <c r="R608" i="1"/>
  <c r="S608" i="1"/>
  <c r="T608" i="1"/>
  <c r="U608" i="1"/>
  <c r="W608" i="1"/>
  <c r="X608" i="1"/>
  <c r="Y608" i="1"/>
  <c r="AA608" i="1"/>
  <c r="AB608" i="1"/>
  <c r="AC608" i="1"/>
  <c r="AD608" i="1"/>
  <c r="AE608" i="1"/>
  <c r="AF608" i="1"/>
  <c r="AG608" i="1"/>
  <c r="AH608" i="1"/>
  <c r="AI608" i="1"/>
  <c r="AK608" i="1"/>
  <c r="AL608" i="1"/>
  <c r="AM608" i="1"/>
  <c r="AN608" i="1"/>
  <c r="AR608" i="1"/>
  <c r="AT608" i="1"/>
  <c r="AU608" i="1"/>
  <c r="AV608" i="1"/>
  <c r="AW608" i="1"/>
  <c r="AY608" i="1"/>
  <c r="AZ608" i="1"/>
  <c r="BA608" i="1"/>
  <c r="BB608" i="1"/>
  <c r="BC607" i="1"/>
  <c r="BD608" i="1"/>
  <c r="BE608" i="1"/>
  <c r="BF608" i="1"/>
  <c r="BG608" i="1"/>
  <c r="BI608" i="1"/>
  <c r="BK608" i="1"/>
  <c r="BM608" i="1"/>
  <c r="BO608" i="1"/>
  <c r="BQ608" i="1"/>
  <c r="BS608" i="1"/>
  <c r="BU608" i="1"/>
  <c r="BW608" i="1"/>
  <c r="BY608" i="1"/>
  <c r="CA608" i="1"/>
  <c r="D12644" i="3"/>
  <c r="D12645" i="3"/>
  <c r="D12627" i="3"/>
  <c r="D12628" i="3"/>
  <c r="D12629" i="3"/>
  <c r="D12630" i="3"/>
  <c r="D12631" i="3"/>
  <c r="D12632" i="3"/>
  <c r="D12633" i="3"/>
  <c r="D12634" i="3"/>
  <c r="D12635" i="3"/>
  <c r="D12636" i="3"/>
  <c r="D12637" i="3"/>
  <c r="D12638" i="3"/>
  <c r="D12639" i="3"/>
  <c r="D12640" i="3"/>
  <c r="D12641" i="3"/>
  <c r="D12642" i="3"/>
  <c r="D12643" i="3"/>
  <c r="D12626" i="3"/>
  <c r="J607" i="1"/>
  <c r="I607" i="1"/>
  <c r="H607" i="1"/>
  <c r="H606" i="1"/>
  <c r="F607" i="1"/>
  <c r="D607" i="1"/>
  <c r="K607" i="1"/>
  <c r="L607" i="1"/>
  <c r="M607" i="1"/>
  <c r="N607" i="1"/>
  <c r="O607" i="1"/>
  <c r="P607" i="1"/>
  <c r="Q607" i="1"/>
  <c r="R607" i="1"/>
  <c r="S607" i="1"/>
  <c r="T607" i="1"/>
  <c r="U607" i="1"/>
  <c r="W607" i="1"/>
  <c r="X607" i="1"/>
  <c r="Y607" i="1"/>
  <c r="AA607" i="1"/>
  <c r="AB607" i="1"/>
  <c r="AC607" i="1"/>
  <c r="AD607" i="1"/>
  <c r="AE607" i="1"/>
  <c r="AF607" i="1"/>
  <c r="AG607" i="1"/>
  <c r="AH607" i="1"/>
  <c r="AI607" i="1"/>
  <c r="AK607" i="1"/>
  <c r="AL607" i="1"/>
  <c r="AM607" i="1"/>
  <c r="AN607" i="1"/>
  <c r="AR607" i="1"/>
  <c r="AT607" i="1"/>
  <c r="AU607" i="1"/>
  <c r="AV607" i="1"/>
  <c r="AW607" i="1"/>
  <c r="AY607" i="1"/>
  <c r="AZ607" i="1"/>
  <c r="BA607" i="1"/>
  <c r="BB607" i="1"/>
  <c r="BC606" i="1"/>
  <c r="BD607" i="1"/>
  <c r="BE607" i="1"/>
  <c r="BF607" i="1"/>
  <c r="BG607" i="1"/>
  <c r="BI607" i="1"/>
  <c r="BK607" i="1"/>
  <c r="BM607" i="1"/>
  <c r="BO607" i="1"/>
  <c r="BQ607" i="1"/>
  <c r="BS607" i="1"/>
  <c r="BU607" i="1"/>
  <c r="BW607" i="1"/>
  <c r="BY607" i="1"/>
  <c r="CA607" i="1"/>
  <c r="D12607" i="3"/>
  <c r="D12608" i="3"/>
  <c r="D12609" i="3"/>
  <c r="D12610" i="3"/>
  <c r="D12611" i="3"/>
  <c r="D12612" i="3"/>
  <c r="D12613" i="3"/>
  <c r="D12614" i="3"/>
  <c r="D12615" i="3"/>
  <c r="D12616" i="3"/>
  <c r="D12617" i="3"/>
  <c r="D12618" i="3"/>
  <c r="D12619" i="3"/>
  <c r="D12620" i="3"/>
  <c r="D12621" i="3"/>
  <c r="D12622" i="3"/>
  <c r="D12623" i="3"/>
  <c r="D12624" i="3"/>
  <c r="D12625" i="3"/>
  <c r="D12606" i="3"/>
  <c r="D12604" i="3"/>
  <c r="D12605" i="3"/>
  <c r="D12587" i="3"/>
  <c r="D12588" i="3"/>
  <c r="D12589" i="3"/>
  <c r="D12590" i="3"/>
  <c r="D12591" i="3"/>
  <c r="D12592" i="3"/>
  <c r="D12593" i="3"/>
  <c r="D12594" i="3"/>
  <c r="D12595" i="3"/>
  <c r="D12596" i="3"/>
  <c r="D12597" i="3"/>
  <c r="D12598" i="3"/>
  <c r="D12599" i="3"/>
  <c r="D12600" i="3"/>
  <c r="D12601" i="3"/>
  <c r="D12602" i="3"/>
  <c r="D12603" i="3"/>
  <c r="D12586" i="3"/>
  <c r="AQ606" i="1"/>
  <c r="AP606" i="1"/>
  <c r="J606" i="1"/>
  <c r="I606" i="1"/>
  <c r="F606" i="1"/>
  <c r="D606" i="1"/>
  <c r="K606" i="1"/>
  <c r="L606" i="1"/>
  <c r="M606" i="1"/>
  <c r="N606" i="1"/>
  <c r="O606" i="1"/>
  <c r="P606" i="1"/>
  <c r="Q606" i="1"/>
  <c r="R606" i="1"/>
  <c r="S606" i="1"/>
  <c r="T606" i="1"/>
  <c r="U606" i="1"/>
  <c r="W606" i="1"/>
  <c r="X606" i="1"/>
  <c r="Y606" i="1"/>
  <c r="AA606" i="1"/>
  <c r="AB606" i="1"/>
  <c r="AC606" i="1"/>
  <c r="AD606" i="1"/>
  <c r="AE606" i="1"/>
  <c r="AF606" i="1"/>
  <c r="AG606" i="1"/>
  <c r="AH606" i="1"/>
  <c r="AI606" i="1"/>
  <c r="AK606" i="1"/>
  <c r="AL606" i="1"/>
  <c r="AM606" i="1"/>
  <c r="AN606" i="1"/>
  <c r="AR606" i="1"/>
  <c r="AT606" i="1"/>
  <c r="AU606" i="1"/>
  <c r="AV606" i="1"/>
  <c r="AW606" i="1"/>
  <c r="AY606" i="1"/>
  <c r="AZ606" i="1"/>
  <c r="BA606" i="1"/>
  <c r="BB606" i="1"/>
  <c r="BF606" i="1"/>
  <c r="BG606" i="1"/>
  <c r="BI606" i="1"/>
  <c r="BK606" i="1"/>
  <c r="BM606" i="1"/>
  <c r="BO606" i="1"/>
  <c r="BQ606" i="1"/>
  <c r="BS606" i="1"/>
  <c r="BU606" i="1"/>
  <c r="BW606" i="1"/>
  <c r="BY606" i="1"/>
  <c r="CA606" i="1"/>
  <c r="AQ605" i="1"/>
  <c r="AP605" i="1"/>
  <c r="J605" i="1"/>
  <c r="I605" i="1"/>
  <c r="H605" i="1"/>
  <c r="F605" i="1"/>
  <c r="D605" i="1"/>
  <c r="K605" i="1"/>
  <c r="L605" i="1"/>
  <c r="M605" i="1"/>
  <c r="N605" i="1"/>
  <c r="O605" i="1"/>
  <c r="P605" i="1"/>
  <c r="Q605" i="1"/>
  <c r="R605" i="1"/>
  <c r="S605" i="1"/>
  <c r="T605" i="1"/>
  <c r="U605" i="1"/>
  <c r="W605" i="1"/>
  <c r="X605" i="1"/>
  <c r="Y605" i="1"/>
  <c r="AA605" i="1"/>
  <c r="AB605" i="1"/>
  <c r="AC605" i="1"/>
  <c r="AD605" i="1"/>
  <c r="AE605" i="1"/>
  <c r="AF605" i="1"/>
  <c r="AG605" i="1"/>
  <c r="AH605" i="1"/>
  <c r="AI605" i="1"/>
  <c r="AK605" i="1"/>
  <c r="AL605" i="1"/>
  <c r="AM605" i="1"/>
  <c r="AN605" i="1"/>
  <c r="AR605" i="1"/>
  <c r="AT605" i="1"/>
  <c r="AU605" i="1"/>
  <c r="AV605" i="1"/>
  <c r="AW605" i="1"/>
  <c r="AY605" i="1"/>
  <c r="AZ605" i="1"/>
  <c r="BA605" i="1"/>
  <c r="BB605" i="1"/>
  <c r="BC605" i="1"/>
  <c r="BC604" i="1"/>
  <c r="BD605" i="1"/>
  <c r="BE605" i="1"/>
  <c r="BF605" i="1"/>
  <c r="BG605" i="1"/>
  <c r="BI605" i="1"/>
  <c r="BK605" i="1"/>
  <c r="BM605" i="1"/>
  <c r="BO605" i="1"/>
  <c r="BQ605" i="1"/>
  <c r="BS605" i="1"/>
  <c r="BU605" i="1"/>
  <c r="BW605" i="1"/>
  <c r="BY605" i="1"/>
  <c r="CA605" i="1"/>
  <c r="D12567" i="3"/>
  <c r="D12568" i="3"/>
  <c r="D12569" i="3"/>
  <c r="D12570" i="3"/>
  <c r="D12571" i="3"/>
  <c r="D12572" i="3"/>
  <c r="D12573" i="3"/>
  <c r="D12574" i="3"/>
  <c r="D12575" i="3"/>
  <c r="D12576" i="3"/>
  <c r="D12577" i="3"/>
  <c r="D12578" i="3"/>
  <c r="D12579" i="3"/>
  <c r="D12580" i="3"/>
  <c r="D12581" i="3"/>
  <c r="D12582" i="3"/>
  <c r="D12583" i="3"/>
  <c r="D12584" i="3"/>
  <c r="D12585" i="3"/>
  <c r="D12566" i="3"/>
  <c r="AQ604" i="1"/>
  <c r="AP604" i="1"/>
  <c r="J604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H604" i="1"/>
  <c r="F604" i="1"/>
  <c r="D604" i="1"/>
  <c r="K604" i="1"/>
  <c r="L604" i="1"/>
  <c r="M604" i="1"/>
  <c r="N604" i="1"/>
  <c r="O604" i="1"/>
  <c r="P604" i="1"/>
  <c r="Q604" i="1"/>
  <c r="R604" i="1"/>
  <c r="S604" i="1"/>
  <c r="T604" i="1"/>
  <c r="U604" i="1"/>
  <c r="W604" i="1"/>
  <c r="X604" i="1"/>
  <c r="Y604" i="1"/>
  <c r="AA604" i="1"/>
  <c r="AB604" i="1"/>
  <c r="AC604" i="1"/>
  <c r="AD604" i="1"/>
  <c r="AE604" i="1"/>
  <c r="AF604" i="1"/>
  <c r="AG604" i="1"/>
  <c r="AH604" i="1"/>
  <c r="AI604" i="1"/>
  <c r="AK604" i="1"/>
  <c r="AL604" i="1"/>
  <c r="AM604" i="1"/>
  <c r="AN604" i="1"/>
  <c r="AR604" i="1"/>
  <c r="AT604" i="1"/>
  <c r="AU604" i="1"/>
  <c r="AV604" i="1"/>
  <c r="AW604" i="1"/>
  <c r="AY604" i="1"/>
  <c r="AZ604" i="1"/>
  <c r="BA604" i="1"/>
  <c r="BB604" i="1"/>
  <c r="BF604" i="1"/>
  <c r="BG604" i="1"/>
  <c r="BI604" i="1"/>
  <c r="BK604" i="1"/>
  <c r="BM604" i="1"/>
  <c r="BO604" i="1"/>
  <c r="BQ604" i="1"/>
  <c r="BS604" i="1"/>
  <c r="BU604" i="1"/>
  <c r="BW604" i="1"/>
  <c r="BY604" i="1"/>
  <c r="CA604" i="1"/>
  <c r="D12547" i="3"/>
  <c r="D12548" i="3"/>
  <c r="D12549" i="3"/>
  <c r="D12550" i="3"/>
  <c r="D12551" i="3"/>
  <c r="D12552" i="3"/>
  <c r="D12553" i="3"/>
  <c r="D12554" i="3"/>
  <c r="D12555" i="3"/>
  <c r="D12556" i="3"/>
  <c r="D12557" i="3"/>
  <c r="D12558" i="3"/>
  <c r="D12559" i="3"/>
  <c r="D12560" i="3"/>
  <c r="D12562" i="3"/>
  <c r="D12563" i="3"/>
  <c r="D12564" i="3"/>
  <c r="D12565" i="3"/>
  <c r="D12546" i="3"/>
  <c r="AQ603" i="1"/>
  <c r="AP603" i="1"/>
  <c r="J603" i="1"/>
  <c r="H603" i="1"/>
  <c r="F603" i="1"/>
  <c r="D603" i="1"/>
  <c r="K603" i="1"/>
  <c r="L603" i="1"/>
  <c r="M603" i="1"/>
  <c r="N603" i="1"/>
  <c r="O603" i="1"/>
  <c r="P603" i="1"/>
  <c r="Q603" i="1"/>
  <c r="R603" i="1"/>
  <c r="S603" i="1"/>
  <c r="T603" i="1"/>
  <c r="U603" i="1"/>
  <c r="W603" i="1"/>
  <c r="X603" i="1"/>
  <c r="Y603" i="1"/>
  <c r="AA603" i="1"/>
  <c r="AB603" i="1"/>
  <c r="AC603" i="1"/>
  <c r="AD603" i="1"/>
  <c r="AE603" i="1"/>
  <c r="AF603" i="1"/>
  <c r="AG603" i="1"/>
  <c r="AH603" i="1"/>
  <c r="AI603" i="1"/>
  <c r="AK603" i="1"/>
  <c r="AL603" i="1"/>
  <c r="AM603" i="1"/>
  <c r="AN603" i="1"/>
  <c r="AR603" i="1"/>
  <c r="AT603" i="1"/>
  <c r="AU603" i="1"/>
  <c r="AV603" i="1"/>
  <c r="AW603" i="1"/>
  <c r="AY603" i="1"/>
  <c r="AZ603" i="1"/>
  <c r="BA603" i="1"/>
  <c r="BB603" i="1"/>
  <c r="BC603" i="1"/>
  <c r="BC602" i="1"/>
  <c r="BD603" i="1"/>
  <c r="BE603" i="1"/>
  <c r="BF603" i="1"/>
  <c r="BG603" i="1"/>
  <c r="BI603" i="1"/>
  <c r="BK603" i="1"/>
  <c r="BM603" i="1"/>
  <c r="BO603" i="1"/>
  <c r="BQ603" i="1"/>
  <c r="BS603" i="1"/>
  <c r="BU603" i="1"/>
  <c r="BW603" i="1"/>
  <c r="BY603" i="1"/>
  <c r="CA603" i="1"/>
  <c r="D12545" i="3"/>
  <c r="D12527" i="3"/>
  <c r="D12528" i="3"/>
  <c r="D12529" i="3"/>
  <c r="D12530" i="3"/>
  <c r="D12531" i="3"/>
  <c r="D12532" i="3"/>
  <c r="D12533" i="3"/>
  <c r="D12534" i="3"/>
  <c r="D12535" i="3"/>
  <c r="D12536" i="3"/>
  <c r="D12537" i="3"/>
  <c r="D12538" i="3"/>
  <c r="D12539" i="3"/>
  <c r="D12540" i="3"/>
  <c r="D12541" i="3"/>
  <c r="D12542" i="3"/>
  <c r="D12543" i="3"/>
  <c r="D12544" i="3"/>
  <c r="D12526" i="3"/>
  <c r="AQ602" i="1"/>
  <c r="AP602" i="1"/>
  <c r="J602" i="1"/>
  <c r="H602" i="1"/>
  <c r="F602" i="1"/>
  <c r="F601" i="1"/>
  <c r="D602" i="1"/>
  <c r="K602" i="1"/>
  <c r="L602" i="1"/>
  <c r="M602" i="1"/>
  <c r="N602" i="1"/>
  <c r="O602" i="1"/>
  <c r="P602" i="1"/>
  <c r="Q602" i="1"/>
  <c r="R602" i="1"/>
  <c r="S602" i="1"/>
  <c r="T602" i="1"/>
  <c r="U602" i="1"/>
  <c r="W602" i="1"/>
  <c r="X602" i="1"/>
  <c r="Y602" i="1"/>
  <c r="AA602" i="1"/>
  <c r="AB602" i="1"/>
  <c r="AC602" i="1"/>
  <c r="AD602" i="1"/>
  <c r="AE602" i="1"/>
  <c r="AF602" i="1"/>
  <c r="AG602" i="1"/>
  <c r="AH602" i="1"/>
  <c r="AI602" i="1"/>
  <c r="AK602" i="1"/>
  <c r="AL602" i="1"/>
  <c r="AM602" i="1"/>
  <c r="AN602" i="1"/>
  <c r="AR602" i="1"/>
  <c r="AT602" i="1"/>
  <c r="AU602" i="1"/>
  <c r="AV602" i="1"/>
  <c r="AW602" i="1"/>
  <c r="AY602" i="1"/>
  <c r="AZ602" i="1"/>
  <c r="BA602" i="1"/>
  <c r="BB602" i="1"/>
  <c r="BC601" i="1"/>
  <c r="BD602" i="1"/>
  <c r="BE602" i="1"/>
  <c r="BF602" i="1"/>
  <c r="BG602" i="1"/>
  <c r="BI602" i="1"/>
  <c r="BK602" i="1"/>
  <c r="BM602" i="1"/>
  <c r="BO602" i="1"/>
  <c r="BQ602" i="1"/>
  <c r="BS602" i="1"/>
  <c r="BU602" i="1"/>
  <c r="BW602" i="1"/>
  <c r="BY602" i="1"/>
  <c r="CA602" i="1"/>
  <c r="D12507" i="3"/>
  <c r="D12508" i="3"/>
  <c r="D12509" i="3"/>
  <c r="D12510" i="3"/>
  <c r="D12511" i="3"/>
  <c r="D12512" i="3"/>
  <c r="D12513" i="3"/>
  <c r="D12514" i="3"/>
  <c r="D12515" i="3"/>
  <c r="D12516" i="3"/>
  <c r="D12517" i="3"/>
  <c r="D12518" i="3"/>
  <c r="D12519" i="3"/>
  <c r="D12520" i="3"/>
  <c r="D12521" i="3"/>
  <c r="D12522" i="3"/>
  <c r="D12523" i="3"/>
  <c r="D12524" i="3"/>
  <c r="D12525" i="3"/>
  <c r="D12506" i="3"/>
  <c r="D12487" i="3"/>
  <c r="D12488" i="3"/>
  <c r="D12489" i="3"/>
  <c r="D12490" i="3"/>
  <c r="D12491" i="3"/>
  <c r="D12492" i="3"/>
  <c r="D12493" i="3"/>
  <c r="D12494" i="3"/>
  <c r="D12495" i="3"/>
  <c r="D12496" i="3"/>
  <c r="D12497" i="3"/>
  <c r="D12498" i="3"/>
  <c r="D12499" i="3"/>
  <c r="D12500" i="3"/>
  <c r="D12501" i="3"/>
  <c r="D12502" i="3"/>
  <c r="D12503" i="3"/>
  <c r="D12504" i="3"/>
  <c r="D12505" i="3"/>
  <c r="D12486" i="3"/>
  <c r="AQ601" i="1"/>
  <c r="AP601" i="1"/>
  <c r="J601" i="1"/>
  <c r="H601" i="1"/>
  <c r="D601" i="1"/>
  <c r="K601" i="1"/>
  <c r="L601" i="1"/>
  <c r="M601" i="1"/>
  <c r="N601" i="1"/>
  <c r="O601" i="1"/>
  <c r="P601" i="1"/>
  <c r="Q601" i="1"/>
  <c r="R601" i="1"/>
  <c r="S601" i="1"/>
  <c r="T601" i="1"/>
  <c r="U601" i="1"/>
  <c r="W601" i="1"/>
  <c r="X601" i="1"/>
  <c r="Y601" i="1"/>
  <c r="AA601" i="1"/>
  <c r="AB601" i="1"/>
  <c r="AC601" i="1"/>
  <c r="AD601" i="1"/>
  <c r="AE601" i="1"/>
  <c r="AF601" i="1"/>
  <c r="AG601" i="1"/>
  <c r="AH601" i="1"/>
  <c r="AI601" i="1"/>
  <c r="AK601" i="1"/>
  <c r="AL601" i="1"/>
  <c r="AM601" i="1"/>
  <c r="AN601" i="1"/>
  <c r="AR601" i="1"/>
  <c r="AT601" i="1"/>
  <c r="AU601" i="1"/>
  <c r="AV601" i="1"/>
  <c r="AW601" i="1"/>
  <c r="AY601" i="1"/>
  <c r="AZ601" i="1"/>
  <c r="BA601" i="1"/>
  <c r="BB601" i="1"/>
  <c r="BF601" i="1"/>
  <c r="BG601" i="1"/>
  <c r="BI601" i="1"/>
  <c r="BK601" i="1"/>
  <c r="BM601" i="1"/>
  <c r="BO601" i="1"/>
  <c r="BQ601" i="1"/>
  <c r="BS601" i="1"/>
  <c r="BU601" i="1"/>
  <c r="BW601" i="1"/>
  <c r="BY601" i="1"/>
  <c r="CA601" i="1"/>
  <c r="D12484" i="3"/>
  <c r="D12485" i="3"/>
  <c r="D12467" i="3"/>
  <c r="D12468" i="3"/>
  <c r="D12469" i="3"/>
  <c r="D12470" i="3"/>
  <c r="D12471" i="3"/>
  <c r="D12472" i="3"/>
  <c r="D12473" i="3"/>
  <c r="D12474" i="3"/>
  <c r="D12475" i="3"/>
  <c r="D12476" i="3"/>
  <c r="D12477" i="3"/>
  <c r="D12478" i="3"/>
  <c r="D12479" i="3"/>
  <c r="D12480" i="3"/>
  <c r="D12481" i="3"/>
  <c r="D12482" i="3"/>
  <c r="D12483" i="3"/>
  <c r="D12466" i="3"/>
  <c r="AQ600" i="1"/>
  <c r="AP600" i="1"/>
  <c r="J600" i="1"/>
  <c r="H600" i="1"/>
  <c r="F600" i="1"/>
  <c r="D600" i="1"/>
  <c r="K600" i="1"/>
  <c r="L600" i="1"/>
  <c r="M600" i="1"/>
  <c r="N600" i="1"/>
  <c r="O600" i="1"/>
  <c r="P600" i="1"/>
  <c r="Q600" i="1"/>
  <c r="R600" i="1"/>
  <c r="S600" i="1"/>
  <c r="T600" i="1"/>
  <c r="U600" i="1"/>
  <c r="W600" i="1"/>
  <c r="X600" i="1"/>
  <c r="Y600" i="1"/>
  <c r="AA600" i="1"/>
  <c r="AB600" i="1"/>
  <c r="AC600" i="1"/>
  <c r="AD600" i="1"/>
  <c r="AE600" i="1"/>
  <c r="AF600" i="1"/>
  <c r="AG600" i="1"/>
  <c r="AH600" i="1"/>
  <c r="AI600" i="1"/>
  <c r="AK600" i="1"/>
  <c r="AL600" i="1"/>
  <c r="AM600" i="1"/>
  <c r="AN600" i="1"/>
  <c r="AR600" i="1"/>
  <c r="AT600" i="1"/>
  <c r="AU600" i="1"/>
  <c r="AV600" i="1"/>
  <c r="AW600" i="1"/>
  <c r="AY600" i="1"/>
  <c r="AZ600" i="1"/>
  <c r="BA600" i="1"/>
  <c r="BB600" i="1"/>
  <c r="BC600" i="1"/>
  <c r="BF600" i="1"/>
  <c r="BG600" i="1"/>
  <c r="BI600" i="1"/>
  <c r="BK600" i="1"/>
  <c r="BM600" i="1"/>
  <c r="BO600" i="1"/>
  <c r="BQ600" i="1"/>
  <c r="BS600" i="1"/>
  <c r="BU600" i="1"/>
  <c r="BW600" i="1"/>
  <c r="BY600" i="1"/>
  <c r="CA600" i="1"/>
  <c r="AQ599" i="1"/>
  <c r="AP599" i="1"/>
  <c r="J599" i="1"/>
  <c r="H599" i="1"/>
  <c r="F599" i="1"/>
  <c r="D599" i="1"/>
  <c r="K599" i="1"/>
  <c r="L599" i="1"/>
  <c r="M599" i="1"/>
  <c r="N599" i="1"/>
  <c r="O599" i="1"/>
  <c r="P599" i="1"/>
  <c r="Q599" i="1"/>
  <c r="R599" i="1"/>
  <c r="S599" i="1"/>
  <c r="T599" i="1"/>
  <c r="U599" i="1"/>
  <c r="W599" i="1"/>
  <c r="X599" i="1"/>
  <c r="Y599" i="1"/>
  <c r="AA599" i="1"/>
  <c r="AB599" i="1"/>
  <c r="AC599" i="1"/>
  <c r="AD599" i="1"/>
  <c r="AE599" i="1"/>
  <c r="AF599" i="1"/>
  <c r="AG599" i="1"/>
  <c r="AH599" i="1"/>
  <c r="AI599" i="1"/>
  <c r="AK599" i="1"/>
  <c r="AL599" i="1"/>
  <c r="AM599" i="1"/>
  <c r="AN599" i="1"/>
  <c r="AR599" i="1"/>
  <c r="AT599" i="1"/>
  <c r="AU599" i="1"/>
  <c r="AV599" i="1"/>
  <c r="AW599" i="1"/>
  <c r="AY599" i="1"/>
  <c r="AZ599" i="1"/>
  <c r="BA599" i="1"/>
  <c r="BB599" i="1"/>
  <c r="BC599" i="1"/>
  <c r="BF599" i="1"/>
  <c r="BG599" i="1"/>
  <c r="BI599" i="1"/>
  <c r="BK599" i="1"/>
  <c r="BM599" i="1"/>
  <c r="BO599" i="1"/>
  <c r="BQ599" i="1"/>
  <c r="BS599" i="1"/>
  <c r="BU599" i="1"/>
  <c r="BW599" i="1"/>
  <c r="BY599" i="1"/>
  <c r="CA599" i="1"/>
  <c r="D12464" i="3"/>
  <c r="D12465" i="3"/>
  <c r="D12447" i="3"/>
  <c r="D12448" i="3"/>
  <c r="D12449" i="3"/>
  <c r="D12450" i="3"/>
  <c r="D12451" i="3"/>
  <c r="D12452" i="3"/>
  <c r="D12453" i="3"/>
  <c r="D12454" i="3"/>
  <c r="D12455" i="3"/>
  <c r="D12456" i="3"/>
  <c r="D12457" i="3"/>
  <c r="D12458" i="3"/>
  <c r="D12459" i="3"/>
  <c r="D12460" i="3"/>
  <c r="D12461" i="3"/>
  <c r="D12462" i="3"/>
  <c r="D12463" i="3"/>
  <c r="D12446" i="3"/>
  <c r="AQ598" i="1"/>
  <c r="AP598" i="1"/>
  <c r="J598" i="1"/>
  <c r="H598" i="1"/>
  <c r="F598" i="1"/>
  <c r="D598" i="1"/>
  <c r="K598" i="1"/>
  <c r="L598" i="1"/>
  <c r="M598" i="1"/>
  <c r="N598" i="1"/>
  <c r="O598" i="1"/>
  <c r="P598" i="1"/>
  <c r="Q598" i="1"/>
  <c r="R598" i="1"/>
  <c r="S598" i="1"/>
  <c r="T598" i="1"/>
  <c r="U598" i="1"/>
  <c r="W598" i="1"/>
  <c r="X598" i="1"/>
  <c r="Y598" i="1"/>
  <c r="AA598" i="1"/>
  <c r="AB598" i="1"/>
  <c r="AC598" i="1"/>
  <c r="AD598" i="1"/>
  <c r="AE598" i="1"/>
  <c r="AF598" i="1"/>
  <c r="AG598" i="1"/>
  <c r="AH598" i="1"/>
  <c r="AI598" i="1"/>
  <c r="AK598" i="1"/>
  <c r="AL598" i="1"/>
  <c r="AM598" i="1"/>
  <c r="AN598" i="1"/>
  <c r="AR598" i="1"/>
  <c r="AT598" i="1"/>
  <c r="AU598" i="1"/>
  <c r="AV598" i="1"/>
  <c r="AW598" i="1"/>
  <c r="AY598" i="1"/>
  <c r="AZ598" i="1"/>
  <c r="BA598" i="1"/>
  <c r="BB598" i="1"/>
  <c r="BC598" i="1"/>
  <c r="BF598" i="1"/>
  <c r="BG598" i="1"/>
  <c r="BI598" i="1"/>
  <c r="BK598" i="1"/>
  <c r="BM598" i="1"/>
  <c r="BO598" i="1"/>
  <c r="BQ598" i="1"/>
  <c r="BS598" i="1"/>
  <c r="BU598" i="1"/>
  <c r="BW598" i="1"/>
  <c r="BY598" i="1"/>
  <c r="CA598" i="1"/>
  <c r="D12445" i="3"/>
  <c r="D12427" i="3"/>
  <c r="D12428" i="3"/>
  <c r="D12429" i="3"/>
  <c r="D12430" i="3"/>
  <c r="D12431" i="3"/>
  <c r="D12432" i="3"/>
  <c r="D12433" i="3"/>
  <c r="D12434" i="3"/>
  <c r="D12435" i="3"/>
  <c r="D12436" i="3"/>
  <c r="D12437" i="3"/>
  <c r="D12438" i="3"/>
  <c r="D12439" i="3"/>
  <c r="D12440" i="3"/>
  <c r="D12441" i="3"/>
  <c r="D12442" i="3"/>
  <c r="D12443" i="3"/>
  <c r="D12444" i="3"/>
  <c r="D12426" i="3"/>
  <c r="D12423" i="3"/>
  <c r="D12424" i="3"/>
  <c r="D12425" i="3"/>
  <c r="D12407" i="3"/>
  <c r="D12408" i="3"/>
  <c r="D12409" i="3"/>
  <c r="D12410" i="3"/>
  <c r="D12411" i="3"/>
  <c r="D12412" i="3"/>
  <c r="D12413" i="3"/>
  <c r="D12414" i="3"/>
  <c r="D12415" i="3"/>
  <c r="D12416" i="3"/>
  <c r="D12417" i="3"/>
  <c r="D12418" i="3"/>
  <c r="D12419" i="3"/>
  <c r="D12420" i="3"/>
  <c r="D12421" i="3"/>
  <c r="D12422" i="3"/>
  <c r="D12406" i="3"/>
  <c r="AQ597" i="1"/>
  <c r="AP597" i="1"/>
  <c r="J597" i="1"/>
  <c r="H597" i="1"/>
  <c r="F597" i="1"/>
  <c r="D597" i="1"/>
  <c r="K597" i="1"/>
  <c r="L597" i="1"/>
  <c r="M597" i="1"/>
  <c r="N597" i="1"/>
  <c r="O597" i="1"/>
  <c r="P597" i="1"/>
  <c r="Q597" i="1"/>
  <c r="R597" i="1"/>
  <c r="S597" i="1"/>
  <c r="T597" i="1"/>
  <c r="U597" i="1"/>
  <c r="W597" i="1"/>
  <c r="X597" i="1"/>
  <c r="Y597" i="1"/>
  <c r="AA597" i="1"/>
  <c r="AB597" i="1"/>
  <c r="AC597" i="1"/>
  <c r="AD597" i="1"/>
  <c r="AE597" i="1"/>
  <c r="AF597" i="1"/>
  <c r="AG597" i="1"/>
  <c r="AH597" i="1"/>
  <c r="AI597" i="1"/>
  <c r="AK597" i="1"/>
  <c r="AL597" i="1"/>
  <c r="AM597" i="1"/>
  <c r="AN597" i="1"/>
  <c r="AR597" i="1"/>
  <c r="AT597" i="1"/>
  <c r="AU597" i="1"/>
  <c r="AV597" i="1"/>
  <c r="AW597" i="1"/>
  <c r="AY597" i="1"/>
  <c r="AZ597" i="1"/>
  <c r="BA597" i="1"/>
  <c r="BB597" i="1"/>
  <c r="BC597" i="1"/>
  <c r="BF597" i="1"/>
  <c r="BG597" i="1"/>
  <c r="BI597" i="1"/>
  <c r="BK597" i="1"/>
  <c r="BM597" i="1"/>
  <c r="BO597" i="1"/>
  <c r="BQ597" i="1"/>
  <c r="BS597" i="1"/>
  <c r="BU597" i="1"/>
  <c r="BW597" i="1"/>
  <c r="BY597" i="1"/>
  <c r="CA597" i="1"/>
  <c r="D12387" i="3"/>
  <c r="D12388" i="3"/>
  <c r="D12389" i="3"/>
  <c r="D12390" i="3"/>
  <c r="D12391" i="3"/>
  <c r="D12392" i="3"/>
  <c r="D12393" i="3"/>
  <c r="D12394" i="3"/>
  <c r="D12395" i="3"/>
  <c r="D12396" i="3"/>
  <c r="D12397" i="3"/>
  <c r="D12398" i="3"/>
  <c r="D12399" i="3"/>
  <c r="D12400" i="3"/>
  <c r="D12401" i="3"/>
  <c r="D12402" i="3"/>
  <c r="D12403" i="3"/>
  <c r="D12404" i="3"/>
  <c r="D12405" i="3"/>
  <c r="D12386" i="3"/>
  <c r="AQ596" i="1"/>
  <c r="AP596" i="1"/>
  <c r="J596" i="1"/>
  <c r="H596" i="1"/>
  <c r="F596" i="1"/>
  <c r="D596" i="1"/>
  <c r="K596" i="1"/>
  <c r="L596" i="1"/>
  <c r="M596" i="1"/>
  <c r="N596" i="1"/>
  <c r="O596" i="1"/>
  <c r="P596" i="1"/>
  <c r="Q596" i="1"/>
  <c r="R596" i="1"/>
  <c r="S596" i="1"/>
  <c r="T596" i="1"/>
  <c r="U596" i="1"/>
  <c r="W596" i="1"/>
  <c r="X596" i="1"/>
  <c r="Y596" i="1"/>
  <c r="AA596" i="1"/>
  <c r="AB596" i="1"/>
  <c r="AC596" i="1"/>
  <c r="AD596" i="1"/>
  <c r="AE596" i="1"/>
  <c r="AF596" i="1"/>
  <c r="AG596" i="1"/>
  <c r="AH596" i="1"/>
  <c r="AI596" i="1"/>
  <c r="AK596" i="1"/>
  <c r="AL596" i="1"/>
  <c r="AM596" i="1"/>
  <c r="AN596" i="1"/>
  <c r="AR596" i="1"/>
  <c r="AT596" i="1"/>
  <c r="AU596" i="1"/>
  <c r="AV596" i="1"/>
  <c r="AW596" i="1"/>
  <c r="AY596" i="1"/>
  <c r="AZ596" i="1"/>
  <c r="BA596" i="1"/>
  <c r="BB596" i="1"/>
  <c r="BC596" i="1"/>
  <c r="BF596" i="1"/>
  <c r="BG596" i="1"/>
  <c r="BI596" i="1"/>
  <c r="BK596" i="1"/>
  <c r="BM596" i="1"/>
  <c r="BO596" i="1"/>
  <c r="BQ596" i="1"/>
  <c r="BS596" i="1"/>
  <c r="BU596" i="1"/>
  <c r="BW596" i="1"/>
  <c r="BY596" i="1"/>
  <c r="CA596" i="1"/>
  <c r="AQ595" i="1"/>
  <c r="AP595" i="1"/>
  <c r="J595" i="1"/>
  <c r="H595" i="1"/>
  <c r="F595" i="1"/>
  <c r="D595" i="1"/>
  <c r="K595" i="1"/>
  <c r="L595" i="1"/>
  <c r="M595" i="1"/>
  <c r="N595" i="1"/>
  <c r="O595" i="1"/>
  <c r="P595" i="1"/>
  <c r="Q595" i="1"/>
  <c r="R595" i="1"/>
  <c r="S595" i="1"/>
  <c r="T595" i="1"/>
  <c r="U595" i="1"/>
  <c r="W595" i="1"/>
  <c r="X595" i="1"/>
  <c r="Y595" i="1"/>
  <c r="AA595" i="1"/>
  <c r="AB595" i="1"/>
  <c r="AC595" i="1"/>
  <c r="AD595" i="1"/>
  <c r="AE595" i="1"/>
  <c r="AF595" i="1"/>
  <c r="AG595" i="1"/>
  <c r="AH595" i="1"/>
  <c r="AI595" i="1"/>
  <c r="AK595" i="1"/>
  <c r="AL595" i="1"/>
  <c r="AM595" i="1"/>
  <c r="AN595" i="1"/>
  <c r="AR595" i="1"/>
  <c r="AT595" i="1"/>
  <c r="AU595" i="1"/>
  <c r="AV595" i="1"/>
  <c r="AW595" i="1"/>
  <c r="AY595" i="1"/>
  <c r="AZ595" i="1"/>
  <c r="BA595" i="1"/>
  <c r="BB595" i="1"/>
  <c r="BC595" i="1"/>
  <c r="BC594" i="1"/>
  <c r="BD595" i="1"/>
  <c r="BE595" i="1"/>
  <c r="BF595" i="1"/>
  <c r="BG595" i="1"/>
  <c r="BI595" i="1"/>
  <c r="BK595" i="1"/>
  <c r="BM595" i="1"/>
  <c r="BO595" i="1"/>
  <c r="BQ595" i="1"/>
  <c r="BS595" i="1"/>
  <c r="BU595" i="1"/>
  <c r="BW595" i="1"/>
  <c r="BY595" i="1"/>
  <c r="CA595" i="1"/>
  <c r="D12367" i="3"/>
  <c r="D12368" i="3"/>
  <c r="D12369" i="3"/>
  <c r="D12370" i="3"/>
  <c r="D12371" i="3"/>
  <c r="D12372" i="3"/>
  <c r="D12373" i="3"/>
  <c r="D12374" i="3"/>
  <c r="D12375" i="3"/>
  <c r="D12376" i="3"/>
  <c r="D12377" i="3"/>
  <c r="D12378" i="3"/>
  <c r="D12379" i="3"/>
  <c r="D12380" i="3"/>
  <c r="D12381" i="3"/>
  <c r="D12382" i="3"/>
  <c r="D12383" i="3"/>
  <c r="D12384" i="3"/>
  <c r="D12385" i="3"/>
  <c r="AQ594" i="1"/>
  <c r="AP594" i="1"/>
  <c r="D594" i="1"/>
  <c r="F594" i="1"/>
  <c r="H594" i="1"/>
  <c r="J594" i="1"/>
  <c r="CA594" i="1"/>
  <c r="BY594" i="1"/>
  <c r="BW594" i="1"/>
  <c r="BU594" i="1"/>
  <c r="BS594" i="1"/>
  <c r="BQ594" i="1"/>
  <c r="BO594" i="1"/>
  <c r="BM594" i="1"/>
  <c r="BK594" i="1"/>
  <c r="BI594" i="1"/>
  <c r="BG594" i="1"/>
  <c r="BF594" i="1"/>
  <c r="BC593" i="1"/>
  <c r="BE594" i="1"/>
  <c r="BD594" i="1"/>
  <c r="BB594" i="1"/>
  <c r="BA594" i="1"/>
  <c r="AZ594" i="1"/>
  <c r="AY594" i="1"/>
  <c r="AW594" i="1"/>
  <c r="AV594" i="1"/>
  <c r="AU594" i="1"/>
  <c r="AT594" i="1"/>
  <c r="AR594" i="1"/>
  <c r="AN594" i="1"/>
  <c r="AM594" i="1"/>
  <c r="AL594" i="1"/>
  <c r="AK594" i="1"/>
  <c r="AD594" i="1"/>
  <c r="AI594" i="1"/>
  <c r="AD593" i="1"/>
  <c r="AE594" i="1"/>
  <c r="W594" i="1"/>
  <c r="AH594" i="1"/>
  <c r="AD592" i="1"/>
  <c r="AE593" i="1"/>
  <c r="AG594" i="1"/>
  <c r="AF594" i="1"/>
  <c r="AA594" i="1"/>
  <c r="AA593" i="1"/>
  <c r="AC594" i="1"/>
  <c r="AB594" i="1"/>
  <c r="Y594" i="1"/>
  <c r="W593" i="1"/>
  <c r="X594" i="1"/>
  <c r="U594" i="1"/>
  <c r="T594" i="1"/>
  <c r="S594" i="1"/>
  <c r="R594" i="1"/>
  <c r="Q594" i="1"/>
  <c r="P594" i="1"/>
  <c r="O594" i="1"/>
  <c r="N594" i="1"/>
  <c r="M594" i="1"/>
  <c r="L594" i="1"/>
  <c r="K594" i="1"/>
  <c r="D12349" i="3"/>
  <c r="D12350" i="3"/>
  <c r="D12351" i="3"/>
  <c r="D12352" i="3"/>
  <c r="D12353" i="3"/>
  <c r="D12354" i="3"/>
  <c r="D12355" i="3"/>
  <c r="D12356" i="3"/>
  <c r="D12357" i="3"/>
  <c r="D12358" i="3"/>
  <c r="D12359" i="3"/>
  <c r="D12360" i="3"/>
  <c r="D12361" i="3"/>
  <c r="D12362" i="3"/>
  <c r="D12363" i="3"/>
  <c r="D12364" i="3"/>
  <c r="D12365" i="3"/>
  <c r="D12366" i="3"/>
  <c r="D12348" i="3"/>
  <c r="D12347" i="3"/>
  <c r="D12329" i="3"/>
  <c r="D12330" i="3"/>
  <c r="D12331" i="3"/>
  <c r="D12332" i="3"/>
  <c r="D12333" i="3"/>
  <c r="D12334" i="3"/>
  <c r="D12335" i="3"/>
  <c r="D12336" i="3"/>
  <c r="D12337" i="3"/>
  <c r="D12338" i="3"/>
  <c r="D12339" i="3"/>
  <c r="D12340" i="3"/>
  <c r="D12341" i="3"/>
  <c r="D12342" i="3"/>
  <c r="D12343" i="3"/>
  <c r="D12344" i="3"/>
  <c r="D12345" i="3"/>
  <c r="D12346" i="3"/>
  <c r="D12328" i="3"/>
  <c r="BQ593" i="1"/>
  <c r="AQ593" i="1"/>
  <c r="AP593" i="1"/>
  <c r="D593" i="1"/>
  <c r="F593" i="1"/>
  <c r="H593" i="1"/>
  <c r="J593" i="1"/>
  <c r="CA593" i="1"/>
  <c r="BY593" i="1"/>
  <c r="BW593" i="1"/>
  <c r="BU593" i="1"/>
  <c r="BS593" i="1"/>
  <c r="BO593" i="1"/>
  <c r="BM593" i="1"/>
  <c r="BK593" i="1"/>
  <c r="BI593" i="1"/>
  <c r="BG593" i="1"/>
  <c r="BF593" i="1"/>
  <c r="BC592" i="1"/>
  <c r="BE593" i="1"/>
  <c r="BD593" i="1"/>
  <c r="BB593" i="1"/>
  <c r="BA593" i="1"/>
  <c r="AZ593" i="1"/>
  <c r="AY593" i="1"/>
  <c r="AW593" i="1"/>
  <c r="AV593" i="1"/>
  <c r="AU593" i="1"/>
  <c r="AT593" i="1"/>
  <c r="AR593" i="1"/>
  <c r="AN593" i="1"/>
  <c r="AM593" i="1"/>
  <c r="AL593" i="1"/>
  <c r="AK593" i="1"/>
  <c r="AI593" i="1"/>
  <c r="AH593" i="1"/>
  <c r="AD591" i="1"/>
  <c r="AE592" i="1"/>
  <c r="AG593" i="1"/>
  <c r="AF593" i="1"/>
  <c r="AA592" i="1"/>
  <c r="AC593" i="1"/>
  <c r="AB593" i="1"/>
  <c r="Y593" i="1"/>
  <c r="W592" i="1"/>
  <c r="X593" i="1"/>
  <c r="U593" i="1"/>
  <c r="T593" i="1"/>
  <c r="S593" i="1"/>
  <c r="R593" i="1"/>
  <c r="Q593" i="1"/>
  <c r="P593" i="1"/>
  <c r="O593" i="1"/>
  <c r="N593" i="1"/>
  <c r="M593" i="1"/>
  <c r="L593" i="1"/>
  <c r="K593" i="1"/>
  <c r="AQ592" i="1"/>
  <c r="AP592" i="1"/>
  <c r="D592" i="1"/>
  <c r="F592" i="1"/>
  <c r="H592" i="1"/>
  <c r="J592" i="1"/>
  <c r="CA592" i="1"/>
  <c r="BY592" i="1"/>
  <c r="BW592" i="1"/>
  <c r="BU592" i="1"/>
  <c r="BS592" i="1"/>
  <c r="BQ592" i="1"/>
  <c r="BO592" i="1"/>
  <c r="BM592" i="1"/>
  <c r="BK592" i="1"/>
  <c r="BI592" i="1"/>
  <c r="BG592" i="1"/>
  <c r="BF592" i="1"/>
  <c r="BC591" i="1"/>
  <c r="BE592" i="1"/>
  <c r="BD592" i="1"/>
  <c r="BB592" i="1"/>
  <c r="BA592" i="1"/>
  <c r="AZ592" i="1"/>
  <c r="AY592" i="1"/>
  <c r="AW592" i="1"/>
  <c r="AV592" i="1"/>
  <c r="AU592" i="1"/>
  <c r="AT592" i="1"/>
  <c r="AR592" i="1"/>
  <c r="AN592" i="1"/>
  <c r="AM592" i="1"/>
  <c r="AL592" i="1"/>
  <c r="AK592" i="1"/>
  <c r="AI592" i="1"/>
  <c r="AH592" i="1"/>
  <c r="AD590" i="1"/>
  <c r="AE591" i="1"/>
  <c r="AG592" i="1"/>
  <c r="AF592" i="1"/>
  <c r="AA591" i="1"/>
  <c r="AC592" i="1"/>
  <c r="AB592" i="1"/>
  <c r="Y592" i="1"/>
  <c r="W591" i="1"/>
  <c r="X592" i="1"/>
  <c r="U592" i="1"/>
  <c r="T592" i="1"/>
  <c r="S592" i="1"/>
  <c r="R592" i="1"/>
  <c r="Q592" i="1"/>
  <c r="P592" i="1"/>
  <c r="O592" i="1"/>
  <c r="N592" i="1"/>
  <c r="M592" i="1"/>
  <c r="L592" i="1"/>
  <c r="K592" i="1"/>
  <c r="D12327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3" i="3"/>
  <c r="D12324" i="3"/>
  <c r="D12325" i="3"/>
  <c r="D12326" i="3"/>
  <c r="D12308" i="3"/>
  <c r="D12306" i="3"/>
  <c r="D12307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3" i="3"/>
  <c r="D12304" i="3"/>
  <c r="D12305" i="3"/>
  <c r="D12288" i="3"/>
  <c r="AQ591" i="1"/>
  <c r="AP591" i="1"/>
  <c r="D591" i="1"/>
  <c r="F591" i="1"/>
  <c r="H591" i="1"/>
  <c r="J591" i="1"/>
  <c r="CA591" i="1"/>
  <c r="BY591" i="1"/>
  <c r="BW591" i="1"/>
  <c r="BU591" i="1"/>
  <c r="BS591" i="1"/>
  <c r="BQ591" i="1"/>
  <c r="BO591" i="1"/>
  <c r="BM591" i="1"/>
  <c r="BK591" i="1"/>
  <c r="BI591" i="1"/>
  <c r="BG591" i="1"/>
  <c r="BF591" i="1"/>
  <c r="BC590" i="1"/>
  <c r="BE591" i="1"/>
  <c r="BD591" i="1"/>
  <c r="BB591" i="1"/>
  <c r="BA591" i="1"/>
  <c r="AZ591" i="1"/>
  <c r="AY591" i="1"/>
  <c r="AW591" i="1"/>
  <c r="AV591" i="1"/>
  <c r="AU591" i="1"/>
  <c r="AT591" i="1"/>
  <c r="AR591" i="1"/>
  <c r="AN591" i="1"/>
  <c r="AM591" i="1"/>
  <c r="AL591" i="1"/>
  <c r="AK591" i="1"/>
  <c r="AI591" i="1"/>
  <c r="AH591" i="1"/>
  <c r="AE590" i="1"/>
  <c r="AG591" i="1"/>
  <c r="AF591" i="1"/>
  <c r="AA590" i="1"/>
  <c r="AC591" i="1"/>
  <c r="AB591" i="1"/>
  <c r="Y591" i="1"/>
  <c r="W590" i="1"/>
  <c r="X591" i="1"/>
  <c r="U591" i="1"/>
  <c r="T591" i="1"/>
  <c r="S591" i="1"/>
  <c r="R591" i="1"/>
  <c r="Q591" i="1"/>
  <c r="P591" i="1"/>
  <c r="O591" i="1"/>
  <c r="N591" i="1"/>
  <c r="M591" i="1"/>
  <c r="L591" i="1"/>
  <c r="K591" i="1"/>
  <c r="D12287" i="3"/>
  <c r="D12269" i="3"/>
  <c r="D12270" i="3"/>
  <c r="D12271" i="3"/>
  <c r="D12272" i="3"/>
  <c r="D12273" i="3"/>
  <c r="D12274" i="3"/>
  <c r="D12275" i="3"/>
  <c r="D12276" i="3"/>
  <c r="D12277" i="3"/>
  <c r="D12278" i="3"/>
  <c r="D12279" i="3"/>
  <c r="D12280" i="3"/>
  <c r="D12281" i="3"/>
  <c r="D12282" i="3"/>
  <c r="D12283" i="3"/>
  <c r="D12284" i="3"/>
  <c r="D12285" i="3"/>
  <c r="D12286" i="3"/>
  <c r="D12268" i="3"/>
  <c r="AQ590" i="1"/>
  <c r="AP590" i="1"/>
  <c r="D590" i="1"/>
  <c r="F590" i="1"/>
  <c r="H590" i="1"/>
  <c r="J590" i="1"/>
  <c r="CA590" i="1"/>
  <c r="BY590" i="1"/>
  <c r="BW590" i="1"/>
  <c r="BU590" i="1"/>
  <c r="BS590" i="1"/>
  <c r="BQ590" i="1"/>
  <c r="BO590" i="1"/>
  <c r="BM590" i="1"/>
  <c r="BK590" i="1"/>
  <c r="BI590" i="1"/>
  <c r="BG590" i="1"/>
  <c r="BF590" i="1"/>
  <c r="BC589" i="1"/>
  <c r="BE590" i="1"/>
  <c r="BD590" i="1"/>
  <c r="BB590" i="1"/>
  <c r="BA590" i="1"/>
  <c r="AZ590" i="1"/>
  <c r="AY590" i="1"/>
  <c r="AW590" i="1"/>
  <c r="AV590" i="1"/>
  <c r="AU590" i="1"/>
  <c r="AT590" i="1"/>
  <c r="AR590" i="1"/>
  <c r="AN590" i="1"/>
  <c r="AM590" i="1"/>
  <c r="AL590" i="1"/>
  <c r="AK590" i="1"/>
  <c r="AI590" i="1"/>
  <c r="AH590" i="1"/>
  <c r="AG590" i="1"/>
  <c r="AF590" i="1"/>
  <c r="AC590" i="1"/>
  <c r="AB590" i="1"/>
  <c r="Y590" i="1"/>
  <c r="X590" i="1"/>
  <c r="U590" i="1"/>
  <c r="T590" i="1"/>
  <c r="S590" i="1"/>
  <c r="R590" i="1"/>
  <c r="Q590" i="1"/>
  <c r="P590" i="1"/>
  <c r="O590" i="1"/>
  <c r="N590" i="1"/>
  <c r="M590" i="1"/>
  <c r="L590" i="1"/>
  <c r="K590" i="1"/>
  <c r="AQ589" i="1"/>
  <c r="AP589" i="1"/>
  <c r="J589" i="1"/>
  <c r="H589" i="1"/>
  <c r="F589" i="1"/>
  <c r="D589" i="1"/>
  <c r="K589" i="1"/>
  <c r="L589" i="1"/>
  <c r="M589" i="1"/>
  <c r="N589" i="1"/>
  <c r="O589" i="1"/>
  <c r="P589" i="1"/>
  <c r="Q589" i="1"/>
  <c r="R589" i="1"/>
  <c r="S589" i="1"/>
  <c r="T589" i="1"/>
  <c r="U589" i="1"/>
  <c r="W589" i="1"/>
  <c r="X589" i="1"/>
  <c r="Y589" i="1"/>
  <c r="AA589" i="1"/>
  <c r="AB589" i="1"/>
  <c r="AC589" i="1"/>
  <c r="AD589" i="1"/>
  <c r="AE589" i="1"/>
  <c r="AF589" i="1"/>
  <c r="AG589" i="1"/>
  <c r="AH589" i="1"/>
  <c r="AI589" i="1"/>
  <c r="AK589" i="1"/>
  <c r="AL589" i="1"/>
  <c r="AM589" i="1"/>
  <c r="AN589" i="1"/>
  <c r="AR589" i="1"/>
  <c r="AT589" i="1"/>
  <c r="AU589" i="1"/>
  <c r="AV589" i="1"/>
  <c r="AW589" i="1"/>
  <c r="AY589" i="1"/>
  <c r="AZ589" i="1"/>
  <c r="BA589" i="1"/>
  <c r="BB589" i="1"/>
  <c r="BC588" i="1"/>
  <c r="BD589" i="1"/>
  <c r="BE589" i="1"/>
  <c r="BF589" i="1"/>
  <c r="BG589" i="1"/>
  <c r="BI589" i="1"/>
  <c r="BK589" i="1"/>
  <c r="BM589" i="1"/>
  <c r="BO589" i="1"/>
  <c r="BQ589" i="1"/>
  <c r="BS589" i="1"/>
  <c r="BU589" i="1"/>
  <c r="BW589" i="1"/>
  <c r="BY589" i="1"/>
  <c r="CA589" i="1"/>
  <c r="D12266" i="3"/>
  <c r="D12267" i="3"/>
  <c r="D12249" i="3"/>
  <c r="D12250" i="3"/>
  <c r="D12251" i="3"/>
  <c r="D12252" i="3"/>
  <c r="D12253" i="3"/>
  <c r="D12254" i="3"/>
  <c r="D12255" i="3"/>
  <c r="D12256" i="3"/>
  <c r="D12257" i="3"/>
  <c r="D12258" i="3"/>
  <c r="D12259" i="3"/>
  <c r="D12260" i="3"/>
  <c r="D12261" i="3"/>
  <c r="D12262" i="3"/>
  <c r="D12263" i="3"/>
  <c r="D12264" i="3"/>
  <c r="D12265" i="3"/>
  <c r="D12248" i="3"/>
  <c r="AQ588" i="1"/>
  <c r="AQ586" i="1"/>
  <c r="AP588" i="1"/>
  <c r="J588" i="1"/>
  <c r="H588" i="1"/>
  <c r="F588" i="1"/>
  <c r="D588" i="1"/>
  <c r="K588" i="1"/>
  <c r="L588" i="1"/>
  <c r="M588" i="1"/>
  <c r="N588" i="1"/>
  <c r="O588" i="1"/>
  <c r="P588" i="1"/>
  <c r="Q588" i="1"/>
  <c r="R588" i="1"/>
  <c r="S588" i="1"/>
  <c r="T588" i="1"/>
  <c r="U588" i="1"/>
  <c r="W588" i="1"/>
  <c r="X588" i="1"/>
  <c r="Y588" i="1"/>
  <c r="AA588" i="1"/>
  <c r="AB588" i="1"/>
  <c r="AC588" i="1"/>
  <c r="AD588" i="1"/>
  <c r="AE588" i="1"/>
  <c r="AF588" i="1"/>
  <c r="AG588" i="1"/>
  <c r="AH588" i="1"/>
  <c r="AI588" i="1"/>
  <c r="AK588" i="1"/>
  <c r="AL588" i="1"/>
  <c r="AM588" i="1"/>
  <c r="AN588" i="1"/>
  <c r="AR588" i="1"/>
  <c r="AT588" i="1"/>
  <c r="AU588" i="1"/>
  <c r="AV588" i="1"/>
  <c r="AW588" i="1"/>
  <c r="AY588" i="1"/>
  <c r="AZ588" i="1"/>
  <c r="BA588" i="1"/>
  <c r="BB588" i="1"/>
  <c r="BC587" i="1"/>
  <c r="BD588" i="1"/>
  <c r="BE588" i="1"/>
  <c r="BF588" i="1"/>
  <c r="BG588" i="1"/>
  <c r="BI588" i="1"/>
  <c r="BK588" i="1"/>
  <c r="BM588" i="1"/>
  <c r="BO588" i="1"/>
  <c r="BQ588" i="1"/>
  <c r="BS588" i="1"/>
  <c r="BU588" i="1"/>
  <c r="BW588" i="1"/>
  <c r="BY588" i="1"/>
  <c r="CA588" i="1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7" i="3"/>
  <c r="D12228" i="3"/>
  <c r="AQ587" i="1"/>
  <c r="AP587" i="1"/>
  <c r="J587" i="1"/>
  <c r="H587" i="1"/>
  <c r="F587" i="1"/>
  <c r="D587" i="1"/>
  <c r="K587" i="1"/>
  <c r="L587" i="1"/>
  <c r="M587" i="1"/>
  <c r="N587" i="1"/>
  <c r="O587" i="1"/>
  <c r="P587" i="1"/>
  <c r="Q587" i="1"/>
  <c r="R587" i="1"/>
  <c r="S587" i="1"/>
  <c r="T587" i="1"/>
  <c r="U587" i="1"/>
  <c r="W587" i="1"/>
  <c r="X587" i="1"/>
  <c r="Y587" i="1"/>
  <c r="AA587" i="1"/>
  <c r="AB587" i="1"/>
  <c r="AC587" i="1"/>
  <c r="AD587" i="1"/>
  <c r="AE587" i="1"/>
  <c r="AF587" i="1"/>
  <c r="AG587" i="1"/>
  <c r="AH587" i="1"/>
  <c r="AI587" i="1"/>
  <c r="AK587" i="1"/>
  <c r="AL587" i="1"/>
  <c r="AM587" i="1"/>
  <c r="AN587" i="1"/>
  <c r="AR587" i="1"/>
  <c r="AT587" i="1"/>
  <c r="AU587" i="1"/>
  <c r="AV587" i="1"/>
  <c r="AW587" i="1"/>
  <c r="AY587" i="1"/>
  <c r="AZ587" i="1"/>
  <c r="BA587" i="1"/>
  <c r="BB587" i="1"/>
  <c r="BC586" i="1"/>
  <c r="BD587" i="1"/>
  <c r="BE587" i="1"/>
  <c r="BF587" i="1"/>
  <c r="BG587" i="1"/>
  <c r="BI587" i="1"/>
  <c r="BK587" i="1"/>
  <c r="BM587" i="1"/>
  <c r="BO587" i="1"/>
  <c r="BQ587" i="1"/>
  <c r="BS587" i="1"/>
  <c r="BU587" i="1"/>
  <c r="BW587" i="1"/>
  <c r="BY587" i="1"/>
  <c r="CA587" i="1"/>
  <c r="D12227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2" i="3"/>
  <c r="D12223" i="3"/>
  <c r="D12224" i="3"/>
  <c r="D12225" i="3"/>
  <c r="D12226" i="3"/>
  <c r="D12208" i="3"/>
  <c r="AP586" i="1"/>
  <c r="AP584" i="1"/>
  <c r="J586" i="1"/>
  <c r="H586" i="1"/>
  <c r="H585" i="1"/>
  <c r="F586" i="1"/>
  <c r="D586" i="1"/>
  <c r="K586" i="1"/>
  <c r="L586" i="1"/>
  <c r="M586" i="1"/>
  <c r="N586" i="1"/>
  <c r="O586" i="1"/>
  <c r="P586" i="1"/>
  <c r="Q586" i="1"/>
  <c r="R586" i="1"/>
  <c r="S586" i="1"/>
  <c r="T586" i="1"/>
  <c r="U586" i="1"/>
  <c r="W586" i="1"/>
  <c r="X586" i="1"/>
  <c r="Y586" i="1"/>
  <c r="AA586" i="1"/>
  <c r="AB586" i="1"/>
  <c r="AC586" i="1"/>
  <c r="AD586" i="1"/>
  <c r="AE586" i="1"/>
  <c r="AF586" i="1"/>
  <c r="AG586" i="1"/>
  <c r="AH586" i="1"/>
  <c r="AI586" i="1"/>
  <c r="AK586" i="1"/>
  <c r="AL586" i="1"/>
  <c r="AM586" i="1"/>
  <c r="AN586" i="1"/>
  <c r="AR586" i="1"/>
  <c r="AT586" i="1"/>
  <c r="AU586" i="1"/>
  <c r="AV586" i="1"/>
  <c r="AW586" i="1"/>
  <c r="AY586" i="1"/>
  <c r="AZ586" i="1"/>
  <c r="BA586" i="1"/>
  <c r="BB586" i="1"/>
  <c r="BC585" i="1"/>
  <c r="BD586" i="1"/>
  <c r="BE586" i="1"/>
  <c r="BF586" i="1"/>
  <c r="BG586" i="1"/>
  <c r="BI586" i="1"/>
  <c r="BK586" i="1"/>
  <c r="BM586" i="1"/>
  <c r="BO586" i="1"/>
  <c r="BQ586" i="1"/>
  <c r="BS586" i="1"/>
  <c r="BU586" i="1"/>
  <c r="BW586" i="1"/>
  <c r="BY586" i="1"/>
  <c r="CA586" i="1"/>
  <c r="D12206" i="3"/>
  <c r="D12207" i="3"/>
  <c r="D12189" i="3"/>
  <c r="D12190" i="3"/>
  <c r="D12191" i="3"/>
  <c r="D12192" i="3"/>
  <c r="D12193" i="3"/>
  <c r="D12194" i="3"/>
  <c r="D12195" i="3"/>
  <c r="D12196" i="3"/>
  <c r="D12197" i="3"/>
  <c r="D12198" i="3"/>
  <c r="D12199" i="3"/>
  <c r="D12200" i="3"/>
  <c r="D12201" i="3"/>
  <c r="D12202" i="3"/>
  <c r="D12203" i="3"/>
  <c r="D12204" i="3"/>
  <c r="D12205" i="3"/>
  <c r="D12188" i="3"/>
  <c r="AQ585" i="1"/>
  <c r="AP585" i="1"/>
  <c r="J585" i="1"/>
  <c r="F585" i="1"/>
  <c r="D585" i="1"/>
  <c r="K585" i="1"/>
  <c r="L585" i="1"/>
  <c r="M585" i="1"/>
  <c r="N585" i="1"/>
  <c r="O585" i="1"/>
  <c r="P585" i="1"/>
  <c r="Q585" i="1"/>
  <c r="R585" i="1"/>
  <c r="S585" i="1"/>
  <c r="T585" i="1"/>
  <c r="U585" i="1"/>
  <c r="W585" i="1"/>
  <c r="X585" i="1"/>
  <c r="Y585" i="1"/>
  <c r="AA585" i="1"/>
  <c r="AB585" i="1"/>
  <c r="AC585" i="1"/>
  <c r="AD585" i="1"/>
  <c r="AE585" i="1"/>
  <c r="AF585" i="1"/>
  <c r="AG585" i="1"/>
  <c r="AH585" i="1"/>
  <c r="AI585" i="1"/>
  <c r="AK585" i="1"/>
  <c r="AL585" i="1"/>
  <c r="AM585" i="1"/>
  <c r="AN585" i="1"/>
  <c r="AR585" i="1"/>
  <c r="AT585" i="1"/>
  <c r="AU585" i="1"/>
  <c r="AV585" i="1"/>
  <c r="AW585" i="1"/>
  <c r="AY585" i="1"/>
  <c r="AZ585" i="1"/>
  <c r="BA585" i="1"/>
  <c r="BB585" i="1"/>
  <c r="BF585" i="1"/>
  <c r="BG585" i="1"/>
  <c r="BI585" i="1"/>
  <c r="BK585" i="1"/>
  <c r="BM585" i="1"/>
  <c r="BO585" i="1"/>
  <c r="BQ585" i="1"/>
  <c r="BS585" i="1"/>
  <c r="BU585" i="1"/>
  <c r="BW585" i="1"/>
  <c r="BY585" i="1"/>
  <c r="CA585" i="1"/>
  <c r="D12185" i="3"/>
  <c r="D12186" i="3"/>
  <c r="D12187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68" i="3"/>
  <c r="D12166" i="3"/>
  <c r="D12167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3" i="3"/>
  <c r="D12164" i="3"/>
  <c r="D12165" i="3"/>
  <c r="D12148" i="3"/>
  <c r="AQ584" i="1"/>
  <c r="J584" i="1"/>
  <c r="H584" i="1"/>
  <c r="F584" i="1"/>
  <c r="D584" i="1"/>
  <c r="K584" i="1"/>
  <c r="L584" i="1"/>
  <c r="M584" i="1"/>
  <c r="N584" i="1"/>
  <c r="O584" i="1"/>
  <c r="P584" i="1"/>
  <c r="Q584" i="1"/>
  <c r="R584" i="1"/>
  <c r="S584" i="1"/>
  <c r="T584" i="1"/>
  <c r="U584" i="1"/>
  <c r="W584" i="1"/>
  <c r="X584" i="1"/>
  <c r="Y584" i="1"/>
  <c r="AA584" i="1"/>
  <c r="AB584" i="1"/>
  <c r="AC584" i="1"/>
  <c r="AD584" i="1"/>
  <c r="AE584" i="1"/>
  <c r="AF584" i="1"/>
  <c r="AG584" i="1"/>
  <c r="AH584" i="1"/>
  <c r="AI584" i="1"/>
  <c r="AK584" i="1"/>
  <c r="AL584" i="1"/>
  <c r="AM584" i="1"/>
  <c r="AN584" i="1"/>
  <c r="AR584" i="1"/>
  <c r="AT584" i="1"/>
  <c r="AU584" i="1"/>
  <c r="AV584" i="1"/>
  <c r="AW584" i="1"/>
  <c r="AY584" i="1"/>
  <c r="AZ584" i="1"/>
  <c r="BA584" i="1"/>
  <c r="BB584" i="1"/>
  <c r="BC584" i="1"/>
  <c r="BF584" i="1"/>
  <c r="BG584" i="1"/>
  <c r="BI584" i="1"/>
  <c r="BK584" i="1"/>
  <c r="BM584" i="1"/>
  <c r="BO584" i="1"/>
  <c r="BQ584" i="1"/>
  <c r="BS584" i="1"/>
  <c r="BU584" i="1"/>
  <c r="BW584" i="1"/>
  <c r="BY584" i="1"/>
  <c r="CA584" i="1"/>
  <c r="AQ583" i="1"/>
  <c r="AP583" i="1"/>
  <c r="J583" i="1"/>
  <c r="H583" i="1"/>
  <c r="F583" i="1"/>
  <c r="D583" i="1"/>
  <c r="K583" i="1"/>
  <c r="L583" i="1"/>
  <c r="M583" i="1"/>
  <c r="N583" i="1"/>
  <c r="O583" i="1"/>
  <c r="P583" i="1"/>
  <c r="Q583" i="1"/>
  <c r="R583" i="1"/>
  <c r="S583" i="1"/>
  <c r="T583" i="1"/>
  <c r="U583" i="1"/>
  <c r="W583" i="1"/>
  <c r="X583" i="1"/>
  <c r="Y583" i="1"/>
  <c r="AA583" i="1"/>
  <c r="AB583" i="1"/>
  <c r="AC583" i="1"/>
  <c r="AD583" i="1"/>
  <c r="AE583" i="1"/>
  <c r="AF583" i="1"/>
  <c r="AG583" i="1"/>
  <c r="AH583" i="1"/>
  <c r="AI583" i="1"/>
  <c r="AK583" i="1"/>
  <c r="AL583" i="1"/>
  <c r="AM583" i="1"/>
  <c r="AN583" i="1"/>
  <c r="AR583" i="1"/>
  <c r="AT583" i="1"/>
  <c r="AU583" i="1"/>
  <c r="AV583" i="1"/>
  <c r="AW583" i="1"/>
  <c r="AY583" i="1"/>
  <c r="AZ583" i="1"/>
  <c r="BA583" i="1"/>
  <c r="BB583" i="1"/>
  <c r="BC583" i="1"/>
  <c r="BC582" i="1"/>
  <c r="BD583" i="1"/>
  <c r="BE583" i="1"/>
  <c r="BF583" i="1"/>
  <c r="BG583" i="1"/>
  <c r="BI583" i="1"/>
  <c r="BK583" i="1"/>
  <c r="BM583" i="1"/>
  <c r="BO583" i="1"/>
  <c r="BQ583" i="1"/>
  <c r="BS583" i="1"/>
  <c r="BU583" i="1"/>
  <c r="BW583" i="1"/>
  <c r="BY583" i="1"/>
  <c r="CA583" i="1"/>
  <c r="D12144" i="3"/>
  <c r="D12145" i="3"/>
  <c r="D12146" i="3"/>
  <c r="D12147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28" i="3"/>
  <c r="AQ582" i="1"/>
  <c r="AP582" i="1"/>
  <c r="AQ581" i="1"/>
  <c r="AP581" i="1"/>
  <c r="L582" i="1"/>
  <c r="K582" i="1"/>
  <c r="D582" i="1"/>
  <c r="F582" i="1"/>
  <c r="H582" i="1"/>
  <c r="J582" i="1"/>
  <c r="J581" i="1"/>
  <c r="H581" i="1"/>
  <c r="F581" i="1"/>
  <c r="D581" i="1"/>
  <c r="M582" i="1"/>
  <c r="N582" i="1"/>
  <c r="O582" i="1"/>
  <c r="P582" i="1"/>
  <c r="Q582" i="1"/>
  <c r="R582" i="1"/>
  <c r="S582" i="1"/>
  <c r="T582" i="1"/>
  <c r="U582" i="1"/>
  <c r="W582" i="1"/>
  <c r="W581" i="1"/>
  <c r="X582" i="1"/>
  <c r="Y582" i="1"/>
  <c r="AA582" i="1"/>
  <c r="AB582" i="1"/>
  <c r="AA581" i="1"/>
  <c r="AC582" i="1"/>
  <c r="AD582" i="1"/>
  <c r="AD581" i="1"/>
  <c r="AE582" i="1"/>
  <c r="AF582" i="1"/>
  <c r="AE581" i="1"/>
  <c r="AG582" i="1"/>
  <c r="AH582" i="1"/>
  <c r="AI582" i="1"/>
  <c r="AK582" i="1"/>
  <c r="AL582" i="1"/>
  <c r="AM582" i="1"/>
  <c r="AN582" i="1"/>
  <c r="AR582" i="1"/>
  <c r="AT582" i="1"/>
  <c r="AU582" i="1"/>
  <c r="AV582" i="1"/>
  <c r="AW582" i="1"/>
  <c r="AY582" i="1"/>
  <c r="AZ582" i="1"/>
  <c r="BA582" i="1"/>
  <c r="BB582" i="1"/>
  <c r="BC581" i="1"/>
  <c r="BD582" i="1"/>
  <c r="BE582" i="1"/>
  <c r="BF582" i="1"/>
  <c r="BG582" i="1"/>
  <c r="BI582" i="1"/>
  <c r="BK582" i="1"/>
  <c r="BM582" i="1"/>
  <c r="BO582" i="1"/>
  <c r="BQ582" i="1"/>
  <c r="BS582" i="1"/>
  <c r="BU582" i="1"/>
  <c r="BW582" i="1"/>
  <c r="BY582" i="1"/>
  <c r="CA582" i="1"/>
  <c r="K581" i="1"/>
  <c r="L581" i="1"/>
  <c r="M581" i="1"/>
  <c r="N581" i="1"/>
  <c r="O581" i="1"/>
  <c r="P581" i="1"/>
  <c r="Q581" i="1"/>
  <c r="R581" i="1"/>
  <c r="S581" i="1"/>
  <c r="T581" i="1"/>
  <c r="U581" i="1"/>
  <c r="X581" i="1"/>
  <c r="Y581" i="1"/>
  <c r="AB581" i="1"/>
  <c r="AC581" i="1"/>
  <c r="AF581" i="1"/>
  <c r="AG581" i="1"/>
  <c r="AH581" i="1"/>
  <c r="AI581" i="1"/>
  <c r="AK581" i="1"/>
  <c r="AL581" i="1"/>
  <c r="AM581" i="1"/>
  <c r="AN581" i="1"/>
  <c r="AR581" i="1"/>
  <c r="AT581" i="1"/>
  <c r="AU581" i="1"/>
  <c r="AV581" i="1"/>
  <c r="AW581" i="1"/>
  <c r="AY581" i="1"/>
  <c r="AZ581" i="1"/>
  <c r="BA581" i="1"/>
  <c r="BB581" i="1"/>
  <c r="BC580" i="1"/>
  <c r="BD581" i="1"/>
  <c r="BE581" i="1"/>
  <c r="BF581" i="1"/>
  <c r="BG581" i="1"/>
  <c r="BI581" i="1"/>
  <c r="BK581" i="1"/>
  <c r="BM581" i="1"/>
  <c r="BO581" i="1"/>
  <c r="BQ581" i="1"/>
  <c r="BS581" i="1"/>
  <c r="BU581" i="1"/>
  <c r="BW581" i="1"/>
  <c r="BY581" i="1"/>
  <c r="CA581" i="1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08" i="3"/>
  <c r="AQ580" i="1"/>
  <c r="AP580" i="1"/>
  <c r="D580" i="1"/>
  <c r="F580" i="1"/>
  <c r="H580" i="1"/>
  <c r="J580" i="1"/>
  <c r="CA580" i="1"/>
  <c r="BY580" i="1"/>
  <c r="BW580" i="1"/>
  <c r="BU580" i="1"/>
  <c r="BS580" i="1"/>
  <c r="BQ580" i="1"/>
  <c r="BO580" i="1"/>
  <c r="BM580" i="1"/>
  <c r="BK580" i="1"/>
  <c r="BI580" i="1"/>
  <c r="BG580" i="1"/>
  <c r="BF580" i="1"/>
  <c r="BC579" i="1"/>
  <c r="BE580" i="1"/>
  <c r="BD580" i="1"/>
  <c r="BB580" i="1"/>
  <c r="BA580" i="1"/>
  <c r="AZ580" i="1"/>
  <c r="AY580" i="1"/>
  <c r="AW580" i="1"/>
  <c r="AV580" i="1"/>
  <c r="AU580" i="1"/>
  <c r="AT580" i="1"/>
  <c r="AR580" i="1"/>
  <c r="AN580" i="1"/>
  <c r="AM580" i="1"/>
  <c r="AL580" i="1"/>
  <c r="AK580" i="1"/>
  <c r="AD580" i="1"/>
  <c r="AI580" i="1"/>
  <c r="AD579" i="1"/>
  <c r="AE580" i="1"/>
  <c r="W580" i="1"/>
  <c r="AH580" i="1"/>
  <c r="AD578" i="1"/>
  <c r="AE579" i="1"/>
  <c r="AG580" i="1"/>
  <c r="AF580" i="1"/>
  <c r="AA580" i="1"/>
  <c r="AA579" i="1"/>
  <c r="AC580" i="1"/>
  <c r="AB580" i="1"/>
  <c r="Y580" i="1"/>
  <c r="W579" i="1"/>
  <c r="X580" i="1"/>
  <c r="U580" i="1"/>
  <c r="T580" i="1"/>
  <c r="S580" i="1"/>
  <c r="R580" i="1"/>
  <c r="Q580" i="1"/>
  <c r="P580" i="1"/>
  <c r="O580" i="1"/>
  <c r="N580" i="1"/>
  <c r="M580" i="1"/>
  <c r="L580" i="1"/>
  <c r="K580" i="1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088" i="3"/>
  <c r="AQ579" i="1"/>
  <c r="AP579" i="1"/>
  <c r="D579" i="1"/>
  <c r="F579" i="1"/>
  <c r="H579" i="1"/>
  <c r="J579" i="1"/>
  <c r="CA579" i="1"/>
  <c r="BY579" i="1"/>
  <c r="BW579" i="1"/>
  <c r="BU579" i="1"/>
  <c r="BS579" i="1"/>
  <c r="BQ579" i="1"/>
  <c r="BO579" i="1"/>
  <c r="BM579" i="1"/>
  <c r="BK579" i="1"/>
  <c r="BI579" i="1"/>
  <c r="BG579" i="1"/>
  <c r="BF579" i="1"/>
  <c r="BC578" i="1"/>
  <c r="BE579" i="1"/>
  <c r="BD579" i="1"/>
  <c r="BB579" i="1"/>
  <c r="BA579" i="1"/>
  <c r="AZ579" i="1"/>
  <c r="AY579" i="1"/>
  <c r="AW579" i="1"/>
  <c r="AV579" i="1"/>
  <c r="AU579" i="1"/>
  <c r="AT579" i="1"/>
  <c r="AR579" i="1"/>
  <c r="AN579" i="1"/>
  <c r="AM579" i="1"/>
  <c r="AL579" i="1"/>
  <c r="AK579" i="1"/>
  <c r="AI579" i="1"/>
  <c r="AH579" i="1"/>
  <c r="AD577" i="1"/>
  <c r="AE578" i="1"/>
  <c r="AG579" i="1"/>
  <c r="AF579" i="1"/>
  <c r="AA578" i="1"/>
  <c r="AC579" i="1"/>
  <c r="AB579" i="1"/>
  <c r="Y579" i="1"/>
  <c r="W578" i="1"/>
  <c r="X579" i="1"/>
  <c r="U579" i="1"/>
  <c r="T579" i="1"/>
  <c r="S579" i="1"/>
  <c r="R579" i="1"/>
  <c r="Q579" i="1"/>
  <c r="P579" i="1"/>
  <c r="O579" i="1"/>
  <c r="N579" i="1"/>
  <c r="M579" i="1"/>
  <c r="L579" i="1"/>
  <c r="K579" i="1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68" i="3"/>
  <c r="AQ578" i="1"/>
  <c r="AP578" i="1"/>
  <c r="D578" i="1"/>
  <c r="F578" i="1"/>
  <c r="H578" i="1"/>
  <c r="J578" i="1"/>
  <c r="CA578" i="1"/>
  <c r="BY578" i="1"/>
  <c r="BW578" i="1"/>
  <c r="BU578" i="1"/>
  <c r="BS578" i="1"/>
  <c r="BQ578" i="1"/>
  <c r="BO578" i="1"/>
  <c r="BM578" i="1"/>
  <c r="BK578" i="1"/>
  <c r="BI578" i="1"/>
  <c r="BG578" i="1"/>
  <c r="BF578" i="1"/>
  <c r="BC577" i="1"/>
  <c r="BE578" i="1"/>
  <c r="BD578" i="1"/>
  <c r="BB578" i="1"/>
  <c r="BA578" i="1"/>
  <c r="AZ578" i="1"/>
  <c r="AY578" i="1"/>
  <c r="AW578" i="1"/>
  <c r="AV578" i="1"/>
  <c r="AU578" i="1"/>
  <c r="AT578" i="1"/>
  <c r="AR578" i="1"/>
  <c r="AN578" i="1"/>
  <c r="AM578" i="1"/>
  <c r="AL578" i="1"/>
  <c r="AK578" i="1"/>
  <c r="AI578" i="1"/>
  <c r="AH578" i="1"/>
  <c r="AD576" i="1"/>
  <c r="AE577" i="1"/>
  <c r="AG578" i="1"/>
  <c r="AF578" i="1"/>
  <c r="AA577" i="1"/>
  <c r="AC578" i="1"/>
  <c r="AB578" i="1"/>
  <c r="Y578" i="1"/>
  <c r="W577" i="1"/>
  <c r="X578" i="1"/>
  <c r="U578" i="1"/>
  <c r="T578" i="1"/>
  <c r="S578" i="1"/>
  <c r="R578" i="1"/>
  <c r="Q578" i="1"/>
  <c r="P578" i="1"/>
  <c r="O578" i="1"/>
  <c r="N578" i="1"/>
  <c r="M578" i="1"/>
  <c r="L578" i="1"/>
  <c r="K578" i="1"/>
  <c r="D12066" i="3"/>
  <c r="D12067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48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29" i="3"/>
  <c r="AQ577" i="1"/>
  <c r="AP577" i="1"/>
  <c r="D577" i="1"/>
  <c r="F577" i="1"/>
  <c r="H577" i="1"/>
  <c r="J577" i="1"/>
  <c r="CA577" i="1"/>
  <c r="BY577" i="1"/>
  <c r="BW577" i="1"/>
  <c r="BU577" i="1"/>
  <c r="BS577" i="1"/>
  <c r="BQ577" i="1"/>
  <c r="BO577" i="1"/>
  <c r="BM577" i="1"/>
  <c r="BK577" i="1"/>
  <c r="BI577" i="1"/>
  <c r="BG577" i="1"/>
  <c r="BF577" i="1"/>
  <c r="BC576" i="1"/>
  <c r="BE577" i="1"/>
  <c r="BD577" i="1"/>
  <c r="BB577" i="1"/>
  <c r="BA577" i="1"/>
  <c r="AZ577" i="1"/>
  <c r="AY577" i="1"/>
  <c r="AW577" i="1"/>
  <c r="AV577" i="1"/>
  <c r="AU577" i="1"/>
  <c r="AT577" i="1"/>
  <c r="AR577" i="1"/>
  <c r="AN577" i="1"/>
  <c r="AM577" i="1"/>
  <c r="AL577" i="1"/>
  <c r="AK577" i="1"/>
  <c r="AI577" i="1"/>
  <c r="AH577" i="1"/>
  <c r="AE576" i="1"/>
  <c r="AG577" i="1"/>
  <c r="AF577" i="1"/>
  <c r="AA576" i="1"/>
  <c r="AC577" i="1"/>
  <c r="AB577" i="1"/>
  <c r="Y577" i="1"/>
  <c r="W576" i="1"/>
  <c r="X577" i="1"/>
  <c r="U577" i="1"/>
  <c r="T577" i="1"/>
  <c r="S577" i="1"/>
  <c r="R577" i="1"/>
  <c r="Q577" i="1"/>
  <c r="P577" i="1"/>
  <c r="O577" i="1"/>
  <c r="N577" i="1"/>
  <c r="M577" i="1"/>
  <c r="L577" i="1"/>
  <c r="K577" i="1"/>
  <c r="AQ576" i="1"/>
  <c r="AP576" i="1"/>
  <c r="D576" i="1"/>
  <c r="F576" i="1"/>
  <c r="H576" i="1"/>
  <c r="J576" i="1"/>
  <c r="CA576" i="1"/>
  <c r="BY576" i="1"/>
  <c r="BW576" i="1"/>
  <c r="BU576" i="1"/>
  <c r="BS576" i="1"/>
  <c r="BQ576" i="1"/>
  <c r="BO576" i="1"/>
  <c r="BM576" i="1"/>
  <c r="BK576" i="1"/>
  <c r="BI576" i="1"/>
  <c r="BG576" i="1"/>
  <c r="BF576" i="1"/>
  <c r="BC575" i="1"/>
  <c r="BE576" i="1"/>
  <c r="BD576" i="1"/>
  <c r="BB576" i="1"/>
  <c r="BA576" i="1"/>
  <c r="AZ576" i="1"/>
  <c r="AY576" i="1"/>
  <c r="AW576" i="1"/>
  <c r="AV576" i="1"/>
  <c r="AU576" i="1"/>
  <c r="AT576" i="1"/>
  <c r="AR576" i="1"/>
  <c r="AN576" i="1"/>
  <c r="AM576" i="1"/>
  <c r="AL576" i="1"/>
  <c r="AK576" i="1"/>
  <c r="AI576" i="1"/>
  <c r="AH576" i="1"/>
  <c r="AG576" i="1"/>
  <c r="AF576" i="1"/>
  <c r="AC576" i="1"/>
  <c r="AB576" i="1"/>
  <c r="Y576" i="1"/>
  <c r="X576" i="1"/>
  <c r="U576" i="1"/>
  <c r="T576" i="1"/>
  <c r="S576" i="1"/>
  <c r="R576" i="1"/>
  <c r="Q576" i="1"/>
  <c r="P576" i="1"/>
  <c r="O576" i="1"/>
  <c r="N576" i="1"/>
  <c r="M576" i="1"/>
  <c r="L576" i="1"/>
  <c r="K576" i="1"/>
  <c r="D12026" i="3"/>
  <c r="D12027" i="3"/>
  <c r="D12028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09" i="3"/>
  <c r="AQ575" i="1"/>
  <c r="AP575" i="1"/>
  <c r="J575" i="1"/>
  <c r="H575" i="1"/>
  <c r="F575" i="1"/>
  <c r="D575" i="1"/>
  <c r="D573" i="1"/>
  <c r="K575" i="1"/>
  <c r="L575" i="1"/>
  <c r="M575" i="1"/>
  <c r="N575" i="1"/>
  <c r="O575" i="1"/>
  <c r="P575" i="1"/>
  <c r="Q575" i="1"/>
  <c r="R575" i="1"/>
  <c r="S575" i="1"/>
  <c r="T575" i="1"/>
  <c r="U575" i="1"/>
  <c r="W575" i="1"/>
  <c r="X575" i="1"/>
  <c r="Y575" i="1"/>
  <c r="AA575" i="1"/>
  <c r="AB575" i="1"/>
  <c r="AC575" i="1"/>
  <c r="AD575" i="1"/>
  <c r="AE575" i="1"/>
  <c r="AF575" i="1"/>
  <c r="AG575" i="1"/>
  <c r="AH575" i="1"/>
  <c r="AI575" i="1"/>
  <c r="AK575" i="1"/>
  <c r="AL575" i="1"/>
  <c r="AM575" i="1"/>
  <c r="AN575" i="1"/>
  <c r="AR575" i="1"/>
  <c r="AT575" i="1"/>
  <c r="AU575" i="1"/>
  <c r="AV575" i="1"/>
  <c r="AW575" i="1"/>
  <c r="AY575" i="1"/>
  <c r="AZ575" i="1"/>
  <c r="BA575" i="1"/>
  <c r="BB575" i="1"/>
  <c r="BC574" i="1"/>
  <c r="BD575" i="1"/>
  <c r="BE575" i="1"/>
  <c r="BF575" i="1"/>
  <c r="BG575" i="1"/>
  <c r="BI575" i="1"/>
  <c r="BK575" i="1"/>
  <c r="BM575" i="1"/>
  <c r="BO575" i="1"/>
  <c r="BQ575" i="1"/>
  <c r="BS575" i="1"/>
  <c r="BU575" i="1"/>
  <c r="BW575" i="1"/>
  <c r="BY575" i="1"/>
  <c r="CA575" i="1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1989" i="3"/>
  <c r="D11986" i="3"/>
  <c r="D11987" i="3"/>
  <c r="D11988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69" i="3"/>
  <c r="AQ574" i="1"/>
  <c r="AP574" i="1"/>
  <c r="J574" i="1"/>
  <c r="H574" i="1"/>
  <c r="F574" i="1"/>
  <c r="D574" i="1"/>
  <c r="K574" i="1"/>
  <c r="L574" i="1"/>
  <c r="M574" i="1"/>
  <c r="N574" i="1"/>
  <c r="O574" i="1"/>
  <c r="P574" i="1"/>
  <c r="Q574" i="1"/>
  <c r="R574" i="1"/>
  <c r="S574" i="1"/>
  <c r="T574" i="1"/>
  <c r="U574" i="1"/>
  <c r="W574" i="1"/>
  <c r="X574" i="1"/>
  <c r="Y574" i="1"/>
  <c r="AA574" i="1"/>
  <c r="AB574" i="1"/>
  <c r="AC574" i="1"/>
  <c r="AD574" i="1"/>
  <c r="AE574" i="1"/>
  <c r="AF574" i="1"/>
  <c r="AG574" i="1"/>
  <c r="AH574" i="1"/>
  <c r="AI574" i="1"/>
  <c r="AK574" i="1"/>
  <c r="AL574" i="1"/>
  <c r="AM574" i="1"/>
  <c r="AN574" i="1"/>
  <c r="AR574" i="1"/>
  <c r="AT574" i="1"/>
  <c r="AU574" i="1"/>
  <c r="AV574" i="1"/>
  <c r="AW574" i="1"/>
  <c r="AY574" i="1"/>
  <c r="AZ574" i="1"/>
  <c r="BA574" i="1"/>
  <c r="BB574" i="1"/>
  <c r="BC573" i="1"/>
  <c r="BD574" i="1"/>
  <c r="BE574" i="1"/>
  <c r="BF574" i="1"/>
  <c r="BG574" i="1"/>
  <c r="BI574" i="1"/>
  <c r="BK574" i="1"/>
  <c r="BM574" i="1"/>
  <c r="BO574" i="1"/>
  <c r="BQ574" i="1"/>
  <c r="BS574" i="1"/>
  <c r="BU574" i="1"/>
  <c r="BW574" i="1"/>
  <c r="BY574" i="1"/>
  <c r="CA574" i="1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49" i="3"/>
  <c r="AQ573" i="1"/>
  <c r="AP573" i="1"/>
  <c r="J573" i="1"/>
  <c r="H573" i="1"/>
  <c r="F573" i="1"/>
  <c r="K573" i="1"/>
  <c r="L573" i="1"/>
  <c r="M573" i="1"/>
  <c r="N573" i="1"/>
  <c r="O573" i="1"/>
  <c r="P573" i="1"/>
  <c r="Q573" i="1"/>
  <c r="R573" i="1"/>
  <c r="S573" i="1"/>
  <c r="T573" i="1"/>
  <c r="U573" i="1"/>
  <c r="W573" i="1"/>
  <c r="X573" i="1"/>
  <c r="Y573" i="1"/>
  <c r="AA573" i="1"/>
  <c r="AB573" i="1"/>
  <c r="AC573" i="1"/>
  <c r="AD573" i="1"/>
  <c r="AE573" i="1"/>
  <c r="AF573" i="1"/>
  <c r="AG573" i="1"/>
  <c r="AH573" i="1"/>
  <c r="AI573" i="1"/>
  <c r="AK573" i="1"/>
  <c r="AL573" i="1"/>
  <c r="AM573" i="1"/>
  <c r="AN573" i="1"/>
  <c r="AR573" i="1"/>
  <c r="AT573" i="1"/>
  <c r="AU573" i="1"/>
  <c r="AV573" i="1"/>
  <c r="AW573" i="1"/>
  <c r="AY573" i="1"/>
  <c r="AZ573" i="1"/>
  <c r="BA573" i="1"/>
  <c r="BB573" i="1"/>
  <c r="BC572" i="1"/>
  <c r="BD573" i="1"/>
  <c r="BE573" i="1"/>
  <c r="BF573" i="1"/>
  <c r="BG573" i="1"/>
  <c r="BI573" i="1"/>
  <c r="BK573" i="1"/>
  <c r="BM573" i="1"/>
  <c r="BO573" i="1"/>
  <c r="BQ573" i="1"/>
  <c r="BS573" i="1"/>
  <c r="BU573" i="1"/>
  <c r="BW573" i="1"/>
  <c r="BY573" i="1"/>
  <c r="CA573" i="1"/>
  <c r="AQ572" i="1"/>
  <c r="AP572" i="1"/>
  <c r="J572" i="1"/>
  <c r="H572" i="1"/>
  <c r="F572" i="1"/>
  <c r="D572" i="1"/>
  <c r="K572" i="1"/>
  <c r="L572" i="1"/>
  <c r="M572" i="1"/>
  <c r="N572" i="1"/>
  <c r="O572" i="1"/>
  <c r="P572" i="1"/>
  <c r="Q572" i="1"/>
  <c r="R572" i="1"/>
  <c r="S572" i="1"/>
  <c r="T572" i="1"/>
  <c r="U572" i="1"/>
  <c r="W572" i="1"/>
  <c r="X572" i="1"/>
  <c r="Y572" i="1"/>
  <c r="AA572" i="1"/>
  <c r="AB572" i="1"/>
  <c r="AC572" i="1"/>
  <c r="AD572" i="1"/>
  <c r="AE572" i="1"/>
  <c r="AF572" i="1"/>
  <c r="AG572" i="1"/>
  <c r="AH572" i="1"/>
  <c r="AI572" i="1"/>
  <c r="AK572" i="1"/>
  <c r="AL572" i="1"/>
  <c r="AM572" i="1"/>
  <c r="AN572" i="1"/>
  <c r="AR572" i="1"/>
  <c r="AT572" i="1"/>
  <c r="AU572" i="1"/>
  <c r="AV572" i="1"/>
  <c r="AW572" i="1"/>
  <c r="AY572" i="1"/>
  <c r="AZ572" i="1"/>
  <c r="BA572" i="1"/>
  <c r="BB572" i="1"/>
  <c r="BF572" i="1"/>
  <c r="BG572" i="1"/>
  <c r="BI572" i="1"/>
  <c r="BK572" i="1"/>
  <c r="BM572" i="1"/>
  <c r="BO572" i="1"/>
  <c r="BQ572" i="1"/>
  <c r="BS572" i="1"/>
  <c r="BU572" i="1"/>
  <c r="BW572" i="1"/>
  <c r="BY572" i="1"/>
  <c r="CA572" i="1"/>
  <c r="D11947" i="3"/>
  <c r="D11948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30" i="3"/>
  <c r="D11929" i="3"/>
  <c r="AQ571" i="1"/>
  <c r="AP571" i="1"/>
  <c r="J571" i="1"/>
  <c r="H571" i="1"/>
  <c r="F571" i="1"/>
  <c r="D571" i="1"/>
  <c r="K571" i="1"/>
  <c r="L571" i="1"/>
  <c r="M571" i="1"/>
  <c r="N571" i="1"/>
  <c r="O571" i="1"/>
  <c r="P571" i="1"/>
  <c r="Q571" i="1"/>
  <c r="R571" i="1"/>
  <c r="S571" i="1"/>
  <c r="T571" i="1"/>
  <c r="U571" i="1"/>
  <c r="W571" i="1"/>
  <c r="X571" i="1"/>
  <c r="Y571" i="1"/>
  <c r="AA571" i="1"/>
  <c r="AB571" i="1"/>
  <c r="AC571" i="1"/>
  <c r="AD571" i="1"/>
  <c r="AE571" i="1"/>
  <c r="AF571" i="1"/>
  <c r="AG571" i="1"/>
  <c r="AH571" i="1"/>
  <c r="AI571" i="1"/>
  <c r="AK571" i="1"/>
  <c r="AL571" i="1"/>
  <c r="AM571" i="1"/>
  <c r="AN571" i="1"/>
  <c r="AR571" i="1"/>
  <c r="AT571" i="1"/>
  <c r="AU571" i="1"/>
  <c r="AV571" i="1"/>
  <c r="AW571" i="1"/>
  <c r="AY571" i="1"/>
  <c r="AZ571" i="1"/>
  <c r="BA571" i="1"/>
  <c r="BB571" i="1"/>
  <c r="BC571" i="1"/>
  <c r="BF571" i="1"/>
  <c r="BG571" i="1"/>
  <c r="BI571" i="1"/>
  <c r="BK571" i="1"/>
  <c r="BM571" i="1"/>
  <c r="BO571" i="1"/>
  <c r="BQ571" i="1"/>
  <c r="BS571" i="1"/>
  <c r="BU571" i="1"/>
  <c r="BW571" i="1"/>
  <c r="BY571" i="1"/>
  <c r="CA571" i="1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11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893" i="3"/>
  <c r="AQ570" i="1"/>
  <c r="AP570" i="1"/>
  <c r="J570" i="1"/>
  <c r="H570" i="1"/>
  <c r="F570" i="1"/>
  <c r="D570" i="1"/>
  <c r="K570" i="1"/>
  <c r="L570" i="1"/>
  <c r="M570" i="1"/>
  <c r="N570" i="1"/>
  <c r="O570" i="1"/>
  <c r="P570" i="1"/>
  <c r="Q570" i="1"/>
  <c r="R570" i="1"/>
  <c r="S570" i="1"/>
  <c r="T570" i="1"/>
  <c r="U570" i="1"/>
  <c r="W570" i="1"/>
  <c r="X570" i="1"/>
  <c r="Y570" i="1"/>
  <c r="AA570" i="1"/>
  <c r="AB570" i="1"/>
  <c r="AC570" i="1"/>
  <c r="AD570" i="1"/>
  <c r="AE570" i="1"/>
  <c r="AF570" i="1"/>
  <c r="AG570" i="1"/>
  <c r="AH570" i="1"/>
  <c r="AI570" i="1"/>
  <c r="AK570" i="1"/>
  <c r="AL570" i="1"/>
  <c r="AM570" i="1"/>
  <c r="AN570" i="1"/>
  <c r="AR570" i="1"/>
  <c r="AT570" i="1"/>
  <c r="AU570" i="1"/>
  <c r="AV570" i="1"/>
  <c r="AW570" i="1"/>
  <c r="AY570" i="1"/>
  <c r="AZ570" i="1"/>
  <c r="BA570" i="1"/>
  <c r="BB570" i="1"/>
  <c r="BC570" i="1"/>
  <c r="BF570" i="1"/>
  <c r="BG570" i="1"/>
  <c r="BI570" i="1"/>
  <c r="BK570" i="1"/>
  <c r="BM570" i="1"/>
  <c r="BO570" i="1"/>
  <c r="BQ570" i="1"/>
  <c r="BS570" i="1"/>
  <c r="BU570" i="1"/>
  <c r="BW570" i="1"/>
  <c r="BY570" i="1"/>
  <c r="CA570" i="1"/>
  <c r="AQ569" i="1"/>
  <c r="AP569" i="1"/>
  <c r="J569" i="1"/>
  <c r="H569" i="1"/>
  <c r="F569" i="1"/>
  <c r="D569" i="1"/>
  <c r="K569" i="1"/>
  <c r="L569" i="1"/>
  <c r="M569" i="1"/>
  <c r="N569" i="1"/>
  <c r="O569" i="1"/>
  <c r="P569" i="1"/>
  <c r="Q569" i="1"/>
  <c r="R569" i="1"/>
  <c r="S569" i="1"/>
  <c r="T569" i="1"/>
  <c r="U569" i="1"/>
  <c r="W569" i="1"/>
  <c r="X569" i="1"/>
  <c r="Y569" i="1"/>
  <c r="AA569" i="1"/>
  <c r="AB569" i="1"/>
  <c r="AC569" i="1"/>
  <c r="AD569" i="1"/>
  <c r="AE569" i="1"/>
  <c r="AF569" i="1"/>
  <c r="AG569" i="1"/>
  <c r="AH569" i="1"/>
  <c r="AI569" i="1"/>
  <c r="AK569" i="1"/>
  <c r="AL569" i="1"/>
  <c r="AM569" i="1"/>
  <c r="AN569" i="1"/>
  <c r="AR569" i="1"/>
  <c r="AT569" i="1"/>
  <c r="AU569" i="1"/>
  <c r="AV569" i="1"/>
  <c r="AW569" i="1"/>
  <c r="AY569" i="1"/>
  <c r="AZ569" i="1"/>
  <c r="BA569" i="1"/>
  <c r="BB569" i="1"/>
  <c r="BC569" i="1"/>
  <c r="BF569" i="1"/>
  <c r="BG569" i="1"/>
  <c r="BI569" i="1"/>
  <c r="BK569" i="1"/>
  <c r="BM569" i="1"/>
  <c r="BO569" i="1"/>
  <c r="BQ569" i="1"/>
  <c r="BS569" i="1"/>
  <c r="BU569" i="1"/>
  <c r="BW569" i="1"/>
  <c r="BY569" i="1"/>
  <c r="CA569" i="1"/>
  <c r="D11891" i="3"/>
  <c r="D11892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74" i="3"/>
  <c r="D11873" i="3"/>
  <c r="AQ568" i="1"/>
  <c r="AP568" i="1"/>
  <c r="J568" i="1"/>
  <c r="H568" i="1"/>
  <c r="F568" i="1"/>
  <c r="D568" i="1"/>
  <c r="K568" i="1"/>
  <c r="L568" i="1"/>
  <c r="M568" i="1"/>
  <c r="N568" i="1"/>
  <c r="O568" i="1"/>
  <c r="P568" i="1"/>
  <c r="Q568" i="1"/>
  <c r="R568" i="1"/>
  <c r="S568" i="1"/>
  <c r="T568" i="1"/>
  <c r="U568" i="1"/>
  <c r="W568" i="1"/>
  <c r="X568" i="1"/>
  <c r="Y568" i="1"/>
  <c r="AA568" i="1"/>
  <c r="AB568" i="1"/>
  <c r="AC568" i="1"/>
  <c r="AD568" i="1"/>
  <c r="AE568" i="1"/>
  <c r="AF568" i="1"/>
  <c r="AG568" i="1"/>
  <c r="AH568" i="1"/>
  <c r="AI568" i="1"/>
  <c r="AK568" i="1"/>
  <c r="AL568" i="1"/>
  <c r="AM568" i="1"/>
  <c r="AN568" i="1"/>
  <c r="AR568" i="1"/>
  <c r="AT568" i="1"/>
  <c r="AU568" i="1"/>
  <c r="AV568" i="1"/>
  <c r="AW568" i="1"/>
  <c r="AY568" i="1"/>
  <c r="AZ568" i="1"/>
  <c r="BA568" i="1"/>
  <c r="BB568" i="1"/>
  <c r="BC568" i="1"/>
  <c r="BC567" i="1"/>
  <c r="BD568" i="1"/>
  <c r="BE568" i="1"/>
  <c r="BF568" i="1"/>
  <c r="BG568" i="1"/>
  <c r="BI568" i="1"/>
  <c r="BK568" i="1"/>
  <c r="BM568" i="1"/>
  <c r="BO568" i="1"/>
  <c r="BQ568" i="1"/>
  <c r="BS568" i="1"/>
  <c r="BU568" i="1"/>
  <c r="BW568" i="1"/>
  <c r="BY568" i="1"/>
  <c r="CA568" i="1"/>
  <c r="D11872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54" i="3"/>
  <c r="D11853" i="3"/>
  <c r="AQ567" i="1"/>
  <c r="AP567" i="1"/>
  <c r="AI567" i="1"/>
  <c r="AH567" i="1"/>
  <c r="AG567" i="1"/>
  <c r="AF567" i="1"/>
  <c r="J567" i="1"/>
  <c r="H567" i="1"/>
  <c r="F567" i="1"/>
  <c r="D567" i="1"/>
  <c r="K567" i="1"/>
  <c r="L567" i="1"/>
  <c r="M567" i="1"/>
  <c r="N567" i="1"/>
  <c r="O567" i="1"/>
  <c r="P567" i="1"/>
  <c r="Q567" i="1"/>
  <c r="R567" i="1"/>
  <c r="S567" i="1"/>
  <c r="T567" i="1"/>
  <c r="U567" i="1"/>
  <c r="W567" i="1"/>
  <c r="X567" i="1"/>
  <c r="Y567" i="1"/>
  <c r="AA567" i="1"/>
  <c r="AB567" i="1"/>
  <c r="AC567" i="1"/>
  <c r="AD567" i="1"/>
  <c r="AE567" i="1"/>
  <c r="AK567" i="1"/>
  <c r="AL567" i="1"/>
  <c r="AM567" i="1"/>
  <c r="AN567" i="1"/>
  <c r="AR567" i="1"/>
  <c r="AT567" i="1"/>
  <c r="AU567" i="1"/>
  <c r="AV567" i="1"/>
  <c r="AW567" i="1"/>
  <c r="AY567" i="1"/>
  <c r="AZ567" i="1"/>
  <c r="BA567" i="1"/>
  <c r="BB567" i="1"/>
  <c r="BF567" i="1"/>
  <c r="BG567" i="1"/>
  <c r="BI567" i="1"/>
  <c r="BK567" i="1"/>
  <c r="BM567" i="1"/>
  <c r="BO567" i="1"/>
  <c r="BQ567" i="1"/>
  <c r="BS567" i="1"/>
  <c r="BU567" i="1"/>
  <c r="BW567" i="1"/>
  <c r="BY567" i="1"/>
  <c r="CA567" i="1"/>
  <c r="D11847" i="3"/>
  <c r="D11848" i="3"/>
  <c r="D11849" i="3"/>
  <c r="D11850" i="3"/>
  <c r="D11851" i="3"/>
  <c r="D11852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34" i="3"/>
  <c r="D11833" i="3"/>
  <c r="AQ566" i="1"/>
  <c r="AP566" i="1"/>
  <c r="J566" i="1"/>
  <c r="H566" i="1"/>
  <c r="H565" i="1"/>
  <c r="F566" i="1"/>
  <c r="D566" i="1"/>
  <c r="K566" i="1"/>
  <c r="L566" i="1"/>
  <c r="M566" i="1"/>
  <c r="N566" i="1"/>
  <c r="O566" i="1"/>
  <c r="P566" i="1"/>
  <c r="Q566" i="1"/>
  <c r="R566" i="1"/>
  <c r="S566" i="1"/>
  <c r="T566" i="1"/>
  <c r="U566" i="1"/>
  <c r="W566" i="1"/>
  <c r="X566" i="1"/>
  <c r="Y566" i="1"/>
  <c r="AA566" i="1"/>
  <c r="AB566" i="1"/>
  <c r="AC566" i="1"/>
  <c r="AD566" i="1"/>
  <c r="AE566" i="1"/>
  <c r="AF566" i="1"/>
  <c r="AG566" i="1"/>
  <c r="AH566" i="1"/>
  <c r="AI566" i="1"/>
  <c r="AK566" i="1"/>
  <c r="AL566" i="1"/>
  <c r="AM566" i="1"/>
  <c r="AN566" i="1"/>
  <c r="AR566" i="1"/>
  <c r="AT566" i="1"/>
  <c r="AU566" i="1"/>
  <c r="AV566" i="1"/>
  <c r="AW566" i="1"/>
  <c r="AY566" i="1"/>
  <c r="AZ566" i="1"/>
  <c r="BA566" i="1"/>
  <c r="BB566" i="1"/>
  <c r="BC566" i="1"/>
  <c r="BC565" i="1"/>
  <c r="BD566" i="1"/>
  <c r="BE566" i="1"/>
  <c r="BF566" i="1"/>
  <c r="BG566" i="1"/>
  <c r="BI566" i="1"/>
  <c r="BK566" i="1"/>
  <c r="BM566" i="1"/>
  <c r="BO566" i="1"/>
  <c r="BQ566" i="1"/>
  <c r="BS566" i="1"/>
  <c r="BU566" i="1"/>
  <c r="BW566" i="1"/>
  <c r="BY566" i="1"/>
  <c r="CA566" i="1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AQ565" i="1"/>
  <c r="AP565" i="1"/>
  <c r="D565" i="1"/>
  <c r="F565" i="1"/>
  <c r="J565" i="1"/>
  <c r="CA565" i="1"/>
  <c r="BY565" i="1"/>
  <c r="BW565" i="1"/>
  <c r="BU565" i="1"/>
  <c r="BS565" i="1"/>
  <c r="BQ565" i="1"/>
  <c r="BO565" i="1"/>
  <c r="BM565" i="1"/>
  <c r="BK565" i="1"/>
  <c r="BI565" i="1"/>
  <c r="BG565" i="1"/>
  <c r="BF565" i="1"/>
  <c r="BC564" i="1"/>
  <c r="BE565" i="1"/>
  <c r="BD565" i="1"/>
  <c r="BB565" i="1"/>
  <c r="BA565" i="1"/>
  <c r="AZ565" i="1"/>
  <c r="AY565" i="1"/>
  <c r="AW565" i="1"/>
  <c r="AV565" i="1"/>
  <c r="AU565" i="1"/>
  <c r="AT565" i="1"/>
  <c r="AR565" i="1"/>
  <c r="AN565" i="1"/>
  <c r="AM565" i="1"/>
  <c r="AL565" i="1"/>
  <c r="AK565" i="1"/>
  <c r="AD565" i="1"/>
  <c r="AI565" i="1"/>
  <c r="AD564" i="1"/>
  <c r="AE565" i="1"/>
  <c r="W565" i="1"/>
  <c r="AH565" i="1"/>
  <c r="AE564" i="1"/>
  <c r="AG565" i="1"/>
  <c r="AF565" i="1"/>
  <c r="AA565" i="1"/>
  <c r="AA564" i="1"/>
  <c r="AC565" i="1"/>
  <c r="AB565" i="1"/>
  <c r="Y565" i="1"/>
  <c r="W564" i="1"/>
  <c r="X565" i="1"/>
  <c r="U565" i="1"/>
  <c r="T565" i="1"/>
  <c r="S565" i="1"/>
  <c r="R565" i="1"/>
  <c r="Q565" i="1"/>
  <c r="P565" i="1"/>
  <c r="O565" i="1"/>
  <c r="N565" i="1"/>
  <c r="M565" i="1"/>
  <c r="L565" i="1"/>
  <c r="K565" i="1"/>
  <c r="D11794" i="3"/>
  <c r="D11793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AQ564" i="1"/>
  <c r="AP564" i="1"/>
  <c r="D564" i="1"/>
  <c r="F564" i="1"/>
  <c r="H564" i="1"/>
  <c r="J564" i="1"/>
  <c r="CA564" i="1"/>
  <c r="BY564" i="1"/>
  <c r="BW564" i="1"/>
  <c r="BU564" i="1"/>
  <c r="BS564" i="1"/>
  <c r="BQ564" i="1"/>
  <c r="BO564" i="1"/>
  <c r="BM564" i="1"/>
  <c r="BK564" i="1"/>
  <c r="BI564" i="1"/>
  <c r="BG564" i="1"/>
  <c r="BF564" i="1"/>
  <c r="BC563" i="1"/>
  <c r="BE564" i="1"/>
  <c r="BD564" i="1"/>
  <c r="BB564" i="1"/>
  <c r="BA564" i="1"/>
  <c r="AZ564" i="1"/>
  <c r="AY564" i="1"/>
  <c r="AW564" i="1"/>
  <c r="AV564" i="1"/>
  <c r="AU564" i="1"/>
  <c r="AT564" i="1"/>
  <c r="AR564" i="1"/>
  <c r="AN564" i="1"/>
  <c r="AM564" i="1"/>
  <c r="AL564" i="1"/>
  <c r="AK564" i="1"/>
  <c r="AI564" i="1"/>
  <c r="AH564" i="1"/>
  <c r="AG564" i="1"/>
  <c r="AF564" i="1"/>
  <c r="AC564" i="1"/>
  <c r="AB564" i="1"/>
  <c r="Y564" i="1"/>
  <c r="X564" i="1"/>
  <c r="U564" i="1"/>
  <c r="T564" i="1"/>
  <c r="S564" i="1"/>
  <c r="R564" i="1"/>
  <c r="Q564" i="1"/>
  <c r="P564" i="1"/>
  <c r="O564" i="1"/>
  <c r="N564" i="1"/>
  <c r="M564" i="1"/>
  <c r="L564" i="1"/>
  <c r="K564" i="1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AQ563" i="1"/>
  <c r="AP563" i="1"/>
  <c r="J563" i="1"/>
  <c r="H563" i="1"/>
  <c r="F563" i="1"/>
  <c r="D563" i="1"/>
  <c r="K563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AA563" i="1"/>
  <c r="AB563" i="1"/>
  <c r="AC563" i="1"/>
  <c r="AD563" i="1"/>
  <c r="AE563" i="1"/>
  <c r="AF563" i="1"/>
  <c r="AG563" i="1"/>
  <c r="AH563" i="1"/>
  <c r="AI563" i="1"/>
  <c r="AK563" i="1"/>
  <c r="AL563" i="1"/>
  <c r="AM563" i="1"/>
  <c r="AN563" i="1"/>
  <c r="AR563" i="1"/>
  <c r="AT563" i="1"/>
  <c r="AU563" i="1"/>
  <c r="AV563" i="1"/>
  <c r="AW563" i="1"/>
  <c r="AY563" i="1"/>
  <c r="AZ563" i="1"/>
  <c r="BA563" i="1"/>
  <c r="BB563" i="1"/>
  <c r="BF563" i="1"/>
  <c r="BG563" i="1"/>
  <c r="BI563" i="1"/>
  <c r="BK563" i="1"/>
  <c r="BM563" i="1"/>
  <c r="BO563" i="1"/>
  <c r="BQ563" i="1"/>
  <c r="BS563" i="1"/>
  <c r="BU563" i="1"/>
  <c r="BW563" i="1"/>
  <c r="BY563" i="1"/>
  <c r="CA563" i="1"/>
  <c r="D11772" i="3"/>
  <c r="D11771" i="3"/>
  <c r="D11770" i="3"/>
  <c r="D11769" i="3"/>
  <c r="D11768" i="3"/>
  <c r="D11767" i="3"/>
  <c r="D11766" i="3"/>
  <c r="D11765" i="3"/>
  <c r="D11764" i="3"/>
  <c r="D11763" i="3"/>
  <c r="D11762" i="3"/>
  <c r="D11761" i="3"/>
  <c r="D11760" i="3"/>
  <c r="D11759" i="3"/>
  <c r="D11758" i="3"/>
  <c r="D11757" i="3"/>
  <c r="D11756" i="3"/>
  <c r="D11755" i="3"/>
  <c r="D11754" i="3"/>
  <c r="D11753" i="3"/>
  <c r="AQ562" i="1"/>
  <c r="AP562" i="1"/>
  <c r="J562" i="1"/>
  <c r="H562" i="1"/>
  <c r="F562" i="1"/>
  <c r="D562" i="1"/>
  <c r="K562" i="1"/>
  <c r="L562" i="1"/>
  <c r="M562" i="1"/>
  <c r="N562" i="1"/>
  <c r="O562" i="1"/>
  <c r="P562" i="1"/>
  <c r="Q562" i="1"/>
  <c r="R562" i="1"/>
  <c r="S562" i="1"/>
  <c r="T562" i="1"/>
  <c r="U562" i="1"/>
  <c r="W562" i="1"/>
  <c r="X562" i="1"/>
  <c r="Y562" i="1"/>
  <c r="AA562" i="1"/>
  <c r="AB562" i="1"/>
  <c r="AC562" i="1"/>
  <c r="AD562" i="1"/>
  <c r="AE562" i="1"/>
  <c r="AF562" i="1"/>
  <c r="AG562" i="1"/>
  <c r="AH562" i="1"/>
  <c r="AI562" i="1"/>
  <c r="AK562" i="1"/>
  <c r="AL562" i="1"/>
  <c r="AM562" i="1"/>
  <c r="AN562" i="1"/>
  <c r="AR562" i="1"/>
  <c r="AT562" i="1"/>
  <c r="AU562" i="1"/>
  <c r="AV562" i="1"/>
  <c r="AW562" i="1"/>
  <c r="AY562" i="1"/>
  <c r="AZ562" i="1"/>
  <c r="BA562" i="1"/>
  <c r="BB562" i="1"/>
  <c r="BC562" i="1"/>
  <c r="BF562" i="1"/>
  <c r="BG562" i="1"/>
  <c r="BI562" i="1"/>
  <c r="BK562" i="1"/>
  <c r="BM562" i="1"/>
  <c r="BO562" i="1"/>
  <c r="BQ562" i="1"/>
  <c r="BS562" i="1"/>
  <c r="BU562" i="1"/>
  <c r="BW562" i="1"/>
  <c r="BY562" i="1"/>
  <c r="CA562" i="1"/>
  <c r="D11752" i="3"/>
  <c r="D11751" i="3"/>
  <c r="D11750" i="3"/>
  <c r="D11749" i="3"/>
  <c r="D11748" i="3"/>
  <c r="D11747" i="3"/>
  <c r="D11746" i="3"/>
  <c r="D11745" i="3"/>
  <c r="D11744" i="3"/>
  <c r="D11743" i="3"/>
  <c r="D11742" i="3"/>
  <c r="D11741" i="3"/>
  <c r="D11740" i="3"/>
  <c r="D11739" i="3"/>
  <c r="D11738" i="3"/>
  <c r="D11737" i="3"/>
  <c r="D11736" i="3"/>
  <c r="D11735" i="3"/>
  <c r="AQ561" i="1"/>
  <c r="AP561" i="1"/>
  <c r="J561" i="1"/>
  <c r="H561" i="1"/>
  <c r="F561" i="1"/>
  <c r="D561" i="1"/>
  <c r="K561" i="1"/>
  <c r="L561" i="1"/>
  <c r="M561" i="1"/>
  <c r="N561" i="1"/>
  <c r="O561" i="1"/>
  <c r="P561" i="1"/>
  <c r="Q561" i="1"/>
  <c r="R561" i="1"/>
  <c r="S561" i="1"/>
  <c r="T561" i="1"/>
  <c r="U561" i="1"/>
  <c r="W561" i="1"/>
  <c r="X561" i="1"/>
  <c r="Y561" i="1"/>
  <c r="AA561" i="1"/>
  <c r="AB561" i="1"/>
  <c r="AC561" i="1"/>
  <c r="AD561" i="1"/>
  <c r="AE561" i="1"/>
  <c r="AF561" i="1"/>
  <c r="AG561" i="1"/>
  <c r="AH561" i="1"/>
  <c r="AI561" i="1"/>
  <c r="AK561" i="1"/>
  <c r="AL561" i="1"/>
  <c r="AM561" i="1"/>
  <c r="AN561" i="1"/>
  <c r="AR561" i="1"/>
  <c r="AT561" i="1"/>
  <c r="AU561" i="1"/>
  <c r="AV561" i="1"/>
  <c r="AW561" i="1"/>
  <c r="AY561" i="1"/>
  <c r="AZ561" i="1"/>
  <c r="BA561" i="1"/>
  <c r="BB561" i="1"/>
  <c r="BC561" i="1"/>
  <c r="BC560" i="1"/>
  <c r="BD561" i="1"/>
  <c r="BE561" i="1"/>
  <c r="BF561" i="1"/>
  <c r="BG561" i="1"/>
  <c r="BI561" i="1"/>
  <c r="BK561" i="1"/>
  <c r="BM561" i="1"/>
  <c r="BO561" i="1"/>
  <c r="BQ561" i="1"/>
  <c r="BS561" i="1"/>
  <c r="BU561" i="1"/>
  <c r="BW561" i="1"/>
  <c r="BY561" i="1"/>
  <c r="CA561" i="1"/>
  <c r="D11734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17" i="3"/>
  <c r="D11716" i="3"/>
  <c r="AQ560" i="1"/>
  <c r="AP560" i="1"/>
  <c r="J560" i="1"/>
  <c r="H560" i="1"/>
  <c r="H559" i="1"/>
  <c r="F560" i="1"/>
  <c r="D560" i="1"/>
  <c r="K560" i="1"/>
  <c r="L560" i="1"/>
  <c r="M560" i="1"/>
  <c r="N560" i="1"/>
  <c r="O560" i="1"/>
  <c r="P560" i="1"/>
  <c r="Q560" i="1"/>
  <c r="R560" i="1"/>
  <c r="S560" i="1"/>
  <c r="T560" i="1"/>
  <c r="U560" i="1"/>
  <c r="W560" i="1"/>
  <c r="X560" i="1"/>
  <c r="Y560" i="1"/>
  <c r="AA560" i="1"/>
  <c r="AB560" i="1"/>
  <c r="AC560" i="1"/>
  <c r="AD560" i="1"/>
  <c r="AE560" i="1"/>
  <c r="AF560" i="1"/>
  <c r="AG560" i="1"/>
  <c r="AH560" i="1"/>
  <c r="AI560" i="1"/>
  <c r="AK560" i="1"/>
  <c r="AL560" i="1"/>
  <c r="AM560" i="1"/>
  <c r="AN560" i="1"/>
  <c r="AR560" i="1"/>
  <c r="AT560" i="1"/>
  <c r="AU560" i="1"/>
  <c r="AV560" i="1"/>
  <c r="AW560" i="1"/>
  <c r="AY560" i="1"/>
  <c r="AZ560" i="1"/>
  <c r="BA560" i="1"/>
  <c r="BB560" i="1"/>
  <c r="BC559" i="1"/>
  <c r="BD560" i="1"/>
  <c r="BE560" i="1"/>
  <c r="BF560" i="1"/>
  <c r="BG560" i="1"/>
  <c r="BI560" i="1"/>
  <c r="BK560" i="1"/>
  <c r="BM560" i="1"/>
  <c r="BO560" i="1"/>
  <c r="BQ560" i="1"/>
  <c r="BS560" i="1"/>
  <c r="BU560" i="1"/>
  <c r="BW560" i="1"/>
  <c r="BY560" i="1"/>
  <c r="CA560" i="1"/>
  <c r="D11714" i="3"/>
  <c r="D11715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697" i="3"/>
  <c r="D11696" i="3"/>
  <c r="AQ559" i="1"/>
  <c r="AP559" i="1"/>
  <c r="J559" i="1"/>
  <c r="F559" i="1"/>
  <c r="D559" i="1"/>
  <c r="K559" i="1"/>
  <c r="L559" i="1"/>
  <c r="M559" i="1"/>
  <c r="N559" i="1"/>
  <c r="O559" i="1"/>
  <c r="P559" i="1"/>
  <c r="Q559" i="1"/>
  <c r="R559" i="1"/>
  <c r="S559" i="1"/>
  <c r="T559" i="1"/>
  <c r="U559" i="1"/>
  <c r="W559" i="1"/>
  <c r="X559" i="1"/>
  <c r="Y559" i="1"/>
  <c r="AA559" i="1"/>
  <c r="AB559" i="1"/>
  <c r="AC559" i="1"/>
  <c r="AD559" i="1"/>
  <c r="AE559" i="1"/>
  <c r="AF559" i="1"/>
  <c r="AG559" i="1"/>
  <c r="AH559" i="1"/>
  <c r="AI559" i="1"/>
  <c r="AK559" i="1"/>
  <c r="AL559" i="1"/>
  <c r="AM559" i="1"/>
  <c r="AN559" i="1"/>
  <c r="AR559" i="1"/>
  <c r="AT559" i="1"/>
  <c r="AU559" i="1"/>
  <c r="AV559" i="1"/>
  <c r="AW559" i="1"/>
  <c r="AY559" i="1"/>
  <c r="AZ559" i="1"/>
  <c r="BA559" i="1"/>
  <c r="BB559" i="1"/>
  <c r="BF559" i="1"/>
  <c r="BG559" i="1"/>
  <c r="BI559" i="1"/>
  <c r="BK559" i="1"/>
  <c r="BM559" i="1"/>
  <c r="BO559" i="1"/>
  <c r="BQ559" i="1"/>
  <c r="BS559" i="1"/>
  <c r="BU559" i="1"/>
  <c r="BW559" i="1"/>
  <c r="BY559" i="1"/>
  <c r="CA559" i="1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77" i="3"/>
  <c r="D11676" i="3"/>
  <c r="AQ558" i="1"/>
  <c r="AP558" i="1"/>
  <c r="J558" i="1"/>
  <c r="H558" i="1"/>
  <c r="F558" i="1"/>
  <c r="D558" i="1"/>
  <c r="K558" i="1"/>
  <c r="L558" i="1"/>
  <c r="M558" i="1"/>
  <c r="N558" i="1"/>
  <c r="O558" i="1"/>
  <c r="P558" i="1"/>
  <c r="Q558" i="1"/>
  <c r="R558" i="1"/>
  <c r="S558" i="1"/>
  <c r="T558" i="1"/>
  <c r="U558" i="1"/>
  <c r="W558" i="1"/>
  <c r="X558" i="1"/>
  <c r="Y558" i="1"/>
  <c r="AA558" i="1"/>
  <c r="AB558" i="1"/>
  <c r="AC558" i="1"/>
  <c r="AD558" i="1"/>
  <c r="AE558" i="1"/>
  <c r="AF558" i="1"/>
  <c r="AG558" i="1"/>
  <c r="AH558" i="1"/>
  <c r="AI558" i="1"/>
  <c r="AK558" i="1"/>
  <c r="AL558" i="1"/>
  <c r="AM558" i="1"/>
  <c r="AN558" i="1"/>
  <c r="AR558" i="1"/>
  <c r="AT558" i="1"/>
  <c r="AU558" i="1"/>
  <c r="AV558" i="1"/>
  <c r="AW558" i="1"/>
  <c r="AY558" i="1"/>
  <c r="AZ558" i="1"/>
  <c r="BA558" i="1"/>
  <c r="BB558" i="1"/>
  <c r="BC558" i="1"/>
  <c r="BF558" i="1"/>
  <c r="BG558" i="1"/>
  <c r="BI558" i="1"/>
  <c r="BK558" i="1"/>
  <c r="BM558" i="1"/>
  <c r="BO558" i="1"/>
  <c r="BQ558" i="1"/>
  <c r="BS558" i="1"/>
  <c r="BU558" i="1"/>
  <c r="BW558" i="1"/>
  <c r="BY558" i="1"/>
  <c r="CA558" i="1"/>
  <c r="D11675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57" i="3"/>
  <c r="D11656" i="3"/>
  <c r="D11652" i="3"/>
  <c r="D11653" i="3"/>
  <c r="D11654" i="3"/>
  <c r="D11655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37" i="3"/>
  <c r="D11636" i="3"/>
  <c r="AQ557" i="1"/>
  <c r="AP557" i="1"/>
  <c r="J557" i="1"/>
  <c r="H557" i="1"/>
  <c r="F557" i="1"/>
  <c r="D557" i="1"/>
  <c r="K557" i="1"/>
  <c r="L557" i="1"/>
  <c r="M557" i="1"/>
  <c r="N557" i="1"/>
  <c r="O557" i="1"/>
  <c r="P557" i="1"/>
  <c r="Q557" i="1"/>
  <c r="R557" i="1"/>
  <c r="S557" i="1"/>
  <c r="T557" i="1"/>
  <c r="U557" i="1"/>
  <c r="W557" i="1"/>
  <c r="X557" i="1"/>
  <c r="Y557" i="1"/>
  <c r="AA557" i="1"/>
  <c r="AB557" i="1"/>
  <c r="AC557" i="1"/>
  <c r="AD557" i="1"/>
  <c r="AE557" i="1"/>
  <c r="AF557" i="1"/>
  <c r="AG557" i="1"/>
  <c r="AH557" i="1"/>
  <c r="AI557" i="1"/>
  <c r="AK557" i="1"/>
  <c r="AL557" i="1"/>
  <c r="AM557" i="1"/>
  <c r="AN557" i="1"/>
  <c r="AR557" i="1"/>
  <c r="AT557" i="1"/>
  <c r="AU557" i="1"/>
  <c r="AV557" i="1"/>
  <c r="AW557" i="1"/>
  <c r="AY557" i="1"/>
  <c r="AZ557" i="1"/>
  <c r="BA557" i="1"/>
  <c r="BB557" i="1"/>
  <c r="BC557" i="1"/>
  <c r="BF557" i="1"/>
  <c r="BG557" i="1"/>
  <c r="BI557" i="1"/>
  <c r="BK557" i="1"/>
  <c r="BM557" i="1"/>
  <c r="BO557" i="1"/>
  <c r="BQ557" i="1"/>
  <c r="BS557" i="1"/>
  <c r="BU557" i="1"/>
  <c r="BW557" i="1"/>
  <c r="BY557" i="1"/>
  <c r="CA557" i="1"/>
  <c r="D11633" i="3"/>
  <c r="D11634" i="3"/>
  <c r="D11635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17" i="3"/>
  <c r="D11616" i="3"/>
  <c r="AQ556" i="1"/>
  <c r="AP556" i="1"/>
  <c r="J556" i="1"/>
  <c r="H556" i="1"/>
  <c r="F556" i="1"/>
  <c r="D556" i="1"/>
  <c r="K556" i="1"/>
  <c r="L556" i="1"/>
  <c r="M556" i="1"/>
  <c r="N556" i="1"/>
  <c r="O556" i="1"/>
  <c r="P556" i="1"/>
  <c r="Q556" i="1"/>
  <c r="R556" i="1"/>
  <c r="S556" i="1"/>
  <c r="T556" i="1"/>
  <c r="U556" i="1"/>
  <c r="W556" i="1"/>
  <c r="X556" i="1"/>
  <c r="Y556" i="1"/>
  <c r="AA556" i="1"/>
  <c r="AB556" i="1"/>
  <c r="AC556" i="1"/>
  <c r="AD556" i="1"/>
  <c r="AE556" i="1"/>
  <c r="AF556" i="1"/>
  <c r="AG556" i="1"/>
  <c r="AH556" i="1"/>
  <c r="AI556" i="1"/>
  <c r="AK556" i="1"/>
  <c r="AL556" i="1"/>
  <c r="AM556" i="1"/>
  <c r="AN556" i="1"/>
  <c r="AR556" i="1"/>
  <c r="AT556" i="1"/>
  <c r="AU556" i="1"/>
  <c r="AV556" i="1"/>
  <c r="AW556" i="1"/>
  <c r="AY556" i="1"/>
  <c r="AZ556" i="1"/>
  <c r="BA556" i="1"/>
  <c r="BB556" i="1"/>
  <c r="BC556" i="1"/>
  <c r="BF556" i="1"/>
  <c r="BG556" i="1"/>
  <c r="BI556" i="1"/>
  <c r="BK556" i="1"/>
  <c r="BM556" i="1"/>
  <c r="BO556" i="1"/>
  <c r="BQ556" i="1"/>
  <c r="BS556" i="1"/>
  <c r="BU556" i="1"/>
  <c r="BW556" i="1"/>
  <c r="BY556" i="1"/>
  <c r="CA556" i="1"/>
  <c r="AQ555" i="1"/>
  <c r="AP555" i="1"/>
  <c r="J555" i="1"/>
  <c r="H555" i="1"/>
  <c r="F555" i="1"/>
  <c r="D554" i="1"/>
  <c r="D555" i="1"/>
  <c r="K555" i="1"/>
  <c r="L555" i="1"/>
  <c r="M555" i="1"/>
  <c r="N555" i="1"/>
  <c r="O555" i="1"/>
  <c r="P555" i="1"/>
  <c r="Q555" i="1"/>
  <c r="R555" i="1"/>
  <c r="S555" i="1"/>
  <c r="T555" i="1"/>
  <c r="U555" i="1"/>
  <c r="W555" i="1"/>
  <c r="X555" i="1"/>
  <c r="Y555" i="1"/>
  <c r="AA555" i="1"/>
  <c r="AB555" i="1"/>
  <c r="AC555" i="1"/>
  <c r="AD555" i="1"/>
  <c r="AE555" i="1"/>
  <c r="AF555" i="1"/>
  <c r="AG555" i="1"/>
  <c r="AH555" i="1"/>
  <c r="AI555" i="1"/>
  <c r="AK555" i="1"/>
  <c r="AL555" i="1"/>
  <c r="AM555" i="1"/>
  <c r="AN555" i="1"/>
  <c r="AR555" i="1"/>
  <c r="AT555" i="1"/>
  <c r="AU555" i="1"/>
  <c r="AV555" i="1"/>
  <c r="AW555" i="1"/>
  <c r="AY555" i="1"/>
  <c r="AZ555" i="1"/>
  <c r="BA555" i="1"/>
  <c r="BB555" i="1"/>
  <c r="BC555" i="1"/>
  <c r="BF555" i="1"/>
  <c r="BG555" i="1"/>
  <c r="BI555" i="1"/>
  <c r="BK555" i="1"/>
  <c r="BM555" i="1"/>
  <c r="BO555" i="1"/>
  <c r="BQ555" i="1"/>
  <c r="BS555" i="1"/>
  <c r="BU555" i="1"/>
  <c r="BW555" i="1"/>
  <c r="BY555" i="1"/>
  <c r="CA555" i="1"/>
  <c r="D11615" i="3"/>
  <c r="D11611" i="3"/>
  <c r="D11612" i="3"/>
  <c r="D11613" i="3"/>
  <c r="D11614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597" i="3"/>
  <c r="D11596" i="3"/>
  <c r="AP554" i="1"/>
  <c r="AQ554" i="1"/>
  <c r="J554" i="1"/>
  <c r="H554" i="1"/>
  <c r="F554" i="1"/>
  <c r="K554" i="1"/>
  <c r="L554" i="1"/>
  <c r="M554" i="1"/>
  <c r="N554" i="1"/>
  <c r="O554" i="1"/>
  <c r="P554" i="1"/>
  <c r="Q554" i="1"/>
  <c r="R554" i="1"/>
  <c r="S554" i="1"/>
  <c r="T554" i="1"/>
  <c r="U554" i="1"/>
  <c r="W554" i="1"/>
  <c r="X554" i="1"/>
  <c r="Y554" i="1"/>
  <c r="AA554" i="1"/>
  <c r="AB554" i="1"/>
  <c r="AC554" i="1"/>
  <c r="AD554" i="1"/>
  <c r="AE554" i="1"/>
  <c r="AF554" i="1"/>
  <c r="AG554" i="1"/>
  <c r="AH554" i="1"/>
  <c r="AI554" i="1"/>
  <c r="AK554" i="1"/>
  <c r="AL554" i="1"/>
  <c r="AM554" i="1"/>
  <c r="AN554" i="1"/>
  <c r="AR554" i="1"/>
  <c r="AT554" i="1"/>
  <c r="AU554" i="1"/>
  <c r="AV554" i="1"/>
  <c r="AW554" i="1"/>
  <c r="AY554" i="1"/>
  <c r="AZ554" i="1"/>
  <c r="BA554" i="1"/>
  <c r="BB554" i="1"/>
  <c r="BC554" i="1"/>
  <c r="BF554" i="1"/>
  <c r="BG554" i="1"/>
  <c r="BI554" i="1"/>
  <c r="BK554" i="1"/>
  <c r="BM554" i="1"/>
  <c r="BO554" i="1"/>
  <c r="BQ554" i="1"/>
  <c r="BS554" i="1"/>
  <c r="BU554" i="1"/>
  <c r="BW554" i="1"/>
  <c r="BY554" i="1"/>
  <c r="CA554" i="1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AQ553" i="1"/>
  <c r="AP553" i="1"/>
  <c r="J553" i="1"/>
  <c r="H553" i="1"/>
  <c r="F553" i="1"/>
  <c r="D553" i="1"/>
  <c r="K553" i="1"/>
  <c r="L553" i="1"/>
  <c r="M553" i="1"/>
  <c r="N553" i="1"/>
  <c r="O553" i="1"/>
  <c r="P553" i="1"/>
  <c r="Q553" i="1"/>
  <c r="R553" i="1"/>
  <c r="S553" i="1"/>
  <c r="T553" i="1"/>
  <c r="U553" i="1"/>
  <c r="W553" i="1"/>
  <c r="X553" i="1"/>
  <c r="Y553" i="1"/>
  <c r="AA553" i="1"/>
  <c r="AB553" i="1"/>
  <c r="AC553" i="1"/>
  <c r="AD553" i="1"/>
  <c r="AE553" i="1"/>
  <c r="AF553" i="1"/>
  <c r="AG553" i="1"/>
  <c r="AH553" i="1"/>
  <c r="AI553" i="1"/>
  <c r="AK553" i="1"/>
  <c r="AL553" i="1"/>
  <c r="AM553" i="1"/>
  <c r="AN553" i="1"/>
  <c r="AR553" i="1"/>
  <c r="AT553" i="1"/>
  <c r="AU553" i="1"/>
  <c r="AV553" i="1"/>
  <c r="AW553" i="1"/>
  <c r="AY553" i="1"/>
  <c r="AZ553" i="1"/>
  <c r="BA553" i="1"/>
  <c r="BB553" i="1"/>
  <c r="BC553" i="1"/>
  <c r="BC552" i="1"/>
  <c r="BD553" i="1"/>
  <c r="BE553" i="1"/>
  <c r="BF553" i="1"/>
  <c r="BG553" i="1"/>
  <c r="BI553" i="1"/>
  <c r="BK553" i="1"/>
  <c r="BM553" i="1"/>
  <c r="BO553" i="1"/>
  <c r="BQ553" i="1"/>
  <c r="BS553" i="1"/>
  <c r="BU553" i="1"/>
  <c r="BW553" i="1"/>
  <c r="BY553" i="1"/>
  <c r="CA553" i="1"/>
  <c r="D11575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56" i="3"/>
  <c r="AQ552" i="1"/>
  <c r="AP552" i="1"/>
  <c r="D552" i="1"/>
  <c r="F552" i="1"/>
  <c r="H552" i="1"/>
  <c r="J552" i="1"/>
  <c r="CA552" i="1"/>
  <c r="BY552" i="1"/>
  <c r="BW552" i="1"/>
  <c r="BU552" i="1"/>
  <c r="BS552" i="1"/>
  <c r="BQ552" i="1"/>
  <c r="BO552" i="1"/>
  <c r="BM552" i="1"/>
  <c r="BK552" i="1"/>
  <c r="BI552" i="1"/>
  <c r="BG552" i="1"/>
  <c r="BF552" i="1"/>
  <c r="BC551" i="1"/>
  <c r="BE552" i="1"/>
  <c r="BD552" i="1"/>
  <c r="BB552" i="1"/>
  <c r="BA552" i="1"/>
  <c r="AZ552" i="1"/>
  <c r="AY552" i="1"/>
  <c r="AW552" i="1"/>
  <c r="AV552" i="1"/>
  <c r="AU552" i="1"/>
  <c r="AT552" i="1"/>
  <c r="AR552" i="1"/>
  <c r="AN552" i="1"/>
  <c r="AM552" i="1"/>
  <c r="AL552" i="1"/>
  <c r="AK552" i="1"/>
  <c r="AD552" i="1"/>
  <c r="AI552" i="1"/>
  <c r="AE552" i="1"/>
  <c r="W552" i="1"/>
  <c r="AH552" i="1"/>
  <c r="AG552" i="1"/>
  <c r="AF552" i="1"/>
  <c r="AA552" i="1"/>
  <c r="AC552" i="1"/>
  <c r="AB552" i="1"/>
  <c r="Y552" i="1"/>
  <c r="X552" i="1"/>
  <c r="U552" i="1"/>
  <c r="T552" i="1"/>
  <c r="S552" i="1"/>
  <c r="R552" i="1"/>
  <c r="Q552" i="1"/>
  <c r="P552" i="1"/>
  <c r="O552" i="1"/>
  <c r="N552" i="1"/>
  <c r="M552" i="1"/>
  <c r="L552" i="1"/>
  <c r="K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9" i="1"/>
  <c r="BE559" i="1"/>
  <c r="BD558" i="1"/>
  <c r="BE558" i="1"/>
  <c r="BD557" i="1"/>
  <c r="BE557" i="1"/>
  <c r="BD556" i="1"/>
  <c r="BE556" i="1"/>
  <c r="BD555" i="1"/>
  <c r="BE555" i="1"/>
  <c r="BD554" i="1"/>
  <c r="BE554" i="1"/>
  <c r="BD563" i="1"/>
  <c r="BE563" i="1"/>
  <c r="BD562" i="1"/>
  <c r="BE562" i="1"/>
  <c r="BD567" i="1"/>
  <c r="BE567" i="1"/>
  <c r="BD570" i="1"/>
  <c r="BE570" i="1"/>
  <c r="BD569" i="1"/>
  <c r="BE569" i="1"/>
  <c r="BD572" i="1"/>
  <c r="BE572" i="1"/>
  <c r="BD571" i="1"/>
  <c r="BE571" i="1"/>
  <c r="BD585" i="1"/>
  <c r="BE585" i="1"/>
  <c r="BD584" i="1"/>
  <c r="BE584" i="1"/>
  <c r="BD601" i="1"/>
  <c r="BE601" i="1"/>
  <c r="BD600" i="1"/>
  <c r="BE600" i="1"/>
  <c r="BD599" i="1"/>
  <c r="BE599" i="1"/>
  <c r="BD598" i="1"/>
  <c r="BE598" i="1"/>
  <c r="BD597" i="1"/>
  <c r="BE597" i="1"/>
  <c r="BD596" i="1"/>
  <c r="BE596" i="1"/>
  <c r="BD604" i="1"/>
  <c r="BE604" i="1"/>
  <c r="BD606" i="1"/>
  <c r="BE606" i="1"/>
  <c r="BD611" i="1"/>
  <c r="BE611" i="1"/>
  <c r="BD610" i="1"/>
  <c r="BE610" i="1"/>
  <c r="BD612" i="1"/>
  <c r="BE612" i="1"/>
  <c r="BD613" i="1"/>
  <c r="BE613" i="1"/>
  <c r="BD615" i="1"/>
  <c r="BE615" i="1"/>
  <c r="BD621" i="1"/>
  <c r="BE621" i="1"/>
  <c r="BD620" i="1"/>
  <c r="BE620" i="1"/>
  <c r="BD619" i="1"/>
  <c r="BE619" i="1"/>
  <c r="BD618" i="1"/>
  <c r="BE618" i="1"/>
  <c r="BD617" i="1"/>
  <c r="BE617" i="1"/>
  <c r="BD623" i="1"/>
  <c r="BE623" i="1"/>
  <c r="BD625" i="1"/>
  <c r="BE625" i="1"/>
  <c r="BD624" i="1"/>
  <c r="BE624" i="1"/>
  <c r="BD626" i="1"/>
  <c r="BE626" i="1"/>
  <c r="BD627" i="1"/>
  <c r="BE627" i="1"/>
  <c r="BD628" i="1"/>
  <c r="BE628" i="1"/>
  <c r="BD631" i="1"/>
  <c r="BE631" i="1"/>
  <c r="BD633" i="1"/>
  <c r="BE633" i="1"/>
  <c r="AG632" i="1"/>
  <c r="AH632" i="1"/>
  <c r="BD632" i="1"/>
  <c r="BE632" i="1"/>
  <c r="BD635" i="1"/>
  <c r="BE635" i="1"/>
  <c r="BD634" i="1"/>
  <c r="BE634" i="1"/>
  <c r="BD645" i="1"/>
  <c r="BE645" i="1"/>
  <c r="BD646" i="1"/>
  <c r="BE646" i="1"/>
  <c r="BD648" i="1"/>
  <c r="BE648" i="1"/>
  <c r="BD647" i="1"/>
  <c r="BE647" i="1"/>
  <c r="BD649" i="1"/>
  <c r="BE649" i="1"/>
  <c r="BD652" i="1"/>
  <c r="BE652" i="1"/>
  <c r="BD653" i="1"/>
  <c r="BE653" i="1"/>
  <c r="BD655" i="1"/>
  <c r="BE655" i="1"/>
  <c r="BD656" i="1"/>
  <c r="BE656" i="1"/>
  <c r="BD660" i="1"/>
  <c r="BE660" i="1"/>
  <c r="BD661" i="1"/>
  <c r="BE661" i="1"/>
  <c r="BD662" i="1"/>
  <c r="BE662" i="1"/>
  <c r="BD666" i="1"/>
  <c r="BE666" i="1"/>
  <c r="BD668" i="1"/>
  <c r="BE668" i="1"/>
  <c r="BD667" i="1"/>
  <c r="BE667" i="1"/>
  <c r="BD669" i="1"/>
  <c r="BE669" i="1"/>
  <c r="BD670" i="1"/>
  <c r="BE670" i="1"/>
  <c r="BD673" i="1"/>
  <c r="BE673" i="1"/>
  <c r="BD674" i="1"/>
  <c r="BE674" i="1"/>
  <c r="BD675" i="1"/>
  <c r="BE675" i="1"/>
  <c r="BD676" i="1"/>
  <c r="BE676" i="1"/>
  <c r="BD681" i="1"/>
  <c r="BE681" i="1"/>
  <c r="BD682" i="1" l="1"/>
  <c r="BE682" i="1"/>
</calcChain>
</file>

<file path=xl/sharedStrings.xml><?xml version="1.0" encoding="utf-8"?>
<sst xmlns="http://schemas.openxmlformats.org/spreadsheetml/2006/main" count="19852" uniqueCount="1983">
  <si>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</si>
  <si>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</si>
  <si>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</si>
  <si>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</si>
  <si>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</si>
  <si>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</si>
  <si>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</si>
  <si>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</si>
  <si>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</si>
  <si>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</si>
  <si>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</si>
  <si>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</si>
  <si>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</si>
  <si>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</si>
  <si>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</si>
  <si>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</si>
  <si>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</si>
  <si>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</si>
  <si>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</si>
  <si>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</si>
  <si>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</si>
  <si>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</si>
  <si>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</si>
  <si>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</si>
  <si>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</si>
  <si>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</si>
  <si>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</si>
  <si>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</si>
  <si>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</si>
  <si>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</si>
  <si>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</si>
  <si>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</si>
  <si>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</si>
  <si>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</si>
  <si>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</si>
  <si>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</si>
  <si>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</si>
  <si>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</si>
  <si>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</si>
  <si>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</si>
  <si>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</si>
  <si>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</si>
  <si>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</si>
  <si>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</si>
  <si>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</si>
  <si>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</si>
  <si>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</si>
  <si>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</si>
  <si>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</si>
  <si>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</si>
  <si>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</si>
  <si>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</si>
  <si>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</si>
  <si>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</si>
  <si>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</si>
  <si>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</si>
  <si>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</si>
  <si>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</si>
  <si>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</si>
  <si>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</si>
  <si>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</si>
  <si>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</si>
  <si>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</si>
  <si>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</si>
  <si>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</si>
  <si>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</si>
  <si>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</si>
  <si>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</si>
  <si>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</si>
  <si>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</si>
  <si>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</si>
  <si>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</si>
  <si>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</si>
  <si>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</si>
  <si>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</si>
  <si>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</si>
  <si>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</si>
  <si>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</si>
  <si>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</si>
  <si>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</si>
  <si>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</si>
  <si>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</si>
  <si>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</si>
  <si>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</si>
  <si>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</si>
  <si>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</si>
  <si>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</si>
  <si>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</si>
  <si>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</si>
  <si>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</si>
  <si>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</si>
  <si>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</si>
  <si>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</si>
  <si>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</si>
  <si>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</si>
  <si>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</si>
  <si>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</si>
  <si>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</si>
  <si>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</si>
  <si>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</si>
  <si>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</si>
  <si>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</si>
  <si>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</si>
  <si>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</si>
  <si>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</si>
  <si>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</si>
  <si>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</si>
  <si>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</si>
  <si>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</si>
  <si>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</si>
  <si>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</si>
  <si>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</si>
  <si>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</si>
  <si>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</si>
  <si>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</si>
  <si>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</si>
  <si>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</si>
  <si>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</si>
  <si>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</si>
  <si>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</si>
  <si>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</si>
  <si>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</si>
  <si>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</si>
  <si>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</si>
  <si>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</si>
  <si>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</si>
  <si>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</si>
  <si>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</si>
  <si>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</si>
  <si>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</si>
  <si>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</si>
  <si>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</si>
  <si>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</si>
  <si>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</si>
  <si>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</si>
  <si>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</si>
  <si>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</si>
  <si>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</si>
  <si>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</si>
  <si>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</si>
  <si>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</si>
  <si>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</si>
  <si>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</si>
  <si>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</si>
  <si>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</si>
  <si>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</si>
  <si>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</si>
  <si>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</si>
  <si>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</si>
  <si>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</si>
  <si>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</si>
  <si>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</si>
  <si>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</si>
  <si>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</si>
  <si>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</si>
  <si>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</si>
  <si>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</si>
  <si>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</si>
  <si>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</si>
  <si>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</si>
  <si>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</si>
  <si>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</si>
  <si>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</si>
  <si>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</si>
  <si>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</si>
  <si>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</si>
  <si>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</si>
  <si>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</si>
  <si>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</si>
  <si>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</si>
  <si>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</si>
  <si>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</si>
  <si>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</si>
  <si>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</si>
  <si>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</si>
  <si>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</si>
  <si>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</si>
  <si>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</si>
  <si>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</si>
  <si>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</si>
  <si>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</si>
  <si>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</si>
  <si>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</si>
  <si>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</si>
  <si>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</si>
  <si>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</si>
  <si>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</si>
  <si>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</si>
  <si>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</si>
  <si>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</si>
  <si>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</si>
  <si>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</si>
  <si>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</si>
  <si>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</si>
  <si>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</si>
  <si>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</si>
  <si>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</si>
  <si>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</si>
  <si>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</si>
  <si>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</si>
  <si>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</si>
  <si>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</si>
  <si>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</si>
  <si>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</si>
  <si>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</si>
  <si>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</si>
  <si>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</si>
  <si>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</si>
  <si>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</si>
  <si>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</si>
  <si>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</si>
  <si>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</si>
  <si>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</si>
  <si>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</si>
  <si>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</si>
  <si>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</si>
  <si>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</si>
  <si>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</si>
  <si>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</si>
  <si>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</si>
  <si>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</si>
  <si>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</si>
  <si>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</si>
  <si>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</si>
  <si>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</si>
  <si>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</si>
  <si>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</si>
  <si>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</si>
  <si>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</si>
  <si>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</si>
  <si>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</si>
  <si>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</si>
  <si>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</si>
  <si>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</si>
  <si>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</si>
  <si>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</si>
  <si>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</si>
  <si>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</si>
  <si>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</si>
  <si>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</si>
  <si>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</si>
  <si>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</si>
  <si>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</si>
  <si>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</si>
  <si>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</si>
  <si>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</si>
  <si>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</si>
  <si>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</si>
  <si>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</si>
  <si>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</si>
  <si>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</si>
  <si>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</si>
  <si>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</si>
  <si>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</si>
  <si>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</si>
  <si>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</si>
  <si>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</si>
  <si>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</si>
  <si>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</si>
  <si>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</si>
  <si>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</si>
  <si>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</si>
  <si>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</si>
  <si>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</si>
  <si>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</si>
  <si>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</si>
  <si>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</si>
  <si>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</si>
  <si>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</si>
  <si>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</si>
  <si>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</si>
  <si>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</si>
  <si>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</si>
  <si>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</si>
  <si>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</si>
  <si>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</si>
  <si>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</si>
  <si>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</si>
  <si>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</si>
  <si>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</si>
  <si>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</si>
  <si>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</si>
  <si>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</si>
  <si>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</si>
  <si>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</si>
  <si>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</si>
  <si>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</si>
  <si>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</si>
  <si>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</si>
  <si>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</si>
  <si>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</si>
  <si>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</si>
  <si>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</si>
  <si>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</si>
  <si>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</si>
  <si>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</si>
  <si>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</si>
  <si>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</si>
  <si>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</si>
  <si>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</si>
  <si>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</si>
  <si>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</si>
  <si>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</si>
  <si>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</si>
  <si>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</si>
  <si>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</si>
  <si>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</si>
  <si>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</si>
  <si>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</si>
  <si>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</si>
  <si>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</si>
  <si>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</si>
  <si>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</si>
  <si>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</si>
  <si>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</si>
  <si>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</si>
  <si>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</si>
  <si>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</si>
  <si>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</si>
  <si>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</si>
  <si>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</si>
  <si>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</si>
  <si>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</si>
  <si>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</si>
  <si>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</si>
  <si>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</si>
  <si>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</si>
  <si>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</si>
  <si>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</si>
  <si>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</si>
  <si>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</si>
  <si>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</si>
  <si>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</si>
  <si>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</si>
  <si>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</si>
  <si>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</si>
  <si>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</si>
  <si>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</si>
  <si>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</si>
  <si>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</si>
  <si>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</si>
  <si>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</si>
  <si>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</si>
  <si>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</si>
  <si>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</si>
  <si>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</si>
  <si>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</si>
  <si>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</si>
  <si>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</si>
  <si>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</si>
  <si>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</si>
  <si>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</si>
  <si>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</si>
  <si>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</si>
  <si>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</si>
  <si>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</si>
  <si>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</si>
  <si>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</si>
  <si>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</si>
  <si>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</si>
  <si>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</si>
  <si>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</si>
  <si>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</si>
  <si>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</si>
  <si>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</si>
  <si>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</si>
  <si>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</si>
  <si>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</si>
  <si>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</si>
  <si>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</si>
  <si>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</si>
  <si>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</si>
  <si>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</si>
  <si>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</si>
  <si>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</si>
  <si>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</si>
  <si>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</si>
  <si>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</si>
  <si>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</si>
  <si>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</si>
  <si>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</si>
  <si>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</si>
  <si>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</si>
  <si>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</si>
  <si>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</si>
  <si>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</si>
  <si>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</si>
  <si>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</si>
  <si>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</si>
  <si>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</si>
  <si>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</si>
  <si>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</si>
  <si>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</si>
  <si>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</si>
  <si>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</si>
  <si>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</si>
  <si>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</si>
  <si>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</si>
  <si>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</si>
  <si>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</si>
  <si>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</si>
  <si>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</si>
  <si>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</si>
  <si>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</si>
  <si>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</si>
  <si>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</si>
  <si>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</si>
  <si>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</si>
  <si>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</si>
  <si>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</si>
  <si>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</si>
  <si>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</si>
  <si>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</si>
  <si>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</si>
  <si>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</si>
  <si>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</si>
  <si>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</si>
  <si>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</si>
  <si>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</si>
  <si>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</si>
  <si>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</si>
  <si>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</si>
  <si>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</si>
  <si>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</si>
  <si>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</si>
  <si>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</si>
  <si>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</si>
  <si>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</si>
  <si>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</si>
  <si>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</si>
  <si>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</si>
  <si>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</si>
  <si>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</si>
  <si>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</si>
  <si>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</si>
  <si>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</si>
  <si>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</si>
  <si>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</si>
  <si>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</si>
  <si>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</si>
  <si>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</si>
  <si>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</si>
  <si>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</si>
  <si>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</si>
  <si>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</si>
  <si>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</si>
  <si>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</si>
  <si>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</si>
  <si>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</si>
  <si>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</si>
  <si>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</si>
  <si>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</si>
  <si>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</si>
  <si>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</si>
  <si>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</si>
  <si>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</si>
  <si>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</si>
  <si>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</si>
  <si>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</si>
  <si>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</si>
  <si>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</si>
  <si>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</si>
  <si>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</si>
  <si>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</si>
  <si>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</si>
  <si>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</si>
  <si>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</si>
  <si>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</si>
  <si>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</si>
  <si>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</si>
  <si>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</si>
  <si>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</si>
  <si>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</si>
  <si>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</si>
  <si>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</si>
  <si>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</si>
  <si>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</si>
  <si>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</si>
  <si>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</si>
  <si>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</si>
  <si>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</si>
  <si>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</si>
  <si>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</si>
  <si>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</si>
  <si>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</si>
  <si>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</si>
  <si>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</si>
  <si>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</si>
  <si>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</si>
  <si>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</si>
  <si>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</si>
  <si>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</si>
  <si>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</si>
  <si>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</si>
  <si>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</si>
  <si>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</si>
  <si>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</si>
  <si>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</si>
  <si>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</si>
  <si>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</si>
  <si>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</si>
  <si>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</si>
  <si>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</si>
  <si>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</si>
  <si>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</si>
  <si>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</si>
  <si>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</si>
  <si>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</si>
  <si>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</si>
  <si>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</si>
  <si>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</si>
  <si>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</si>
  <si>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</si>
  <si>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</si>
  <si>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</si>
  <si>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</si>
  <si>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</si>
  <si>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</si>
  <si>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</si>
  <si>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</si>
  <si>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</si>
  <si>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</si>
  <si>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</si>
  <si>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</si>
  <si>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</si>
  <si>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</si>
  <si>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</si>
  <si>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</si>
  <si>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</si>
  <si>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</si>
  <si>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</si>
  <si>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</si>
  <si>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</si>
  <si>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</si>
  <si>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</si>
  <si>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</si>
  <si>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</si>
  <si>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</si>
  <si>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</si>
  <si>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</si>
  <si>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</si>
  <si>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</si>
  <si>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</si>
  <si>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</si>
  <si>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</si>
  <si>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</si>
  <si>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</si>
  <si>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</si>
  <si>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</si>
  <si>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</si>
  <si>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</si>
  <si>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</si>
  <si>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</si>
  <si>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</si>
  <si>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</si>
  <si>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</si>
  <si>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</si>
  <si>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</si>
  <si>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</si>
  <si>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</si>
  <si>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</si>
  <si>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</si>
  <si>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</si>
  <si>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</si>
  <si>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</si>
  <si>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</si>
  <si>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</si>
  <si>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</si>
  <si>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</si>
  <si>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</si>
  <si>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</si>
  <si>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</si>
  <si>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</si>
  <si>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</si>
  <si>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</si>
  <si>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</si>
  <si>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</si>
  <si>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</si>
  <si>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</si>
  <si>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</si>
  <si>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</si>
  <si>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</si>
  <si>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</si>
  <si>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</si>
  <si>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</si>
  <si>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</si>
  <si>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</si>
  <si>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</si>
  <si>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</si>
  <si>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</si>
  <si>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</si>
  <si>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</si>
  <si>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</si>
  <si>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</si>
  <si>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</si>
  <si>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</si>
  <si>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</si>
  <si>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</si>
  <si>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</si>
  <si>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</si>
  <si>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</si>
  <si>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</si>
  <si>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</si>
  <si>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</si>
  <si>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</si>
  <si>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</si>
  <si>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</si>
  <si>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</si>
  <si>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</si>
  <si>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</si>
  <si>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</si>
  <si>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</si>
  <si>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</si>
  <si>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</si>
  <si>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</si>
  <si>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</si>
  <si>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</si>
  <si>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</si>
  <si>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</si>
  <si>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</si>
  <si>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</si>
  <si>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</si>
  <si>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</si>
  <si>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</si>
  <si>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</si>
  <si>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</si>
  <si>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</si>
  <si>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</si>
  <si>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</si>
  <si>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</si>
  <si>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</si>
  <si>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</si>
  <si>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</si>
  <si>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</si>
  <si>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</si>
  <si>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</si>
  <si>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</si>
  <si>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</si>
  <si>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</si>
  <si>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</si>
  <si>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</si>
  <si>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</si>
  <si>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</si>
  <si>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</si>
  <si>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</si>
  <si>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</si>
  <si>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</si>
  <si>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</si>
  <si>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</si>
  <si>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</si>
  <si>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</si>
  <si>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</si>
  <si>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</si>
  <si>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</si>
  <si>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44473</t>
  </si>
  <si>
    <t>44474</t>
  </si>
  <si>
    <t>44475</t>
  </si>
  <si>
    <t>44476</t>
  </si>
  <si>
    <t>44477</t>
  </si>
  <si>
    <t>44478</t>
  </si>
  <si>
    <t>44479</t>
  </si>
  <si>
    <t>44480</t>
  </si>
  <si>
    <t>44481</t>
  </si>
  <si>
    <t>44482</t>
  </si>
  <si>
    <t>44483</t>
  </si>
  <si>
    <t>44484</t>
  </si>
  <si>
    <t>44485</t>
  </si>
  <si>
    <t>44486</t>
  </si>
  <si>
    <t>44487</t>
  </si>
  <si>
    <t>44488</t>
  </si>
  <si>
    <t>44489</t>
  </si>
  <si>
    <t>44490</t>
  </si>
  <si>
    <t>44491</t>
  </si>
  <si>
    <t>44492</t>
  </si>
  <si>
    <t>44493</t>
  </si>
  <si>
    <t>44494</t>
  </si>
  <si>
    <t>44495</t>
  </si>
  <si>
    <t>44496</t>
  </si>
  <si>
    <t>44497</t>
  </si>
  <si>
    <t>44498</t>
  </si>
  <si>
    <t>44499</t>
  </si>
  <si>
    <t>44500</t>
  </si>
  <si>
    <t>44501</t>
  </si>
  <si>
    <t>44502</t>
  </si>
  <si>
    <t>44503</t>
  </si>
  <si>
    <t>44504</t>
  </si>
  <si>
    <t>44505</t>
  </si>
  <si>
    <t>44506</t>
  </si>
  <si>
    <t>44507</t>
  </si>
  <si>
    <t>44508</t>
  </si>
  <si>
    <t>44509</t>
  </si>
  <si>
    <t>44510</t>
  </si>
  <si>
    <t>44511</t>
  </si>
  <si>
    <t>44512</t>
  </si>
  <si>
    <t>44513</t>
  </si>
  <si>
    <t>44514</t>
  </si>
  <si>
    <t>44515</t>
  </si>
  <si>
    <t>44516</t>
  </si>
  <si>
    <t>44517</t>
  </si>
  <si>
    <t>44518</t>
  </si>
  <si>
    <t>44519</t>
  </si>
  <si>
    <t>44520</t>
  </si>
  <si>
    <t>44521</t>
  </si>
  <si>
    <t>44522</t>
  </si>
  <si>
    <t>44523</t>
  </si>
  <si>
    <t>44524</t>
  </si>
  <si>
    <t>44525</t>
  </si>
  <si>
    <t>44526</t>
  </si>
  <si>
    <t>44527</t>
  </si>
  <si>
    <t>44528</t>
  </si>
  <si>
    <t>44529</t>
  </si>
  <si>
    <t>44530</t>
  </si>
  <si>
    <t>44531</t>
  </si>
  <si>
    <t>44532</t>
  </si>
  <si>
    <t>44533</t>
  </si>
  <si>
    <t>44534</t>
  </si>
  <si>
    <t>44535</t>
  </si>
  <si>
    <t>44536</t>
  </si>
  <si>
    <t>44537</t>
  </si>
  <si>
    <t>44538</t>
  </si>
  <si>
    <t>44539</t>
  </si>
  <si>
    <t>44540</t>
  </si>
  <si>
    <t>44541</t>
  </si>
  <si>
    <t>44542</t>
  </si>
  <si>
    <t>44543</t>
  </si>
  <si>
    <t>44544</t>
  </si>
  <si>
    <t>44545</t>
  </si>
  <si>
    <t>44546</t>
  </si>
  <si>
    <t>44547</t>
  </si>
  <si>
    <t>44548</t>
  </si>
  <si>
    <t>44549</t>
  </si>
  <si>
    <t>44550</t>
  </si>
  <si>
    <t>44551</t>
  </si>
  <si>
    <t>44552</t>
  </si>
  <si>
    <t>44553</t>
  </si>
  <si>
    <t>44554</t>
  </si>
  <si>
    <t>44555</t>
  </si>
  <si>
    <t>44556</t>
  </si>
  <si>
    <t>44557</t>
  </si>
  <si>
    <t>44558</t>
  </si>
  <si>
    <t>44559</t>
  </si>
  <si>
    <t>44560</t>
  </si>
  <si>
    <t>44561</t>
  </si>
  <si>
    <t>44562</t>
  </si>
  <si>
    <t>44563</t>
  </si>
  <si>
    <t>44564</t>
  </si>
  <si>
    <t>44565</t>
  </si>
  <si>
    <t>44566</t>
  </si>
  <si>
    <t>44567</t>
  </si>
  <si>
    <t>44568</t>
  </si>
  <si>
    <t>44569</t>
  </si>
  <si>
    <t>44570</t>
  </si>
  <si>
    <t>44571</t>
  </si>
  <si>
    <t>44572</t>
  </si>
  <si>
    <t>44573</t>
  </si>
  <si>
    <t>44574</t>
  </si>
  <si>
    <t>44575</t>
  </si>
  <si>
    <t>44576</t>
  </si>
  <si>
    <t>44577</t>
  </si>
  <si>
    <t>44578</t>
  </si>
  <si>
    <t>44579</t>
  </si>
  <si>
    <t>44580</t>
  </si>
  <si>
    <t>44581</t>
  </si>
  <si>
    <t>44582</t>
  </si>
  <si>
    <t>44583</t>
  </si>
  <si>
    <t>44584</t>
  </si>
  <si>
    <t>44585</t>
  </si>
  <si>
    <t>44586</t>
  </si>
  <si>
    <t>44587</t>
  </si>
  <si>
    <t>44588</t>
  </si>
  <si>
    <t>44589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</si>
  <si>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</si>
  <si>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</si>
  <si>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</si>
  <si>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</si>
  <si>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</si>
  <si>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</si>
  <si>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</si>
  <si>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</si>
  <si>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</si>
  <si>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</si>
  <si>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</si>
  <si>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</si>
  <si>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</si>
  <si>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</si>
  <si>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</si>
  <si>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</si>
  <si>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</si>
  <si>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</si>
  <si>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</si>
  <si>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</si>
  <si>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</si>
  <si>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</si>
  <si>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</si>
  <si>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</si>
  <si>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</si>
  <si>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</si>
  <si>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</si>
  <si>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</si>
  <si>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</si>
  <si>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</si>
  <si>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</si>
  <si>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</si>
  <si>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</si>
  <si>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</si>
  <si>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</si>
  <si>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</si>
  <si>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</si>
  <si>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</si>
  <si>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</si>
  <si>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</si>
  <si>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</si>
  <si>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</si>
  <si>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</si>
  <si>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</si>
  <si>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</si>
  <si>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</si>
  <si>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</si>
  <si>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</si>
  <si>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</si>
  <si>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</si>
  <si>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</si>
  <si>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</si>
  <si>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</si>
  <si>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</si>
  <si>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</si>
  <si>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</si>
  <si>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</si>
  <si>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</si>
  <si>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</si>
  <si>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</si>
  <si>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</si>
  <si>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</si>
  <si>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</si>
  <si>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</si>
  <si>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</si>
  <si>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</si>
  <si>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</si>
  <si>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</si>
  <si>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</si>
  <si>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</si>
  <si>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</si>
  <si>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</si>
  <si>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</si>
  <si>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</si>
  <si>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</si>
  <si>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</si>
  <si>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</si>
  <si>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</si>
  <si>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</si>
  <si>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</si>
  <si>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</si>
  <si>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</si>
  <si>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</si>
  <si>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</si>
  <si>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</si>
  <si>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</si>
  <si>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</si>
  <si>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</si>
  <si>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</si>
  <si>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</si>
  <si>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</si>
  <si>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</si>
  <si>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</si>
  <si>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</si>
  <si>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</si>
  <si>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</si>
  <si>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</si>
  <si>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</si>
  <si>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</si>
  <si>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</si>
  <si>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</si>
  <si>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</si>
  <si>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</si>
  <si>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</si>
  <si>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</si>
  <si>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</si>
  <si>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</si>
  <si>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</si>
  <si>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</si>
  <si>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</si>
  <si>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</si>
  <si>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</si>
  <si>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</si>
  <si>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</si>
  <si>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</si>
  <si>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</si>
  <si>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</si>
  <si>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</si>
  <si>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</si>
  <si>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</si>
  <si>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</si>
  <si>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</si>
  <si>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</si>
  <si>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</si>
  <si>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</si>
  <si>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</si>
  <si>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</si>
  <si>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</si>
  <si>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</si>
  <si>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</si>
  <si>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</si>
  <si>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</si>
  <si>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</si>
  <si>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</si>
  <si>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</si>
  <si>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</si>
  <si>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</si>
  <si>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</si>
  <si>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</si>
  <si>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</si>
  <si>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</si>
  <si>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</si>
  <si>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</si>
  <si>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</si>
  <si>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</si>
  <si>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</si>
  <si>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</si>
  <si>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</si>
  <si>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</si>
  <si>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</si>
  <si>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</si>
  <si>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</si>
  <si>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</si>
  <si>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</si>
  <si>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</si>
  <si>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</si>
  <si>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</si>
  <si>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</si>
  <si>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</si>
  <si>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</si>
  <si>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</si>
  <si>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</si>
  <si>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</si>
  <si>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</si>
  <si>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</si>
  <si>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</si>
  <si>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</si>
  <si>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</si>
  <si>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</si>
  <si>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</si>
  <si>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</si>
  <si>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</si>
  <si>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</si>
  <si>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</si>
  <si>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</si>
  <si>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</si>
  <si>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</si>
  <si>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</si>
  <si>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</si>
  <si>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</si>
  <si>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</si>
  <si>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</si>
  <si>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</si>
  <si>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</si>
  <si>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</si>
  <si>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</si>
  <si>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</si>
  <si>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</si>
  <si>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</si>
  <si>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</si>
  <si>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</si>
  <si>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</si>
  <si>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</si>
  <si>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</si>
  <si>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</si>
  <si>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</si>
  <si>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</si>
  <si>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</si>
  <si>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</si>
  <si>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</si>
  <si>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</si>
  <si>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</si>
  <si>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</si>
  <si>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</si>
  <si>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</si>
  <si>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</si>
  <si>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</si>
  <si>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</si>
  <si>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</si>
  <si>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</si>
  <si>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</si>
  <si>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</si>
  <si>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</si>
  <si>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</si>
  <si>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</si>
  <si>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</si>
  <si>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</si>
  <si>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</si>
  <si>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</si>
  <si>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</si>
  <si>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</si>
  <si>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</si>
  <si>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</si>
  <si>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</si>
  <si>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</si>
  <si>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</si>
  <si>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</si>
  <si>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</si>
  <si>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</si>
  <si>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</si>
  <si>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</si>
  <si>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</si>
  <si>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</si>
  <si>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</si>
  <si>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</si>
  <si>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</si>
  <si>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</si>
  <si>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</si>
  <si>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</si>
  <si>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</si>
  <si>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</si>
  <si>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</si>
  <si>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</si>
  <si>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</si>
  <si>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</si>
  <si>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</si>
  <si>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</si>
  <si>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</si>
  <si>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</si>
  <si>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</si>
  <si>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</si>
  <si>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</si>
  <si>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</si>
  <si>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</si>
  <si>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</si>
  <si>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</si>
  <si>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</si>
  <si>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</si>
  <si>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</si>
  <si>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</si>
  <si>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</si>
  <si>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</si>
  <si>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</si>
  <si>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</si>
  <si>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</si>
  <si>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</si>
  <si>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</si>
  <si>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</si>
  <si>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</si>
  <si>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</si>
  <si>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</si>
  <si>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</si>
  <si>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</si>
  <si>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</si>
  <si>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</si>
  <si>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</si>
  <si>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</si>
  <si>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</si>
  <si>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</si>
  <si>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</si>
  <si>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</si>
  <si>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</si>
  <si>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</si>
  <si>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</si>
  <si>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</si>
  <si>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</si>
  <si>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</si>
  <si>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</si>
  <si>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</si>
  <si>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</si>
  <si>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</si>
  <si>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</si>
  <si>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</si>
  <si>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</si>
  <si>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</si>
  <si>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</si>
  <si>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</si>
  <si>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</si>
  <si>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</si>
  <si>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</si>
  <si>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</si>
  <si>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</si>
  <si>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</si>
  <si>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</si>
  <si>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</si>
  <si>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</si>
  <si>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</si>
  <si>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</si>
  <si>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</si>
  <si>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</si>
  <si>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</si>
  <si>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</si>
  <si>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</si>
  <si>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</si>
  <si>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</si>
  <si>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</si>
  <si>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</si>
  <si>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</si>
  <si>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</si>
  <si>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</si>
  <si>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</si>
  <si>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</si>
  <si>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</si>
  <si>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</si>
  <si>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</si>
  <si>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</si>
  <si>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</si>
  <si>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</si>
  <si>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</si>
  <si>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</si>
  <si>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</si>
  <si>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</si>
  <si>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</si>
  <si>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</si>
  <si>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</si>
  <si>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</si>
  <si>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</si>
  <si>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</si>
  <si>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</si>
  <si>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</si>
  <si>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</si>
  <si>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</si>
  <si>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</si>
  <si>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</si>
  <si>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</si>
  <si>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</si>
  <si>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</si>
  <si>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</si>
  <si>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</si>
  <si>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</si>
  <si>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</si>
  <si>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</si>
  <si>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</si>
  <si>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</si>
  <si>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</si>
  <si>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</si>
  <si>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</si>
  <si>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</si>
  <si>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</si>
  <si>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</si>
  <si>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</si>
  <si>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</si>
  <si>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</si>
  <si>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</si>
  <si>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</si>
  <si>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</si>
  <si>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</si>
  <si>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</si>
  <si>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</si>
  <si>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</si>
  <si>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</si>
  <si>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</si>
  <si>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</si>
  <si>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</si>
  <si>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</si>
  <si>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</si>
  <si>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</si>
  <si>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</si>
  <si>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</si>
  <si>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</si>
  <si>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</si>
  <si>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</si>
  <si>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</si>
  <si>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</si>
  <si>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</si>
  <si>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</si>
  <si>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</si>
  <si>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</si>
  <si>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</si>
  <si>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</si>
  <si>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</si>
  <si>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</si>
  <si>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</si>
  <si>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</si>
  <si>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</si>
  <si>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</si>
  <si>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</si>
  <si>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</si>
  <si>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</si>
  <si>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</si>
  <si>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</si>
  <si>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</si>
  <si>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</si>
  <si>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</si>
  <si>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</si>
  <si>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</si>
  <si>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</si>
  <si>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</si>
  <si>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</si>
  <si>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</si>
  <si>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</si>
  <si>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</si>
  <si>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</si>
  <si>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</si>
  <si>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</si>
  <si>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</si>
  <si>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</si>
  <si>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</si>
  <si>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</si>
  <si>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</si>
  <si>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</si>
  <si>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</si>
  <si>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</si>
  <si>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</si>
  <si>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</si>
  <si>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</si>
  <si>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</si>
  <si>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</si>
  <si>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</si>
  <si>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</si>
  <si>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</si>
  <si>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</si>
  <si>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</si>
  <si>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</si>
  <si>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</si>
  <si>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</si>
  <si>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</si>
  <si>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</si>
  <si>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</si>
  <si>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</si>
  <si>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</si>
  <si>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</si>
  <si>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</si>
  <si>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</si>
  <si>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</si>
  <si>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</si>
  <si>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</si>
  <si>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</si>
  <si>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</si>
  <si>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</si>
  <si>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</si>
  <si>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</si>
  <si>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</si>
  <si>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</si>
  <si>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</si>
  <si>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</si>
  <si>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</si>
  <si>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</si>
  <si>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</si>
  <si>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</si>
  <si>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</si>
  <si>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</si>
  <si>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</si>
  <si>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</si>
  <si>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</si>
  <si>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</si>
  <si>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</si>
  <si>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</si>
  <si>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</si>
  <si>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</si>
  <si>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</si>
  <si>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</si>
  <si>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</si>
  <si>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</si>
  <si>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</si>
  <si>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</si>
  <si>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</si>
  <si>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</si>
  <si>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</si>
  <si>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</si>
  <si>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</si>
  <si>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</si>
  <si>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</si>
  <si>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</si>
  <si>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</si>
  <si>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</si>
  <si>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</si>
  <si>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</si>
  <si>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</si>
  <si>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</si>
  <si>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</si>
  <si>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</si>
  <si>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</si>
  <si>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</si>
  <si>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</si>
  <si>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</si>
  <si>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</si>
  <si>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</si>
  <si>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</si>
  <si>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</si>
  <si>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</si>
  <si>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</si>
  <si>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</si>
  <si>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</si>
  <si>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</si>
  <si>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</si>
  <si>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</si>
  <si>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</si>
  <si>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</si>
  <si>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</si>
  <si>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</si>
  <si>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</si>
  <si>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</si>
  <si>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</si>
  <si>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</si>
  <si>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</si>
  <si>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</si>
  <si>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</si>
  <si>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</si>
  <si>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</si>
  <si>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</si>
  <si>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</si>
  <si>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</si>
  <si>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</si>
  <si>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</si>
  <si>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</si>
  <si>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</si>
  <si>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</si>
  <si>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</si>
  <si>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</si>
  <si>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</si>
  <si>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</si>
  <si>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</si>
  <si>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</si>
  <si>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</si>
  <si>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</si>
  <si>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</si>
  <si>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</si>
  <si>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</si>
  <si>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</si>
  <si>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</si>
  <si>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</si>
  <si>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</si>
  <si>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</si>
  <si>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</si>
  <si>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</si>
  <si>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</si>
  <si>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</si>
  <si>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</si>
  <si>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</si>
  <si>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</si>
  <si>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</si>
  <si>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</si>
  <si>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</si>
  <si>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</si>
  <si>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</si>
  <si>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</si>
  <si>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</si>
  <si>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</si>
  <si>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</si>
  <si>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</si>
  <si>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</si>
  <si>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</si>
  <si>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</si>
  <si>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</si>
  <si>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</si>
  <si>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</si>
  <si>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</si>
  <si>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</si>
  <si>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</si>
  <si>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</si>
  <si>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</si>
  <si>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</si>
  <si>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</si>
  <si>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</si>
  <si>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</si>
  <si>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</si>
  <si>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</si>
  <si>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</si>
  <si>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</si>
  <si>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</si>
  <si>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</si>
  <si>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</si>
  <si>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</si>
  <si>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</si>
  <si>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</si>
  <si>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</si>
  <si>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</si>
  <si>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</si>
  <si>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</si>
  <si>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</si>
  <si>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</si>
  <si>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</si>
  <si>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</si>
  <si>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</si>
  <si>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</si>
  <si>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</si>
  <si>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</si>
  <si>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</si>
  <si>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</si>
  <si>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</si>
  <si>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</si>
  <si>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</si>
  <si>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</si>
  <si>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</si>
  <si>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</si>
  <si>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</si>
  <si>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</si>
  <si>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</si>
  <si>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</si>
  <si>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</si>
  <si>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</si>
  <si>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</si>
  <si>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</si>
  <si>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</si>
  <si>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</si>
  <si>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</si>
  <si>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</si>
  <si>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</si>
  <si>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</si>
  <si>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</si>
  <si>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</si>
  <si>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</si>
  <si>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</si>
  <si>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</si>
  <si>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</si>
  <si>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</si>
  <si>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</si>
  <si>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</si>
  <si>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</si>
  <si>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</si>
  <si>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</si>
  <si>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</si>
  <si>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</si>
  <si>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</si>
  <si>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</si>
  <si>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</si>
  <si>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</si>
  <si>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</si>
  <si>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</si>
  <si>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</si>
  <si>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</si>
  <si>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</si>
  <si>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</si>
  <si>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</si>
  <si>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</si>
  <si>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</si>
  <si>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</si>
  <si>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</si>
  <si>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</si>
  <si>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</si>
  <si>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</si>
  <si>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</si>
  <si>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</si>
  <si>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</si>
  <si>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</si>
  <si>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</si>
  <si>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</si>
  <si>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</si>
  <si>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</si>
  <si>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</si>
  <si>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</si>
  <si>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</si>
  <si>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</si>
  <si>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</si>
  <si>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</si>
  <si>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</si>
  <si>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</si>
  <si>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</si>
  <si>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</si>
  <si>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</si>
  <si>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</si>
  <si>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</si>
  <si>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</si>
  <si>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</si>
  <si>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</si>
  <si>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</si>
  <si>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</si>
  <si>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</si>
  <si>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</si>
  <si>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</si>
  <si>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</si>
  <si>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</si>
  <si>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</si>
  <si>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</si>
  <si>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</si>
  <si>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</si>
  <si>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</si>
  <si>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</si>
  <si>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</si>
  <si>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</si>
  <si>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</si>
  <si>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</si>
  <si>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</si>
  <si>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</si>
  <si>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</si>
  <si>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</si>
  <si>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</si>
  <si>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</si>
  <si>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</si>
  <si>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</si>
  <si>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</si>
  <si>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remedios (cabecera)</t>
  </si>
  <si>
    <t>querévalo</t>
  </si>
  <si>
    <t>la represa</t>
  </si>
  <si>
    <t>mendoza</t>
  </si>
  <si>
    <t>el arado</t>
  </si>
  <si>
    <t>quebrada del rosario</t>
  </si>
  <si>
    <t>nueva gorgona</t>
  </si>
  <si>
    <t>palenque (cabecera)</t>
  </si>
  <si>
    <t>barrio sur</t>
  </si>
  <si>
    <t>limón</t>
  </si>
  <si>
    <t>chicá</t>
  </si>
  <si>
    <t>el caño</t>
  </si>
  <si>
    <t>Villa rosario</t>
  </si>
  <si>
    <t>Chepo (cabecera)</t>
  </si>
  <si>
    <t>Palenque (cabecera)</t>
  </si>
  <si>
    <t>El guásimo</t>
  </si>
  <si>
    <t>Saboga</t>
  </si>
  <si>
    <t>Ciricito</t>
  </si>
  <si>
    <t>El chorrillo</t>
  </si>
  <si>
    <t>San juan bautista</t>
  </si>
  <si>
    <t>Miguel de la borda (cabecera)</t>
  </si>
  <si>
    <t>Alto boquete</t>
  </si>
  <si>
    <t>Peña chatas</t>
  </si>
  <si>
    <t>Antón (cabecera)</t>
  </si>
  <si>
    <t>ciricito</t>
  </si>
  <si>
    <t>la colorada</t>
  </si>
  <si>
    <t>Puerto armuelles (cabecera)</t>
  </si>
  <si>
    <t>El coco</t>
  </si>
  <si>
    <t>Rincón hondo</t>
  </si>
  <si>
    <t>San pablo viejo</t>
  </si>
  <si>
    <t>cirí de los sotos</t>
  </si>
  <si>
    <t>Capira (cabecera)</t>
  </si>
  <si>
    <t>San pablo nuevo</t>
  </si>
  <si>
    <t>Canto del llano</t>
  </si>
  <si>
    <t>Salto dupí</t>
  </si>
  <si>
    <t>La colorada</t>
  </si>
  <si>
    <t>Querévalo</t>
  </si>
  <si>
    <t>las tablas abajo</t>
  </si>
  <si>
    <t>Pedasí (cabecera)</t>
  </si>
  <si>
    <t>agua buena</t>
  </si>
  <si>
    <t>Guararé (cabecera)</t>
  </si>
  <si>
    <t>El carate</t>
  </si>
  <si>
    <t>La villa de los santos (cabecera)</t>
  </si>
  <si>
    <t>Llano bonito</t>
  </si>
  <si>
    <t>Maraca</t>
  </si>
  <si>
    <t>Las palmitas</t>
  </si>
  <si>
    <t>El manantial</t>
  </si>
  <si>
    <t>Sortová</t>
  </si>
  <si>
    <t>Boquerón (cabecera)</t>
  </si>
  <si>
    <t>Las Palmitas</t>
  </si>
  <si>
    <t>El Cocal</t>
  </si>
  <si>
    <t>el manantial</t>
  </si>
  <si>
    <t>paritilla</t>
  </si>
  <si>
    <t>las palmitas</t>
  </si>
  <si>
    <t>Alanje (cabecera)</t>
  </si>
  <si>
    <t>Altos de güera</t>
  </si>
  <si>
    <t>Arnulfo arias</t>
  </si>
  <si>
    <t>Bágala</t>
  </si>
  <si>
    <t>Barrio balboa</t>
  </si>
  <si>
    <t>Tonosí (cabecera)</t>
  </si>
  <si>
    <t>Santo domingo</t>
  </si>
  <si>
    <t>tonosí (cabecera)</t>
  </si>
  <si>
    <t>Purio</t>
  </si>
  <si>
    <t>Rodrigo luque</t>
  </si>
  <si>
    <t>La arena</t>
  </si>
  <si>
    <t>Chupa</t>
  </si>
  <si>
    <t>Parita (cabecera)</t>
  </si>
  <si>
    <t>Corozal</t>
  </si>
  <si>
    <t>Los pozos (cabecera)</t>
  </si>
  <si>
    <t>Edwin fábrega</t>
  </si>
  <si>
    <t>Cañas</t>
  </si>
  <si>
    <t>Río sereno (cabecera)</t>
  </si>
  <si>
    <t>David este</t>
  </si>
  <si>
    <t>El bebedero</t>
  </si>
  <si>
    <t>la laja</t>
  </si>
  <si>
    <t>Las ollas arriba</t>
  </si>
  <si>
    <t>edwin fábrega</t>
  </si>
  <si>
    <t>La pintada (cabecera)</t>
  </si>
  <si>
    <t>Cañas gordas</t>
  </si>
  <si>
    <t>Limón</t>
  </si>
  <si>
    <t>Santa maría (cabecera)</t>
  </si>
  <si>
    <t>Pesé (cabecera)</t>
  </si>
  <si>
    <t>La mesa</t>
  </si>
  <si>
    <t>Nueva california</t>
  </si>
  <si>
    <t>Las cabras</t>
  </si>
  <si>
    <t>El pedregoso</t>
  </si>
  <si>
    <t>El cacao</t>
  </si>
  <si>
    <t>San martín de porres</t>
  </si>
  <si>
    <t>San josé del general (cabecera)</t>
  </si>
  <si>
    <t>Nuevo emperador</t>
  </si>
  <si>
    <t>Cerro punta</t>
  </si>
  <si>
    <t>San juan de dios</t>
  </si>
  <si>
    <t>Las minas (cabecera)</t>
  </si>
  <si>
    <t>puerto piña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</si>
  <si>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</si>
  <si>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</si>
  <si>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</si>
  <si>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</si>
  <si>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</si>
  <si>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</si>
  <si>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</si>
  <si>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</si>
  <si>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</si>
  <si>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</si>
  <si>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</si>
  <si>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</si>
  <si>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</si>
  <si>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</si>
  <si>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</si>
  <si>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</si>
  <si>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</si>
  <si>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</si>
  <si>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</si>
  <si>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</si>
  <si>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</si>
  <si>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</si>
  <si>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</si>
  <si>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</si>
  <si>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</si>
  <si>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</si>
  <si>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</si>
  <si>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</si>
  <si>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</si>
  <si>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</si>
  <si>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</si>
  <si>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</si>
  <si>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</si>
  <si>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</si>
  <si>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</si>
  <si>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</si>
  <si>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</si>
  <si>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</si>
  <si>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</si>
  <si>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</si>
  <si>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</si>
  <si>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</si>
  <si>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</si>
  <si>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</si>
  <si>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</si>
  <si>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</si>
  <si>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</si>
  <si>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</si>
  <si>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</si>
  <si>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</si>
  <si>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</si>
  <si>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</si>
  <si>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</si>
  <si>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</si>
  <si>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</si>
  <si>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</si>
  <si>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</si>
  <si>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</si>
  <si>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</si>
  <si>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</si>
  <si>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</si>
  <si>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</si>
  <si>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</si>
  <si>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</si>
  <si>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</si>
  <si>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</si>
  <si>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</si>
  <si>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</si>
  <si>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</si>
  <si>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</si>
  <si>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</si>
  <si>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</si>
  <si>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</si>
  <si>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</si>
  <si>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</si>
  <si>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</si>
  <si>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</si>
  <si>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</si>
  <si>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</si>
  <si>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</si>
  <si>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</si>
  <si>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</si>
  <si>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</si>
  <si>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</si>
  <si>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</si>
  <si>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</si>
  <si>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</si>
  <si>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</si>
  <si>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</si>
  <si>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</si>
  <si>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</si>
  <si>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</si>
  <si>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</si>
  <si>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</si>
  <si>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</si>
  <si>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</si>
  <si>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</si>
  <si>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</si>
  <si>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</si>
  <si>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</si>
  <si>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</si>
  <si>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</si>
  <si>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</si>
  <si>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</si>
  <si>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</si>
  <si>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</si>
  <si>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</si>
  <si>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Chupampa</t>
  </si>
  <si>
    <t>Santa María</t>
  </si>
  <si>
    <t>Cirí de Los Sotos</t>
  </si>
  <si>
    <t>Cirí Grande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</si>
  <si>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</si>
  <si>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</si>
  <si>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</si>
  <si>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</si>
  <si>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</si>
  <si>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</si>
  <si>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</si>
  <si>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</si>
  <si>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</si>
  <si>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</si>
  <si>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</si>
  <si>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</si>
  <si>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</si>
  <si>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</si>
  <si>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</si>
  <si>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</si>
  <si>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</si>
  <si>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</si>
  <si>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</si>
  <si>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</si>
  <si>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</si>
  <si>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</si>
  <si>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</si>
  <si>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</si>
  <si>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</si>
  <si>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</si>
  <si>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</si>
  <si>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</si>
  <si>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</si>
  <si>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</si>
  <si>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</si>
  <si>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</si>
  <si>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</si>
  <si>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</si>
  <si>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</si>
  <si>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</si>
  <si>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</si>
  <si>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</si>
  <si>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</si>
  <si>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</si>
  <si>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</si>
  <si>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</si>
  <si>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</si>
  <si>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</si>
  <si>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</si>
  <si>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</si>
  <si>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</si>
  <si>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</si>
  <si>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</si>
  <si>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</si>
  <si>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</si>
  <si>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</si>
  <si>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</si>
  <si>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</si>
  <si>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</si>
  <si>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</si>
  <si>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</si>
  <si>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</si>
  <si>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</si>
  <si>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</si>
  <si>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</si>
  <si>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</si>
  <si>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</si>
  <si>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</si>
  <si>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</si>
  <si>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</si>
  <si>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</si>
  <si>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</si>
  <si>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</si>
  <si>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</si>
  <si>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</si>
  <si>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</si>
  <si>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</si>
  <si>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</si>
  <si>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</si>
  <si>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</si>
  <si>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</si>
  <si>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</si>
  <si>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</si>
  <si>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</si>
  <si>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</si>
  <si>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</si>
  <si>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</si>
  <si>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</si>
  <si>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</si>
  <si>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</si>
  <si>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</si>
  <si>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</si>
  <si>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</si>
  <si>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</si>
  <si>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</si>
  <si>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</si>
  <si>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</si>
  <si>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</si>
  <si>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</si>
  <si>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</si>
  <si>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</si>
  <si>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</si>
  <si>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</si>
  <si>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</si>
  <si>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</si>
  <si>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</si>
  <si>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</si>
  <si>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</si>
  <si>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</si>
  <si>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</si>
  <si>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</si>
  <si>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</si>
  <si>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</si>
  <si>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</si>
  <si>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</si>
  <si>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</si>
  <si>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</si>
  <si>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</si>
  <si>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</si>
  <si>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</si>
  <si>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</si>
  <si>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</si>
  <si>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</si>
  <si>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</si>
  <si>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</si>
  <si>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</si>
  <si>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</si>
  <si>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</si>
  <si>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</si>
  <si>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</si>
  <si>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</si>
  <si>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</si>
  <si>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</si>
  <si>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</si>
  <si>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</si>
  <si>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</si>
  <si>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</si>
  <si>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</si>
  <si>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</si>
  <si>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</si>
  <si>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</si>
  <si>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</si>
  <si>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</si>
  <si>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</si>
  <si>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</si>
  <si>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</si>
  <si>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</si>
  <si>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</si>
  <si>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</si>
  <si>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</si>
  <si>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</si>
  <si>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</si>
  <si>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</si>
  <si>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</si>
  <si>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</si>
  <si>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Tablas (Cabecera)</t>
  </si>
  <si>
    <t>Las Tablas Abajo</t>
  </si>
  <si>
    <t>Las Trancas</t>
  </si>
  <si>
    <t>Leones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</si>
  <si>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</si>
  <si>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</si>
  <si>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</si>
  <si>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</si>
  <si>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</si>
  <si>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</si>
  <si>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</si>
  <si>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</si>
  <si>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</si>
  <si>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</si>
  <si>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</si>
  <si>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</si>
  <si>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</si>
  <si>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</si>
  <si>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</si>
  <si>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</si>
  <si>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</si>
  <si>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</si>
  <si>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</si>
  <si>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</si>
  <si>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</si>
  <si>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</si>
  <si>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</si>
  <si>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</si>
  <si>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</si>
  <si>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</si>
  <si>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</si>
  <si>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</si>
  <si>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</si>
  <si>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</si>
  <si>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</si>
  <si>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</si>
  <si>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</si>
  <si>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</si>
  <si>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</si>
  <si>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</si>
  <si>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</si>
  <si>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</si>
  <si>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</si>
  <si>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</si>
  <si>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</si>
  <si>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</si>
  <si>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</si>
  <si>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</si>
  <si>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</si>
  <si>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</si>
  <si>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</si>
  <si>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</si>
  <si>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</si>
  <si>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</si>
  <si>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</si>
  <si>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</si>
  <si>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</si>
  <si>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</si>
  <si>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</si>
  <si>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</si>
  <si>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</si>
  <si>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</si>
  <si>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</si>
  <si>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</si>
  <si>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</si>
  <si>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</si>
  <si>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</si>
  <si>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</si>
  <si>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</si>
  <si>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</si>
  <si>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</si>
  <si>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</si>
  <si>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</si>
  <si>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</si>
  <si>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</si>
  <si>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</si>
  <si>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</si>
  <si>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</si>
  <si>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</si>
  <si>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</si>
  <si>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</si>
  <si>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</si>
  <si>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</si>
  <si>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</si>
  <si>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</si>
  <si>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</si>
  <si>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</si>
  <si>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</si>
  <si>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Quebrada de Loro</t>
  </si>
  <si>
    <t>Quebrada de Oro</t>
  </si>
  <si>
    <t>Quebrada del Rosario</t>
  </si>
  <si>
    <t>Quebrada El Ciprián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</si>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</sst>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2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0" borderId="19" xfId="0" applyBorder="1"/>
    <xf numFmtId="14" fontId="0" fillId="31" borderId="0" xfId="0" applyNumberFormat="1" applyFill="1"/>
    <xf numFmtId="0" fontId="0" fillId="31" borderId="0" xfId="0" applyFill="1"/>
    <xf numFmtId="0" fontId="0" fillId="31" borderId="0" xfId="0" applyFill="1" applyAlignment="1">
      <alignment vertical="center"/>
    </xf>
    <xf numFmtId="14" fontId="0" fillId="32" borderId="0" xfId="0" applyNumberFormat="1" applyFill="1"/>
    <xf numFmtId="0" fontId="0" fillId="32" borderId="0" xfId="0" applyFill="1"/>
    <xf numFmtId="0" fontId="0" fillId="32" borderId="0" xfId="0" applyFill="1" applyAlignment="1">
      <alignment vertical="center"/>
    </xf>
    <xf numFmtId="14" fontId="0" fillId="33" borderId="0" xfId="0" applyNumberFormat="1" applyFill="1"/>
    <xf numFmtId="0" fontId="0" fillId="33" borderId="0" xfId="0" applyFill="1"/>
    <xf numFmtId="0" fontId="0" fillId="33" borderId="0" xfId="0" applyFill="1" applyAlignment="1">
      <alignment vertical="center"/>
    </xf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Fill="1"/>
    <xf numFmtId="0" fontId="0" fillId="35" borderId="0" xfId="0" applyFill="1" applyAlignment="1">
      <alignment vertical="center"/>
    </xf>
    <xf numFmtId="14" fontId="0" fillId="36" borderId="0" xfId="0" applyNumberFormat="1" applyFill="1"/>
    <xf numFmtId="0" fontId="0" fillId="36" borderId="0" xfId="0" applyFill="1"/>
    <xf numFmtId="0" fontId="0" fillId="36" borderId="0" xfId="0" applyFill="1" applyAlignment="1">
      <alignment vertical="center"/>
    </xf>
    <xf numFmtId="14" fontId="0" fillId="37" borderId="0" xfId="0" applyNumberFormat="1" applyFill="1"/>
    <xf numFmtId="0" fontId="0" fillId="37" borderId="0" xfId="0" applyFill="1"/>
    <xf numFmtId="0" fontId="0" fillId="37" borderId="0" xfId="0" applyFill="1" applyAlignment="1">
      <alignment vertical="center"/>
    </xf>
    <xf numFmtId="14" fontId="0" fillId="38" borderId="0" xfId="0" applyNumberFormat="1" applyFill="1"/>
    <xf numFmtId="0" fontId="0" fillId="38" borderId="0" xfId="0" applyFill="1"/>
    <xf numFmtId="0" fontId="0" fillId="38" borderId="0" xfId="0" applyFill="1" applyAlignment="1">
      <alignment vertical="center"/>
    </xf>
    <xf numFmtId="0" fontId="3" fillId="9" borderId="0" xfId="0" applyFont="1" applyFill="1" applyAlignment="1">
      <alignment vertical="center"/>
    </xf>
    <xf numFmtId="14" fontId="0" fillId="39" borderId="0" xfId="0" applyNumberFormat="1" applyFill="1"/>
    <xf numFmtId="0" fontId="0" fillId="39" borderId="0" xfId="0" applyFill="1"/>
    <xf numFmtId="0" fontId="0" fillId="39" borderId="0" xfId="0" applyFill="1" applyAlignment="1">
      <alignment vertical="center"/>
    </xf>
    <xf numFmtId="14" fontId="0" fillId="40" borderId="0" xfId="0" applyNumberFormat="1" applyFill="1"/>
    <xf numFmtId="0" fontId="0" fillId="40" borderId="0" xfId="0" applyFill="1"/>
    <xf numFmtId="0" fontId="0" fillId="40" borderId="0" xfId="0" applyFill="1" applyAlignment="1">
      <alignment vertical="center"/>
    </xf>
    <xf numFmtId="14" fontId="0" fillId="41" borderId="0" xfId="0" applyNumberFormat="1" applyFill="1"/>
    <xf numFmtId="0" fontId="0" fillId="41" borderId="0" xfId="0" applyFill="1"/>
    <xf numFmtId="0" fontId="0" fillId="41" borderId="0" xfId="0" applyFill="1" applyAlignment="1">
      <alignment vertical="center"/>
    </xf>
  </cellXfs>
  <cellStyles count="2">
    <cellStyle name="Millares [0]" xfId="1" builtinId="6"/>
    <cellStyle name="Normal" xfId="0" builtinId="0"/>
  </cellStyles>
  <dxfs count="7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493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493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493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493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494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493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493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493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493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493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682" totalsRowShown="0">
  <autoFilter ref="B1:CA682" xr:uid="{43A4EA99-D30C-4593-B4E9-BC228D6A71B3}"/>
  <tableColumns count="78">
    <tableColumn id="1" xr3:uid="{B43CE6CF-A682-4EDB-9879-C83EE5B60C32}" name="Fecha" dataDxfId="758"/>
    <tableColumn id="2" xr3:uid="{973902F0-2D6C-40A2-BFE7-09B21A33165E}" name="Confirmados Acumulados" dataDxfId="757"/>
    <tableColumn id="3" xr3:uid="{40A6486D-313D-495E-B390-825D23DB0A59}" name="Nuevos Confirmados"/>
    <tableColumn id="4" xr3:uid="{40D3D6E3-850F-4C5A-B130-A86751451D00}" name="Fallecidos Acumulados" dataDxfId="756"/>
    <tableColumn id="5" xr3:uid="{B7E20309-518B-468C-A592-39469F86B5D6}" name="Nuevos Fallecidos"/>
    <tableColumn id="6" xr3:uid="{F2FD374F-A063-484D-A17D-CE2074ED1517}" name="Recuperados Acumulados" dataDxfId="75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75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753">
      <calculatedColumnFormula>+IFERROR(C2/3.974,"")</calculatedColumnFormula>
    </tableColumn>
    <tableColumn id="18" xr3:uid="{C5C9CF84-1193-446D-A50A-629502575AA8}" name="Fallecidos/1MM hab" dataDxfId="752">
      <calculatedColumnFormula>+IFERROR(E2/3.974,"")</calculatedColumnFormula>
    </tableColumn>
    <tableColumn id="19" xr3:uid="{5653A491-563D-4A51-9E51-434E50B0C11C}" name="Recuperados/1 MM hab" dataDxfId="751">
      <calculatedColumnFormula>+IFERROR(G2/3.974,"")</calculatedColumnFormula>
    </tableColumn>
    <tableColumn id="20" xr3:uid="{1087D488-7D9C-4D7D-A189-4EB560CA2E3B}" name="Activos/1MM hab" dataDxfId="750">
      <calculatedColumnFormula>+IFERROR(I2/3.974,"")</calculatedColumnFormula>
    </tableColumn>
    <tableColumn id="21" xr3:uid="{5D7DE319-4187-4EA4-B571-D2695154EE4A}" name="Pruebas Realizadas" dataDxfId="74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748">
      <calculatedColumnFormula>IFERROR(W2-W1,0)</calculatedColumnFormula>
    </tableColumn>
    <tableColumn id="64" xr3:uid="{28C993C8-E8F5-4F99-B9F6-92E744E1DC2E}" name="Pruebas Realizadas/1MM hab" dataDxfId="747">
      <calculatedColumnFormula>IFERROR(V2/3.974,0)</calculatedColumnFormula>
    </tableColumn>
    <tableColumn id="23" xr3:uid="{42A45A33-4E21-48F2-A8AE-E198D98F66C3}" name="Pruebas Negativas" dataDxfId="746"/>
    <tableColumn id="24" xr3:uid="{BA3C3DC5-E194-4738-BE0D-9C065CE37FC0}" name="Pruebas Negativas Diarias" dataDxfId="745">
      <calculatedColumnFormula>Z2-Z1</calculatedColumnFormula>
    </tableColumn>
    <tableColumn id="55" xr3:uid="{969B6342-94BE-4968-955F-55616C0B80F9}" name="% Pruebas Negativas" dataDxfId="744">
      <calculatedColumnFormula>IFERROR(Z2/V2,0)</calculatedColumnFormula>
    </tableColumn>
    <tableColumn id="58" xr3:uid="{DCF2DC84-6E8B-433D-8BEE-4F9909314B95}" name="Variación Pruebas Negativas Diarias" dataDxfId="74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742">
      <calculatedColumnFormula>IFERROR(AD2/V2,0)</calculatedColumnFormula>
    </tableColumn>
    <tableColumn id="59" xr3:uid="{879AC419-6349-4CF2-ABE6-2CAB27EB4896}" name="Variación Pruebas Positivas Diarias" dataDxfId="741">
      <calculatedColumnFormula>IFERROR(AE2-AE1,0)</calculatedColumnFormula>
    </tableColumn>
    <tableColumn id="74" xr3:uid="{766B1DB5-FDE4-4BD7-BF8F-4B01095F7E3F}" name="%Variación Pruebas Positivas Diarias" dataDxfId="740">
      <calculatedColumnFormula>IFERROR(AE2/W2,0)</calculatedColumnFormula>
    </tableColumn>
    <tableColumn id="65" xr3:uid="{7C3592F6-C716-42D3-A5A1-47E150686978}" name="Pruebas Positivas/1MM hab" dataDxfId="739">
      <calculatedColumnFormula>IFERROR(AD2/3.974,0)</calculatedColumnFormula>
    </tableColumn>
    <tableColumn id="27" xr3:uid="{D8610871-ABDD-4D27-8EF9-5CB022075A3B}" name="Aislamiento Domiciliario" dataDxfId="738"/>
    <tableColumn id="28" xr3:uid="{C675257E-C6CD-4E20-B674-42EE821FE46A}" name="Variación Aislamiento Domiciliario" dataDxfId="737">
      <calculatedColumnFormula>AJ2-AJ1</calculatedColumnFormula>
    </tableColumn>
    <tableColumn id="60" xr3:uid="{0AA8EE78-AA2C-434E-B362-741D9FFB5ECC}" name="%Variación Aislamiento Domiciliario" dataDxfId="736">
      <calculatedColumnFormula>IFERROR(AJ2/AJ1,0)-1</calculatedColumnFormula>
    </tableColumn>
    <tableColumn id="66" xr3:uid="{625EE28F-4964-4F45-905B-130058A50F50}" name="Aislamiento Domiciliario/1MM hab" dataDxfId="735">
      <calculatedColumnFormula>IFERROR(AJ2/3.974,0)</calculatedColumnFormula>
    </tableColumn>
    <tableColumn id="75" xr3:uid="{1B2C3CAE-97BE-4952-B951-5007AB5414DD}" name="%Aislamiento Domiciliario de Confirmados" dataDxfId="734">
      <calculatedColumnFormula>IFERROR(AJ2/C2," ")</calculatedColumnFormula>
    </tableColumn>
    <tableColumn id="29" xr3:uid="{DC317B66-599C-42F1-AA24-36DEE1345EB4}" name="Aislamiento en Hoteles" dataDxfId="73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732">
      <calculatedColumnFormula>IFERROR(AO2/3.974,0)</calculatedColumnFormula>
    </tableColumn>
    <tableColumn id="31" xr3:uid="{E736287B-0930-4006-9282-9CA033399912}" name="Hospitalizados en Sala" dataDxfId="731"/>
    <tableColumn id="32" xr3:uid="{BF98C05B-A67B-4900-B05E-627F032DC39A}" name="Variación Hospitalizados en Sala" dataDxfId="730">
      <calculatedColumnFormula>AS2-AS1</calculatedColumnFormula>
    </tableColumn>
    <tableColumn id="62" xr3:uid="{7C747F0E-AA13-4E3C-9C50-8538E30CAC79}" name="%Variación Hospitalizados en Sala" dataDxfId="729">
      <calculatedColumnFormula>IFERROR(AS2/AS1,0)-1</calculatedColumnFormula>
    </tableColumn>
    <tableColumn id="68" xr3:uid="{7DBCF1EA-926B-4AAD-A90A-BB75D656AD64}" name="Hospitalizados en Sala/1MM hab" dataDxfId="728">
      <calculatedColumnFormula>IFERROR(AS2/3.974,0)</calculatedColumnFormula>
    </tableColumn>
    <tableColumn id="76" xr3:uid="{48762F93-20F9-4E34-8048-CC45B397DC24}" name="%Hospitalizados en Sala de Confirmados" dataDxfId="727">
      <calculatedColumnFormula>IFERROR(AS2/C2," ")</calculatedColumnFormula>
    </tableColumn>
    <tableColumn id="33" xr3:uid="{71350F5A-09D2-45C4-9CCF-A9A5B2880119}" name="Hospitalizados en UCI" dataDxfId="72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725">
      <calculatedColumnFormula>IFERROR(AX2/AX1,0)-1</calculatedColumnFormula>
    </tableColumn>
    <tableColumn id="69" xr3:uid="{BB3ED07D-4978-4E45-9048-715100C1C4CE}" name="Hospitalización en UCI/1MM hab" dataDxfId="724">
      <calculatedColumnFormula>IFERROR(AX2/3.974,0)</calculatedColumnFormula>
    </tableColumn>
    <tableColumn id="77" xr3:uid="{3689B571-2CEF-4D6C-80EA-D42E9AFA4249}" name="%Hospitalizados en UCI de Confirmados" dataDxfId="723">
      <calculatedColumnFormula>IFERROR(AX2/C2," ")</calculatedColumnFormula>
    </tableColumn>
    <tableColumn id="70" xr3:uid="{D4D326CA-71CB-4808-8398-2DF20427ACD9}" name="Personas con Medidas Sanitarias" dataDxfId="72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721">
      <calculatedColumnFormula>IFERROR(BC2-BC1,0)</calculatedColumnFormula>
    </tableColumn>
    <tableColumn id="73" xr3:uid="{FEEEA9CC-4A2C-4532-89AC-8AEE99F07A1C}" name="%Variación Personas con Medidas Sanitarias" dataDxfId="720">
      <calculatedColumnFormula>IFERROR(BC2/BC1,0)-1</calculatedColumnFormula>
    </tableColumn>
    <tableColumn id="71" xr3:uid="{76D989EB-1454-4A9F-BCC9-9DBAAC8EC62A}" name="Personas con Medidas Sanitarias/1MM hab" dataDxfId="719">
      <calculatedColumnFormula>IFERROR(BC2/3.974,0)</calculatedColumnFormula>
    </tableColumn>
    <tableColumn id="78" xr3:uid="{B0368274-1320-4455-B61E-287DF6AFDB6B}" name="%Personas con Medidas Sanitarias de Confirmados" dataDxfId="718">
      <calculatedColumnFormula>IFERROR(BC2/C2," ")</calculatedColumnFormula>
    </tableColumn>
    <tableColumn id="35" xr3:uid="{812A1327-1CEB-4F00-A13E-00131E30B078}" name="Casos 0-19 años" dataDxfId="717"/>
    <tableColumn id="45" xr3:uid="{D49F4BCD-7029-445D-AC3D-4C3AEC95E978}" name="Variación Casos 0-19 años" dataDxfId="716">
      <calculatedColumnFormula>IFERROR((BH2-BH1), 0)</calculatedColumnFormula>
    </tableColumn>
    <tableColumn id="36" xr3:uid="{8F490D8C-4F99-4584-94BF-093E46E47157}" name="Casos 20-39 años" dataDxfId="715"/>
    <tableColumn id="46" xr3:uid="{9C4B1D6F-5802-43AD-98C0-AEA0FDA3361D}" name="Variación Casos 20-39 años" dataDxfId="714">
      <calculatedColumnFormula>IFERROR((BJ2-BJ1),0)</calculatedColumnFormula>
    </tableColumn>
    <tableColumn id="37" xr3:uid="{DF499F72-1046-478E-9D20-9E9A85F8F2A0}" name="Casos 40-59 años" dataDxfId="713"/>
    <tableColumn id="47" xr3:uid="{22260EC0-BDDF-44F7-B25B-AFAE05653A98}" name="Variación Casos 40-59 años" dataDxfId="712">
      <calculatedColumnFormula>IFERROR((BL2-BL1),0)</calculatedColumnFormula>
    </tableColumn>
    <tableColumn id="38" xr3:uid="{B47F6D70-7358-41E8-BBF0-59C40B173663}" name="Casos 60-79 años" dataDxfId="711"/>
    <tableColumn id="48" xr3:uid="{4065D1A3-12CB-4A14-940C-EB27E5C02B72}" name="Variación Casos 60-79 años" dataDxfId="710">
      <calculatedColumnFormula>IFERROR((BN2-BN1),0)</calculatedColumnFormula>
    </tableColumn>
    <tableColumn id="39" xr3:uid="{38A3E542-9026-45A2-AA92-EA50BF06321F}" name="Casos &gt;80 años" dataDxfId="709"/>
    <tableColumn id="49" xr3:uid="{BFA963DD-6022-44F5-9960-C736B4C44A1A}" name="Variación Casos &gt;80 años" dataDxfId="708">
      <calculatedColumnFormula>IFERROR((BP2-BP1),0)</calculatedColumnFormula>
    </tableColumn>
    <tableColumn id="40" xr3:uid="{1917D601-1805-47AD-9379-0623CBEC8677}" name="Defunciones 0-19 años" dataDxfId="707"/>
    <tableColumn id="50" xr3:uid="{8744BA87-2371-4F50-83CA-FB01532B438D}" name="Variación Defunciones 0-19 años" dataDxfId="706">
      <calculatedColumnFormula>IFERROR((BR2-BR1),0)</calculatedColumnFormula>
    </tableColumn>
    <tableColumn id="41" xr3:uid="{E100BA7E-AC43-4F84-BB57-F3B1C999E447}" name="Defunciones 20-39 años" dataDxfId="705"/>
    <tableColumn id="51" xr3:uid="{5ADE2D23-1839-4D7C-BC42-D37F14B85BCE}" name="Variación Defunciones 20-39 años" dataDxfId="704">
      <calculatedColumnFormula>IFERROR((BT2-BT1),0)</calculatedColumnFormula>
    </tableColumn>
    <tableColumn id="42" xr3:uid="{6D91C00A-6C34-4D4A-A359-17834D08F9AC}" name="Defunciones 40-59 años" dataDxfId="703"/>
    <tableColumn id="52" xr3:uid="{D3AA20D4-C41F-4432-8393-B25AEC78A2DB}" name="Variación Defunciones 40-59 años" dataDxfId="702">
      <calculatedColumnFormula>IFERROR((BV2-BV1),0)</calculatedColumnFormula>
    </tableColumn>
    <tableColumn id="43" xr3:uid="{2CA0667B-9C43-4BBC-86DB-8FAB27AFB550}" name="Defunciones 60-79 años" dataDxfId="701"/>
    <tableColumn id="53" xr3:uid="{843753A8-D098-4442-9CE7-4D0740DBFC73}" name="Variación Defunciones 60-79 años" dataDxfId="700">
      <calculatedColumnFormula>IFERROR((BX2-BX1),0)</calculatedColumnFormula>
    </tableColumn>
    <tableColumn id="44" xr3:uid="{D016D264-D612-4CEE-90C5-04781F606E63}" name="Defunciones &gt;80 años" dataDxfId="699"/>
    <tableColumn id="54" xr3:uid="{6F890B89-015E-4A8B-A0DA-D93D3532FA3C}" name="Variación Defunciones &gt;80 años" dataDxfId="69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ZP14" totalsRowShown="0" headerRowDxfId="697" dataDxfId="696" tableBorderDxfId="695">
  <autoFilter ref="A2:ZP14" xr:uid="{C6EF20C8-2E87-478F-A58D-DE695835A216}"/>
  <tableColumns count="692">
    <tableColumn id="4" xr3:uid="{765879BA-8DCF-4052-AB89-2B4AD27A001D}" name="Provincia" dataDxfId="694"/>
    <tableColumn id="5" xr3:uid="{3352C9CB-4127-4F58-90A8-1453E6CF0C56}" name="43899" dataDxfId="693"/>
    <tableColumn id="6" xr3:uid="{12F0C70E-F5C7-4266-A274-FD10149CCC98}" name="43900" dataDxfId="692"/>
    <tableColumn id="7" xr3:uid="{A64E4841-B026-4073-AFB2-C5F030FBB5F5}" name="43901" dataDxfId="691"/>
    <tableColumn id="8" xr3:uid="{ADE55176-02C2-4C38-897D-CF5227D91B9F}" name="43902" dataDxfId="690"/>
    <tableColumn id="9" xr3:uid="{648D9B7C-6DE4-42DF-9F27-46E3989BEA07}" name="43903" dataDxfId="689"/>
    <tableColumn id="10" xr3:uid="{EB2B3D53-6117-4902-B2DC-C83B6B53F389}" name="43904" dataDxfId="688"/>
    <tableColumn id="11" xr3:uid="{D8E1C440-D35C-423B-A4D1-C8C39C19D486}" name="43905" dataDxfId="687"/>
    <tableColumn id="12" xr3:uid="{4ADF750C-28B5-413F-87BE-18902C3D8E69}" name="43906" dataDxfId="686"/>
    <tableColumn id="13" xr3:uid="{FE35E118-C52A-4173-9B27-88BD311B49B5}" name="43907" dataDxfId="685"/>
    <tableColumn id="14" xr3:uid="{401F7E16-4F4E-48E5-9245-649D6E1A0EB0}" name="43908" dataDxfId="684"/>
    <tableColumn id="15" xr3:uid="{B7196AD3-9D8B-4C62-859D-94FED122F589}" name="43909" dataDxfId="683"/>
    <tableColumn id="16" xr3:uid="{344E20C9-0BBC-4DFB-BBBD-FF5F38CBCB54}" name="43910" dataDxfId="682"/>
    <tableColumn id="17" xr3:uid="{38F09500-7345-4789-B4EC-0FA21D486420}" name="43911" dataDxfId="681"/>
    <tableColumn id="18" xr3:uid="{12C1E6E5-9422-4A04-BB6B-D3A059A27CE8}" name="43912" dataDxfId="680"/>
    <tableColumn id="19" xr3:uid="{FF307B3F-3AEC-4E43-9CC2-3CBAE276FA01}" name="43913" dataDxfId="679"/>
    <tableColumn id="20" xr3:uid="{1E28C10A-0681-4B2C-9A41-CB807206FC47}" name="43914" dataDxfId="678"/>
    <tableColumn id="21" xr3:uid="{B113954B-16E0-4E35-B266-0D8B6189EA44}" name="43915" dataDxfId="677"/>
    <tableColumn id="22" xr3:uid="{2B7B0AFF-A682-45F2-A9AE-84A940E5B632}" name="43916" dataDxfId="676"/>
    <tableColumn id="23" xr3:uid="{E9577EC4-FDD1-4B6C-9E0F-5C569E84FC36}" name="43917" dataDxfId="675"/>
    <tableColumn id="24" xr3:uid="{2A843D44-5106-4B42-BFB1-3C362429700D}" name="43918" dataDxfId="674"/>
    <tableColumn id="25" xr3:uid="{1FE91CC7-6160-44D3-9CC2-F1A694FAE757}" name="43919" dataDxfId="673"/>
    <tableColumn id="26" xr3:uid="{D0EDC143-D30C-4E84-BD3F-387107DCF908}" name="43920" dataDxfId="672"/>
    <tableColumn id="27" xr3:uid="{AE349E1B-4915-4305-B4E3-EF97F5E00296}" name="43921" dataDxfId="671"/>
    <tableColumn id="28" xr3:uid="{307EA066-0890-4442-9F04-2BF581405480}" name="43922" dataDxfId="670"/>
    <tableColumn id="29" xr3:uid="{D9500029-8168-46E3-BEA9-A5B3E69C6B1B}" name="43923" dataDxfId="669"/>
    <tableColumn id="30" xr3:uid="{8B80B088-FF2D-4A56-B03A-851737F1DEF1}" name="43924" dataDxfId="668"/>
    <tableColumn id="31" xr3:uid="{42EBA189-80C8-4669-BF70-5FAD0FA59FFD}" name="43925" dataDxfId="667"/>
    <tableColumn id="32" xr3:uid="{5A0217B6-EE4F-4DFB-AA5D-D2AA7890684E}" name="43926" dataDxfId="666"/>
    <tableColumn id="33" xr3:uid="{80494473-B83C-4E6F-ACF3-6D67B08FA829}" name="43927" dataDxfId="665"/>
    <tableColumn id="34" xr3:uid="{A2CD0341-AF6B-478A-9413-1E78EF8A20D2}" name="43928" dataDxfId="664"/>
    <tableColumn id="35" xr3:uid="{E784049B-97F2-474E-8B9F-D1566704CD9A}" name="43929" dataDxfId="663"/>
    <tableColumn id="36" xr3:uid="{AB499987-B5F7-4605-A19F-C195D6CCBD35}" name="43930" dataDxfId="662"/>
    <tableColumn id="37" xr3:uid="{675C6505-C25C-474B-899D-930181F7D671}" name="43931" dataDxfId="661"/>
    <tableColumn id="38" xr3:uid="{A81C6677-2130-43E9-8AEB-0C9B69DADA0C}" name="43932" dataDxfId="660"/>
    <tableColumn id="39" xr3:uid="{2731D843-1630-4EFF-A68B-65FDD105A5E7}" name="43933" dataDxfId="659"/>
    <tableColumn id="40" xr3:uid="{92B8791A-E4B5-4B8F-AE8E-F866FD79AEDD}" name="43934" dataDxfId="658"/>
    <tableColumn id="41" xr3:uid="{2AD5A25E-D86C-4D4E-9F91-59AE7EF946A6}" name="43935" dataDxfId="657"/>
    <tableColumn id="42" xr3:uid="{E013F3C7-5054-48AC-851F-D814AB8AC3A2}" name="43936" dataDxfId="656"/>
    <tableColumn id="43" xr3:uid="{D5F5111C-467D-4244-AD59-5F39FD19070D}" name="43937" dataDxfId="655"/>
    <tableColumn id="44" xr3:uid="{030EE634-9664-4982-AA90-7887AAECFD10}" name="43938" dataDxfId="654"/>
    <tableColumn id="45" xr3:uid="{3DE40F66-F985-4993-9118-043168F5D70F}" name="43939" dataDxfId="653"/>
    <tableColumn id="46" xr3:uid="{A8CF25CA-F267-4FAD-9D1B-C67EA6F6BE00}" name="43940" dataDxfId="652"/>
    <tableColumn id="47" xr3:uid="{E459BD59-2606-4083-B6A9-20DD2CDD32F4}" name="43941" dataDxfId="651"/>
    <tableColumn id="48" xr3:uid="{A6767933-3394-48D8-89AA-8321B2AEF72B}" name="43942" dataDxfId="650"/>
    <tableColumn id="49" xr3:uid="{05C1EFE0-CBE3-44AB-923F-5185432A7360}" name="43943" dataDxfId="649"/>
    <tableColumn id="50" xr3:uid="{D210EDBE-9657-4479-9054-2D45110C64AA}" name="43944" dataDxfId="648"/>
    <tableColumn id="51" xr3:uid="{51F03E10-85F7-4679-B802-1462DAF7213E}" name="43945" dataDxfId="647"/>
    <tableColumn id="52" xr3:uid="{72170D7C-E14B-4D44-9E35-EAAA3DD04A15}" name="43946" dataDxfId="646"/>
    <tableColumn id="53" xr3:uid="{0661233D-9ED5-4DCB-93F3-57B6E3CFDC78}" name="43947" dataDxfId="645"/>
    <tableColumn id="54" xr3:uid="{DD48C584-311E-42DA-9F5E-05C6D9FBC6AF}" name="43948" dataDxfId="644"/>
    <tableColumn id="55" xr3:uid="{7A75BAF7-F93E-4084-B112-4615040CF046}" name="43949" dataDxfId="643"/>
    <tableColumn id="56" xr3:uid="{49FB2C18-6CBB-4A65-917C-52D228A80A10}" name="43950" dataDxfId="642"/>
    <tableColumn id="57" xr3:uid="{35E5240A-AE8D-498B-B25D-872E35182C68}" name="43951" dataDxfId="641"/>
    <tableColumn id="58" xr3:uid="{AF61700D-11E4-42D5-BE75-5574AADBADC5}" name="43952" dataDxfId="640"/>
    <tableColumn id="59" xr3:uid="{A9F4E0A7-B26E-45DA-886D-DF969D82C4DD}" name="43953" dataDxfId="639"/>
    <tableColumn id="60" xr3:uid="{49E48378-4D7E-4189-9B29-25A72E3C6B7C}" name="43954" dataDxfId="638"/>
    <tableColumn id="61" xr3:uid="{6ECB12D6-C283-4255-AF54-C51C23AFEBEE}" name="43955" dataDxfId="637"/>
    <tableColumn id="62" xr3:uid="{6EA1A9E5-52F5-454B-9AF5-53733F9701BB}" name="43956" dataDxfId="636"/>
    <tableColumn id="63" xr3:uid="{6B3788C8-B163-4BE0-9C4F-AA69E0837300}" name="43957" dataDxfId="635"/>
    <tableColumn id="64" xr3:uid="{02F91992-11A2-49A3-B948-E48134CE6C24}" name="43958" dataDxfId="634"/>
    <tableColumn id="65" xr3:uid="{89BFB68D-150B-4F96-B470-C36455B39688}" name="43959" dataDxfId="633"/>
    <tableColumn id="66" xr3:uid="{B5DD6847-EE60-4E8D-BEF3-35A6D0E2A8DC}" name="43960" dataDxfId="632"/>
    <tableColumn id="67" xr3:uid="{A94E4EA2-EA8B-4015-8894-3991B05ED12D}" name="43961" dataDxfId="631"/>
    <tableColumn id="68" xr3:uid="{2960B632-CF28-4D60-951C-CBF837F1575D}" name="43962" dataDxfId="630"/>
    <tableColumn id="69" xr3:uid="{D87D9C09-7A3B-40BA-92A7-8E7F2869AC17}" name="43963" dataDxfId="629"/>
    <tableColumn id="70" xr3:uid="{1C8C04A9-0FFD-44FE-8D14-8B1B8AAD7EA8}" name="43964" dataDxfId="628"/>
    <tableColumn id="71" xr3:uid="{F58A3117-8F44-4931-85D7-4F5A827482CD}" name="43965" dataDxfId="627"/>
    <tableColumn id="72" xr3:uid="{E404BFE0-6B00-4798-9736-F9FF43BAAAFA}" name="43966" dataDxfId="626"/>
    <tableColumn id="73" xr3:uid="{981520FD-4CDD-47ED-9112-CF639B1F1EAC}" name="43967" dataDxfId="625"/>
    <tableColumn id="74" xr3:uid="{34A95A8B-4CF0-46DB-A572-C70E62067A08}" name="43968" dataDxfId="624"/>
    <tableColumn id="75" xr3:uid="{636DC1A9-8668-44AE-8E02-A5605314E91B}" name="43969" dataDxfId="623"/>
    <tableColumn id="76" xr3:uid="{B3CA1D35-3870-437E-B50B-3C60017B47BF}" name="43970" dataDxfId="622"/>
    <tableColumn id="77" xr3:uid="{A7AF76A8-DFDE-4EB8-99A7-6DBE6190A703}" name="43971" dataDxfId="621"/>
    <tableColumn id="78" xr3:uid="{90563A05-7C7F-4A99-8CDB-30ABD4271123}" name="43972" dataDxfId="620"/>
    <tableColumn id="79" xr3:uid="{27454170-895A-4840-9B3B-D0BAC0B00483}" name="43973" dataDxfId="619"/>
    <tableColumn id="80" xr3:uid="{8E7F9C15-4775-4617-860B-EE07392F3C5D}" name="43974" dataDxfId="618"/>
    <tableColumn id="81" xr3:uid="{F50989AD-B6F0-4D75-8E57-105403B4F4E1}" name="43975" dataDxfId="617"/>
    <tableColumn id="82" xr3:uid="{589D105B-836F-4457-9C37-D817568D146B}" name="43976" dataDxfId="616"/>
    <tableColumn id="83" xr3:uid="{0E63692A-1082-4D14-A038-E215FFA7FD0E}" name="43977" dataDxfId="615"/>
    <tableColumn id="84" xr3:uid="{D8F9E4E5-FA69-4BD2-B785-D095EA74ECA2}" name="43978" dataDxfId="614"/>
    <tableColumn id="85" xr3:uid="{2DBC02C5-0642-4BCF-8137-FE911EDE0238}" name="43979" dataDxfId="613"/>
    <tableColumn id="86" xr3:uid="{9C1EA665-A323-40F2-B85B-28BE5A1DCCB8}" name="43980" dataDxfId="612"/>
    <tableColumn id="87" xr3:uid="{80E926DE-5668-4563-B2A9-676A0E195748}" name="43981" dataDxfId="611"/>
    <tableColumn id="88" xr3:uid="{AA8BB0A7-BD4C-4A1F-968A-899652AC1ACF}" name="43982" dataDxfId="610"/>
    <tableColumn id="89" xr3:uid="{8A039DDA-A2A8-48DE-937C-A56FCFF5B38E}" name="43983" dataDxfId="609"/>
    <tableColumn id="90" xr3:uid="{109758CC-9275-4E84-A5A7-81EB347FB692}" name="43984" dataDxfId="608"/>
    <tableColumn id="91" xr3:uid="{63EA52FE-FB8F-4FCE-8252-22966BBB2B73}" name="43985" dataDxfId="607"/>
    <tableColumn id="92" xr3:uid="{B24B0EE3-4C0E-43F0-A0A5-5160D7E5ACF2}" name="43986" dataDxfId="606"/>
    <tableColumn id="93" xr3:uid="{8AE86E07-A86F-441D-BA17-F52EFD96FAA5}" name="43987" dataDxfId="605"/>
    <tableColumn id="94" xr3:uid="{ACB1187F-0F0D-4FF3-9FC0-F37F7CE98A5E}" name="43988" dataDxfId="604"/>
    <tableColumn id="95" xr3:uid="{CB2A8B46-F9C9-4CE0-9F35-0675533C9B27}" name="43989" dataDxfId="603"/>
    <tableColumn id="96" xr3:uid="{B9DEA2FA-E110-4F4A-BD5E-48E2C9490E4F}" name="43990" dataDxfId="602"/>
    <tableColumn id="97" xr3:uid="{903A0E62-65D9-4FB8-B083-E10A526F6C84}" name="43991" dataDxfId="601"/>
    <tableColumn id="98" xr3:uid="{0DA3417A-7674-4801-A4B7-0AD3B18D0335}" name="43992" dataDxfId="600"/>
    <tableColumn id="99" xr3:uid="{452AA6E9-28EC-434E-9887-44A6C6D30340}" name="43993" dataDxfId="599"/>
    <tableColumn id="100" xr3:uid="{16A17C20-1BE0-424B-AD32-63A037A11257}" name="43994" dataDxfId="598"/>
    <tableColumn id="101" xr3:uid="{8380B275-05C0-45E0-BFF0-2952B12B0CC8}" name="43995" dataDxfId="597"/>
    <tableColumn id="102" xr3:uid="{E6EFCBA1-932B-4234-BCAA-32D061081919}" name="43996" dataDxfId="596"/>
    <tableColumn id="103" xr3:uid="{186FA354-F09B-481B-AE23-CD182D2260AE}" name="43997" dataDxfId="595"/>
    <tableColumn id="104" xr3:uid="{B81D7363-781B-4B4C-900C-EA2068BC9C69}" name="43998" dataDxfId="594"/>
    <tableColumn id="105" xr3:uid="{12E8750B-9E3C-419A-B519-6F4366AA212D}" name="43999" dataDxfId="593"/>
    <tableColumn id="106" xr3:uid="{5AF274F4-85D8-4121-91EE-54BED9F1115A}" name="44000" dataDxfId="592"/>
    <tableColumn id="107" xr3:uid="{21ACDF8D-988A-40B5-9DA3-0148353689F5}" name="44001" dataDxfId="591"/>
    <tableColumn id="108" xr3:uid="{8134B091-7382-4DC4-B7DA-C968F6E65EE9}" name="44002" dataDxfId="590"/>
    <tableColumn id="109" xr3:uid="{633D7104-449D-496B-9CD5-0E6C6851AF00}" name="44003" dataDxfId="589"/>
    <tableColumn id="110" xr3:uid="{77CA0D62-98B9-448E-9C7C-56A5EE36903E}" name="44004" dataDxfId="588"/>
    <tableColumn id="111" xr3:uid="{5DC58669-8AC3-43CB-9145-7AD9AFE11850}" name="44005" dataDxfId="587"/>
    <tableColumn id="112" xr3:uid="{5A7A4144-4751-4F1F-A783-2AF6390AFE28}" name="44006" dataDxfId="586"/>
    <tableColumn id="113" xr3:uid="{09604F3F-5A34-46FE-B61F-4A115A711D32}" name="44007" dataDxfId="585"/>
    <tableColumn id="114" xr3:uid="{FDC8376D-CAD9-4C76-9DD4-B0DC95B75C52}" name="44008" dataDxfId="584"/>
    <tableColumn id="115" xr3:uid="{A93D1144-5AFC-4BE2-8497-FC756E8F4120}" name="44009" dataDxfId="583"/>
    <tableColumn id="116" xr3:uid="{EB17E1E9-D330-48BE-A410-ED1357EE78E7}" name="44010" dataDxfId="582"/>
    <tableColumn id="117" xr3:uid="{70FD402F-57A0-48CE-8841-324FBEE75D35}" name="44011" dataDxfId="581"/>
    <tableColumn id="118" xr3:uid="{13DFC9EB-DFC7-42E4-9055-399B58EC62F8}" name="44012" dataDxfId="580"/>
    <tableColumn id="119" xr3:uid="{D412C252-9E59-4301-A89B-28A91B642AC8}" name="44013" dataDxfId="579"/>
    <tableColumn id="120" xr3:uid="{27E82679-5A30-4871-B3C7-DEB2B15AABF0}" name="44014" dataDxfId="578"/>
    <tableColumn id="121" xr3:uid="{8712E876-BEB3-491F-B6E9-2BD2DADF40C3}" name="44015" dataDxfId="577"/>
    <tableColumn id="122" xr3:uid="{709545DA-9410-4C81-8E1D-5DC4E9F8C5D3}" name="44016" dataDxfId="576"/>
    <tableColumn id="123" xr3:uid="{A5FF5756-320E-4E86-B38E-38789C387875}" name="44017" dataDxfId="575"/>
    <tableColumn id="124" xr3:uid="{D43E697B-7643-460F-822F-0B0A650DC391}" name="44018" dataDxfId="574"/>
    <tableColumn id="125" xr3:uid="{3F90FC21-DBB6-40CB-9874-BADF37894490}" name="44019" dataDxfId="573"/>
    <tableColumn id="126" xr3:uid="{036A8BBC-876A-4801-9081-70944EA60135}" name="44020" dataDxfId="572"/>
    <tableColumn id="127" xr3:uid="{84980FA4-19AE-48E9-A02D-B8302A473CB4}" name="44021" dataDxfId="571"/>
    <tableColumn id="128" xr3:uid="{9B52A0BB-E46A-4673-9B40-3AD990871E07}" name="44022" dataDxfId="570"/>
    <tableColumn id="129" xr3:uid="{3A17CE50-7DDE-4B5E-870F-69BC9E3F2B31}" name="44023" dataDxfId="569"/>
    <tableColumn id="130" xr3:uid="{4A86EADD-A232-4C45-8C36-C001F3BCEEA0}" name="44024" dataDxfId="568"/>
    <tableColumn id="131" xr3:uid="{83544ADC-60DF-401A-8310-55F31D33D854}" name="44025" dataDxfId="567"/>
    <tableColumn id="132" xr3:uid="{A51AA602-D95A-4EA2-9A7F-14402E25400D}" name="44026" dataDxfId="566"/>
    <tableColumn id="133" xr3:uid="{0AC45394-B747-4993-AB2D-C4DE46364FED}" name="44027" dataDxfId="565"/>
    <tableColumn id="134" xr3:uid="{2DA3B3DE-74EF-4284-A62F-849689A4C6C1}" name="44028" dataDxfId="564"/>
    <tableColumn id="135" xr3:uid="{A04B5DF0-C21F-44C3-8FA2-1D5BDA6239AE}" name="44029" dataDxfId="563"/>
    <tableColumn id="136" xr3:uid="{A5CC02F0-87D1-4572-89FF-EBCCCB7A8137}" name="44030" dataDxfId="562"/>
    <tableColumn id="137" xr3:uid="{B10A5404-7767-40FF-84F9-8F602FE7D7A2}" name="44031" dataDxfId="561"/>
    <tableColumn id="138" xr3:uid="{1758C88B-5245-4DD6-90D8-54AD0B769AD4}" name="44032" dataDxfId="560"/>
    <tableColumn id="139" xr3:uid="{A7F7B92F-8EB5-47EE-9111-9120D259B8B5}" name="44033" dataDxfId="559"/>
    <tableColumn id="140" xr3:uid="{D22C163B-A029-4932-8C2C-7FDF0346720C}" name="44034" dataDxfId="558"/>
    <tableColumn id="141" xr3:uid="{137AB19F-292F-46A9-B7A3-DAC519AB1416}" name="44035" dataDxfId="557"/>
    <tableColumn id="142" xr3:uid="{C5E219BA-C934-4D8C-8EF8-740A83ACAA4F}" name="44036" dataDxfId="556"/>
    <tableColumn id="143" xr3:uid="{9AB2EED9-1352-4996-B8D5-2412F57A7745}" name="44037" dataDxfId="555"/>
    <tableColumn id="144" xr3:uid="{1DB7B06B-06D2-45C4-B75B-BE6A7DAD7385}" name="44038" dataDxfId="554"/>
    <tableColumn id="145" xr3:uid="{7C7002D7-F285-4D23-8F5A-EE2BF3794382}" name="44039" dataDxfId="553"/>
    <tableColumn id="146" xr3:uid="{44744CAA-2BA4-4BDF-AEE9-23A0382918C6}" name="44040" dataDxfId="552"/>
    <tableColumn id="147" xr3:uid="{AE31D33D-BB29-43D8-8229-4D89E6EF6FCC}" name="44041" dataDxfId="551"/>
    <tableColumn id="148" xr3:uid="{C09E4008-BF46-4CF6-9F9F-7B9BBA37957A}" name="44042" dataDxfId="550"/>
    <tableColumn id="149" xr3:uid="{8FFE82AA-C8C9-44F0-9161-478FA927327D}" name="44043" dataDxfId="549"/>
    <tableColumn id="150" xr3:uid="{FE0F7B35-FBD7-4E19-9D96-FB0804EB0672}" name="44044" dataDxfId="548"/>
    <tableColumn id="151" xr3:uid="{9C96F92C-872D-4BD1-A896-D2394DC21CD7}" name="44045" dataDxfId="547"/>
    <tableColumn id="152" xr3:uid="{02AC61DF-3849-4D30-959C-F5D7DD540E02}" name="44046" dataDxfId="546"/>
    <tableColumn id="153" xr3:uid="{C026A73A-902E-4FF4-9609-ECAAAA25CFDE}" name="44047" dataDxfId="545"/>
    <tableColumn id="154" xr3:uid="{DE38D4B5-2995-4E9D-A635-F9AB58987498}" name="44048" dataDxfId="544"/>
    <tableColumn id="155" xr3:uid="{B92AF093-13B4-491F-B1C6-A282587962C8}" name="44049" dataDxfId="543"/>
    <tableColumn id="156" xr3:uid="{C841ADB9-A25C-47B5-9C27-4AD28ADCEDEB}" name="44050" dataDxfId="542"/>
    <tableColumn id="157" xr3:uid="{5ECC8921-55F2-4107-B47E-6826E5029067}" name="44051" dataDxfId="541"/>
    <tableColumn id="158" xr3:uid="{89FBAEF2-8E18-41C5-9023-8A3D0D3C43DE}" name="44052" dataDxfId="540"/>
    <tableColumn id="159" xr3:uid="{4E5AB9FA-1C76-4AD6-8CEC-4789FA2DFCAE}" name="44053" dataDxfId="539"/>
    <tableColumn id="160" xr3:uid="{69012237-1C46-471E-BC75-FB3D1F5DC42D}" name="44054" dataDxfId="538"/>
    <tableColumn id="161" xr3:uid="{C8D66799-6DD1-4073-9093-3B727046E7FB}" name="44055" dataDxfId="537"/>
    <tableColumn id="162" xr3:uid="{4CB5CF89-F7E6-49BC-8128-FA3C5037B006}" name="44056" dataDxfId="536"/>
    <tableColumn id="163" xr3:uid="{36B87738-8901-45CC-8BEE-0A46472DDB27}" name="44057" dataDxfId="535"/>
    <tableColumn id="164" xr3:uid="{2275C0F9-6725-4EE3-9A91-B560CF4C8FF0}" name="44058" dataDxfId="534"/>
    <tableColumn id="165" xr3:uid="{035DC266-7E7E-400B-9751-ED5CA9D98DFC}" name="44059" dataDxfId="533"/>
    <tableColumn id="166" xr3:uid="{7FA9FF86-8EEE-423B-A8DD-159979899E39}" name="44060" dataDxfId="532"/>
    <tableColumn id="167" xr3:uid="{63D830AE-3C04-4E1E-A971-525FD5B27A04}" name="44061" dataDxfId="531"/>
    <tableColumn id="168" xr3:uid="{5D5A69E7-DF23-4FC3-90C8-143FD342BD8D}" name="44062" dataDxfId="530"/>
    <tableColumn id="169" xr3:uid="{2EDBF94A-3197-4141-A5DA-CDCFB8577700}" name="44063" dataDxfId="529"/>
    <tableColumn id="170" xr3:uid="{F35D6674-9424-4CF0-BB5B-537CC073B22C}" name="44064" dataDxfId="528"/>
    <tableColumn id="171" xr3:uid="{65DEC438-4D19-44E1-85C0-82372E86EB00}" name="44065" dataDxfId="527"/>
    <tableColumn id="172" xr3:uid="{E0CD3592-C7F8-49A0-B573-E4F80BB3B223}" name="44066" dataDxfId="526"/>
    <tableColumn id="173" xr3:uid="{317CE59D-1EA7-4F5E-9573-1079B84117DD}" name="44067" dataDxfId="525"/>
    <tableColumn id="174" xr3:uid="{EA35E843-60EB-41CA-B4A5-B52CAF85107A}" name="44068" dataDxfId="524"/>
    <tableColumn id="175" xr3:uid="{4165FDFD-BEAA-4DCF-9AE3-2D945A046F15}" name="44069" dataDxfId="523"/>
    <tableColumn id="176" xr3:uid="{947CB599-64D4-403C-A5F8-D6D8447BA9EC}" name="44070" dataDxfId="522"/>
    <tableColumn id="177" xr3:uid="{2EF04D7B-B47B-4179-84BA-784DE2784892}" name="44071" dataDxfId="521"/>
    <tableColumn id="178" xr3:uid="{FA089EE9-CE93-4BD8-8907-9F8E04A38A22}" name="44072" dataDxfId="520"/>
    <tableColumn id="179" xr3:uid="{B03B1FCC-1D6C-4815-B5FD-897B60618B88}" name="44073" dataDxfId="519"/>
    <tableColumn id="180" xr3:uid="{D22632EB-4CE6-4740-A0D6-CFA68EAF31C5}" name="44074" dataDxfId="518"/>
    <tableColumn id="181" xr3:uid="{82AAFFC5-C250-42BA-A39F-AC5FDCC641C0}" name="44075" dataDxfId="517"/>
    <tableColumn id="182" xr3:uid="{E3B98EA1-FA1F-4849-A91A-5F5770BDBB6E}" name="44076" dataDxfId="516"/>
    <tableColumn id="183" xr3:uid="{5E61F58B-A7C4-469F-87B6-DA3EFD891CFB}" name="44077" dataDxfId="515"/>
    <tableColumn id="184" xr3:uid="{6FAD3218-60EA-4F4C-A758-53B71EC6128B}" name="44078" dataDxfId="514"/>
    <tableColumn id="185" xr3:uid="{FAF73161-03CB-4AA0-B09F-AB145E6FA615}" name="44079" dataDxfId="513"/>
    <tableColumn id="186" xr3:uid="{45477FFF-F0E1-425B-92FF-51D648BFF458}" name="44080" dataDxfId="512"/>
    <tableColumn id="187" xr3:uid="{3385A166-1718-4DCC-B023-03F957986C0D}" name="44081" dataDxfId="511"/>
    <tableColumn id="188" xr3:uid="{B9D98FEB-07D4-4C62-AFE6-A84D8403AE7B}" name="44082" dataDxfId="510"/>
    <tableColumn id="189" xr3:uid="{C8F8C83C-95C9-4C10-B7A6-4B65792C4A62}" name="44083" dataDxfId="509"/>
    <tableColumn id="190" xr3:uid="{1BA108FD-2F40-4E3A-8D84-309CF8111B81}" name="44084" dataDxfId="508"/>
    <tableColumn id="191" xr3:uid="{C3886F77-9195-49F0-929C-0BF45E7133CE}" name="44085" dataDxfId="507"/>
    <tableColumn id="192" xr3:uid="{0AB49ACA-5775-49D8-AD26-6D02200C3C57}" name="44086" dataDxfId="506"/>
    <tableColumn id="193" xr3:uid="{F9CAD974-E9BE-49FE-BA57-45D96B796768}" name="44087" dataDxfId="505"/>
    <tableColumn id="194" xr3:uid="{8AE7E330-C506-4B18-9B2D-38514187D4FE}" name="44088" dataDxfId="504"/>
    <tableColumn id="195" xr3:uid="{87183E15-B18C-42C7-97A9-4B18B5617F4C}" name="44089" dataDxfId="503"/>
    <tableColumn id="196" xr3:uid="{24627689-53EB-4BC9-9171-1A348D40E3C5}" name="44090" dataDxfId="502"/>
    <tableColumn id="197" xr3:uid="{E8CF8478-40FF-4D6C-9EAF-5A1E8A42FAB4}" name="44091" dataDxfId="501"/>
    <tableColumn id="198" xr3:uid="{6589DA74-34D2-4A4F-8103-00107A1FB676}" name="44092" dataDxfId="500"/>
    <tableColumn id="199" xr3:uid="{180C5CDE-810C-4B4B-8E92-0A571A1B864A}" name="44093" dataDxfId="499"/>
    <tableColumn id="200" xr3:uid="{DF794FF4-CA27-4077-9E82-78FA11A378B6}" name="44094" dataDxfId="498"/>
    <tableColumn id="201" xr3:uid="{90878D0C-D326-426E-BD9B-DF8717C3BE0B}" name="44095" dataDxfId="497"/>
    <tableColumn id="202" xr3:uid="{0E6082AD-0D09-491F-AAE9-61510D62A4C7}" name="44096" dataDxfId="496"/>
    <tableColumn id="203" xr3:uid="{47B3FDBB-A2AE-4476-AA1F-88A75EB97938}" name="44097" dataDxfId="495"/>
    <tableColumn id="204" xr3:uid="{647EBDCD-81C6-4805-98BF-426DEA8841ED}" name="44098" dataDxfId="494"/>
    <tableColumn id="205" xr3:uid="{B7B23B8D-E2F5-4C9B-B59F-80D271D8C87C}" name="44099" dataDxfId="493"/>
    <tableColumn id="206" xr3:uid="{4920E81B-A5A6-491F-8F22-7C785E1893C2}" name="44100" dataDxfId="492"/>
    <tableColumn id="207" xr3:uid="{7795BC8E-3A89-483F-985B-C8B3215B5970}" name="44101" dataDxfId="491"/>
    <tableColumn id="208" xr3:uid="{F10DC2EA-8F3F-4EBF-BFD2-582FCB7D1D1C}" name="44102" dataDxfId="490"/>
    <tableColumn id="209" xr3:uid="{BE07EF4B-1F09-4465-9FC5-A1E25ECD2552}" name="44103" dataDxfId="489"/>
    <tableColumn id="210" xr3:uid="{46869880-41E5-4242-8DF8-9891185C565B}" name="44104" dataDxfId="488"/>
    <tableColumn id="211" xr3:uid="{338F0C7F-D1B5-4F0F-969B-4D5ABAA5B298}" name="44105" dataDxfId="487"/>
    <tableColumn id="212" xr3:uid="{2E72EDF3-1FA7-4817-AD8A-5627B47F3DBD}" name="44106" dataDxfId="486"/>
    <tableColumn id="213" xr3:uid="{9B6598D1-E259-48E0-85CB-EE1D7FD13BDD}" name="44107" dataDxfId="485"/>
    <tableColumn id="214" xr3:uid="{53A57368-7F54-4F31-B90F-EDA34542B5B6}" name="44108" dataDxfId="484"/>
    <tableColumn id="215" xr3:uid="{42AFF287-8BA4-4B02-A0BE-5EA4B0C9BA88}" name="44109" dataDxfId="483"/>
    <tableColumn id="216" xr3:uid="{E6B8179E-4C90-4B7E-9E3F-B61CAF2A9B8C}" name="44110" dataDxfId="482"/>
    <tableColumn id="217" xr3:uid="{DC202B46-9E7D-4BD5-B769-33EF4DD24705}" name="44111" dataDxfId="481"/>
    <tableColumn id="218" xr3:uid="{D9ED2812-BB4C-4FEB-8DB8-0528A71B0DAC}" name="44112" dataDxfId="480"/>
    <tableColumn id="219" xr3:uid="{8D248EB5-0267-4450-96D2-CB04AA3E6EC5}" name="44113" dataDxfId="479"/>
    <tableColumn id="220" xr3:uid="{99E99312-F8D6-4342-BF86-8D65C74888F9}" name="44114" dataDxfId="478"/>
    <tableColumn id="221" xr3:uid="{A0CFFBDF-4733-4457-8732-58C2D5586C5F}" name="44115" dataDxfId="477"/>
    <tableColumn id="222" xr3:uid="{7E21824E-30BC-46FD-9F24-1CD63911EEB6}" name="44116" dataDxfId="476"/>
    <tableColumn id="223" xr3:uid="{DE2DFAA2-3E11-40B0-B68D-B884E2B11AF3}" name="44117" dataDxfId="475"/>
    <tableColumn id="224" xr3:uid="{6636652E-0D03-42AF-B9B0-B985D4B98D27}" name="44118" dataDxfId="474"/>
    <tableColumn id="225" xr3:uid="{0FEE27AD-9A77-412A-A934-6B3641075BE8}" name="44119" dataDxfId="473"/>
    <tableColumn id="226" xr3:uid="{C1F01C7D-1655-4A28-A309-4B804EEEC466}" name="44120" dataDxfId="472"/>
    <tableColumn id="227" xr3:uid="{48E1BA72-E835-427B-9784-32CB81A51BB7}" name="44121" dataDxfId="471"/>
    <tableColumn id="228" xr3:uid="{9F569C04-A5F2-47C1-9BDE-519EFF856AF0}" name="44122" dataDxfId="470"/>
    <tableColumn id="229" xr3:uid="{53C09D44-0B33-4249-83C0-3655EB81E380}" name="44123" dataDxfId="469"/>
    <tableColumn id="230" xr3:uid="{E7700B3E-6A9E-48ED-AEA4-4E04F769E726}" name="44124" dataDxfId="468"/>
    <tableColumn id="231" xr3:uid="{31B035F5-6E98-42DF-B385-A97CF4EDDAEC}" name="44125" dataDxfId="467"/>
    <tableColumn id="232" xr3:uid="{A45BE5E8-E96A-40D7-AE30-260B8D169F67}" name="44126" dataDxfId="466"/>
    <tableColumn id="233" xr3:uid="{BF487A99-FDC1-43D8-9336-57EE88F5397A}" name="44127" dataDxfId="465"/>
    <tableColumn id="234" xr3:uid="{7032611B-0EDF-4340-AD6C-9B4559C31D04}" name="44128" dataDxfId="464"/>
    <tableColumn id="235" xr3:uid="{CD10FDA4-5321-4CDF-B896-B7A05DA0CDDE}" name="44129" dataDxfId="463"/>
    <tableColumn id="236" xr3:uid="{CF17BC4E-A8B6-45BC-9B73-2863A08D88BC}" name="44130" dataDxfId="462"/>
    <tableColumn id="237" xr3:uid="{21B37EAE-0612-4714-9EC2-4BAC766B7CBE}" name="44131" dataDxfId="461"/>
    <tableColumn id="238" xr3:uid="{CCD9C04D-C660-4F94-969D-009D7E25CDB6}" name="44132" dataDxfId="460"/>
    <tableColumn id="239" xr3:uid="{4CB09411-FC84-4879-80C0-14A6E2F7DF3E}" name="44133" dataDxfId="459"/>
    <tableColumn id="240" xr3:uid="{F5D5760A-1055-4ADD-89F7-CA998AE1DFA3}" name="44134" dataDxfId="458"/>
    <tableColumn id="241" xr3:uid="{B930BFED-B0BA-4A9D-A61A-7B4A966FB3D0}" name="44135" dataDxfId="457"/>
    <tableColumn id="242" xr3:uid="{6352B3B1-82E2-44BE-BE4D-D9488B93D7D2}" name="44136" dataDxfId="456"/>
    <tableColumn id="243" xr3:uid="{51FB7FE6-E32F-4F74-89FD-E18C215A2644}" name="44137" dataDxfId="455"/>
    <tableColumn id="244" xr3:uid="{760C45B1-D707-4816-843A-903E1CEDFC3D}" name="44138" dataDxfId="454"/>
    <tableColumn id="245" xr3:uid="{7A00C61E-1D87-46B4-9DFC-41D0B875FDAF}" name="44139" dataDxfId="453"/>
    <tableColumn id="246" xr3:uid="{8282CF60-789B-491A-9480-F144AA93190A}" name="44140" dataDxfId="452"/>
    <tableColumn id="247" xr3:uid="{167CF8ED-A1B3-44DE-898B-765DCC73628A}" name="44141" dataDxfId="451"/>
    <tableColumn id="248" xr3:uid="{6C0DA59F-FC7A-4232-A0EA-655C7E87C2E0}" name="44142" dataDxfId="450"/>
    <tableColumn id="249" xr3:uid="{1294122E-6B8A-4CE0-AEEE-DD2EBEF0369D}" name="44143" dataDxfId="449"/>
    <tableColumn id="250" xr3:uid="{7FB89233-5768-4089-A5F4-5BAE2D6A47DE}" name="44144" dataDxfId="448"/>
    <tableColumn id="251" xr3:uid="{A479F95C-6057-402F-AE5B-916BED09365A}" name="44145" dataDxfId="447"/>
    <tableColumn id="252" xr3:uid="{FB7B6D03-7320-4CD8-BDAF-21ACAC473E8A}" name="44146" dataDxfId="446"/>
    <tableColumn id="253" xr3:uid="{56B541BA-38A4-4FE7-B6F3-CEDB916F850B}" name="44147" dataDxfId="445"/>
    <tableColumn id="254" xr3:uid="{F5094021-DD4B-4754-B969-3405BF99C052}" name="44148" dataDxfId="444"/>
    <tableColumn id="255" xr3:uid="{88E5E757-5D4F-4D11-B997-BC1CD1DA34AD}" name="44149" dataDxfId="443"/>
    <tableColumn id="256" xr3:uid="{E6C1211F-DDF6-4DB6-B27B-B7BB539E381C}" name="44150" dataDxfId="442"/>
    <tableColumn id="257" xr3:uid="{2051A244-986F-441F-AA4C-07AE88D766CD}" name="44151" dataDxfId="441"/>
    <tableColumn id="258" xr3:uid="{E5936442-0A54-4C32-85C0-330B98D64C08}" name="44152" dataDxfId="440"/>
    <tableColumn id="259" xr3:uid="{E07652FC-EAA5-4CA9-BC74-E9B663C501F3}" name="44153" dataDxfId="439"/>
    <tableColumn id="260" xr3:uid="{BE147590-B224-43D6-AEC1-F4BD6592DFFD}" name="44154" dataDxfId="438"/>
    <tableColumn id="261" xr3:uid="{3E681CE4-DBEB-4EAC-9E2C-1AD0CC368638}" name="44155" dataDxfId="437"/>
    <tableColumn id="262" xr3:uid="{42E41D65-434D-4911-ADE3-70D4B1D3CEEA}" name="44156" dataDxfId="436"/>
    <tableColumn id="263" xr3:uid="{1F14E9F2-B3E5-44C4-9F73-3D1E20CDF221}" name="44157" dataDxfId="435"/>
    <tableColumn id="264" xr3:uid="{B3B52C70-7DFF-47E2-824D-7AF875A64A09}" name="44158" dataDxfId="434"/>
    <tableColumn id="265" xr3:uid="{FA995C75-5F2F-4797-BB85-37F3B6A18FE4}" name="44159" dataDxfId="433"/>
    <tableColumn id="266" xr3:uid="{80D64DFD-7791-4DA3-B77F-C315381A4ECA}" name="44160" dataDxfId="432"/>
    <tableColumn id="267" xr3:uid="{C1E4B89C-08C3-428F-9C15-A4EECD21E5EB}" name="44161" dataDxfId="431"/>
    <tableColumn id="268" xr3:uid="{34E26DDB-70CA-4648-B19A-986704120CA3}" name="44162" dataDxfId="430"/>
    <tableColumn id="269" xr3:uid="{1108C098-D8AF-4E6D-9525-673A1EFFBEBD}" name="44163" dataDxfId="429"/>
    <tableColumn id="270" xr3:uid="{4F256555-6157-4E69-BA4E-A53728CA2E3F}" name="44164" dataDxfId="428"/>
    <tableColumn id="271" xr3:uid="{700F6088-2377-424C-810D-D729BB0315EF}" name="44165" dataDxfId="427"/>
    <tableColumn id="272" xr3:uid="{CFAEC19B-76F2-4CFC-A3CD-267F426126FD}" name="44166" dataDxfId="426"/>
    <tableColumn id="273" xr3:uid="{F34BC7E7-E68C-49F2-84C2-44CA2F0EB0F5}" name="44167" dataDxfId="425"/>
    <tableColumn id="274" xr3:uid="{7C9E736C-EA5F-407A-A616-306EF4BCC05C}" name="44168" dataDxfId="424"/>
    <tableColumn id="275" xr3:uid="{478ED317-7024-420E-B2EB-BB1BCC1B00EA}" name="44169" dataDxfId="423"/>
    <tableColumn id="276" xr3:uid="{2CC21428-3FB1-4DA9-A621-EAE8D6904740}" name="44170" dataDxfId="422"/>
    <tableColumn id="277" xr3:uid="{694ED04E-2F1E-4978-A072-F0B5A786E37F}" name="44171" dataDxfId="421"/>
    <tableColumn id="278" xr3:uid="{6511DF19-4DDA-49C2-8FCA-6EDBDB9C2E3C}" name="44172" dataDxfId="420"/>
    <tableColumn id="279" xr3:uid="{A7BFFC74-6BA3-4C97-BC4D-E4E9E42F2B62}" name="44173" dataDxfId="419"/>
    <tableColumn id="280" xr3:uid="{1EC71897-BC8B-453A-8671-F559E0E445BB}" name="44174" dataDxfId="418"/>
    <tableColumn id="281" xr3:uid="{3A9D7D2A-3FCF-4CD9-B6CA-5744C386BDA9}" name="44175" dataDxfId="417"/>
    <tableColumn id="282" xr3:uid="{FEBAFE9D-0CD0-4F29-B765-F39C4730CDEE}" name="44176" dataDxfId="416"/>
    <tableColumn id="283" xr3:uid="{AAE9D40F-1295-4A10-891B-04F7E341EA84}" name="44177" dataDxfId="415"/>
    <tableColumn id="284" xr3:uid="{83C6E478-DEB7-46E4-AB2E-D6F214F7AA08}" name="44178" dataDxfId="414"/>
    <tableColumn id="285" xr3:uid="{8DD5E8E3-D02C-4333-A020-1C888A8376B4}" name="44179" dataDxfId="413"/>
    <tableColumn id="286" xr3:uid="{2698AA87-4DE0-46AC-8A3F-C9993CE723B0}" name="44180" dataDxfId="412"/>
    <tableColumn id="287" xr3:uid="{DB31470F-35D0-4FDE-8DF3-E803F5ED29D9}" name="44181" dataDxfId="411"/>
    <tableColumn id="288" xr3:uid="{D6753642-81D2-483B-AA5D-A9153FE21BBD}" name="44182" dataDxfId="410"/>
    <tableColumn id="289" xr3:uid="{3C9CB348-ACA4-457C-A3C8-67B60BD52B68}" name="44183" dataDxfId="409"/>
    <tableColumn id="290" xr3:uid="{9AC7152E-0504-418C-98BE-9FF860E5EE46}" name="44184" dataDxfId="408"/>
    <tableColumn id="291" xr3:uid="{EC269969-A651-45B3-A33B-D519AB3BF3DE}" name="44185" dataDxfId="407"/>
    <tableColumn id="292" xr3:uid="{D4D8A410-D644-442C-888E-7ABC0E56351A}" name="44186" dataDxfId="406"/>
    <tableColumn id="293" xr3:uid="{EE760CF5-9A78-40E1-A1AD-B4133C68D4B7}" name="44187" dataDxfId="405"/>
    <tableColumn id="294" xr3:uid="{5FB3D989-08C9-4A81-9CC5-1FF1CB39C2CB}" name="44188" dataDxfId="404"/>
    <tableColumn id="295" xr3:uid="{8E5FFC6B-2371-4503-978B-04F56F3BB8CF}" name="44189" dataDxfId="403"/>
    <tableColumn id="296" xr3:uid="{F60C0C67-89B6-4952-A7A7-CB02033800D8}" name="44190" dataDxfId="402"/>
    <tableColumn id="297" xr3:uid="{F16C7CE9-2CE2-4CD4-AEAD-9B88FD909D0E}" name="44191" dataDxfId="401"/>
    <tableColumn id="298" xr3:uid="{FF4B5761-3855-4489-8C1D-870CB75F6762}" name="44192" dataDxfId="400"/>
    <tableColumn id="299" xr3:uid="{877F3C3B-7784-4D20-83C4-387032E63D24}" name="44193" dataDxfId="399"/>
    <tableColumn id="300" xr3:uid="{C218EE99-3308-4EF6-B206-D10F20E60001}" name="44194" dataDxfId="398"/>
    <tableColumn id="301" xr3:uid="{D2838AC2-0C2C-4530-A31B-9C14BD210040}" name="44195" dataDxfId="397"/>
    <tableColumn id="302" xr3:uid="{B7B140A0-1B73-4B46-8EC1-D608439B8EE8}" name="44196" dataDxfId="396"/>
    <tableColumn id="303" xr3:uid="{585D6CF5-BCE3-4896-8C96-AF4DC5C1A46E}" name="44197" dataDxfId="395"/>
    <tableColumn id="304" xr3:uid="{6A44B3BD-923F-47F1-A9FA-1DA6FC215A19}" name="44198" dataDxfId="394"/>
    <tableColumn id="305" xr3:uid="{30F9BC4F-BE4F-4A1E-A178-900011D994F3}" name="44199" dataDxfId="393"/>
    <tableColumn id="306" xr3:uid="{A72CA44D-69B8-4695-A75B-0AA0654F577F}" name="44200" dataDxfId="392"/>
    <tableColumn id="307" xr3:uid="{6A9CE4CE-6591-4862-BA02-007F2169CC80}" name="44201" dataDxfId="391"/>
    <tableColumn id="308" xr3:uid="{D44DF3A1-B712-4DD1-8D5D-EE7DFE3368D7}" name="44202" dataDxfId="390"/>
    <tableColumn id="309" xr3:uid="{72A23075-5393-484D-BED5-44A8A67E857E}" name="44203" dataDxfId="389"/>
    <tableColumn id="310" xr3:uid="{089B8010-8C42-4F2B-80E0-38107221BAE4}" name="44204" dataDxfId="388"/>
    <tableColumn id="311" xr3:uid="{1CACCF8C-CDAC-4D2C-BCC3-8CA7489B12B1}" name="44205" dataDxfId="387"/>
    <tableColumn id="312" xr3:uid="{6896C412-F45D-42D8-9D2D-7DFDC4129B19}" name="44206" dataDxfId="386"/>
    <tableColumn id="313" xr3:uid="{208F7961-4D13-4370-A661-B9F22DE003D6}" name="44207" dataDxfId="385"/>
    <tableColumn id="314" xr3:uid="{B84FFA3F-B0B2-4535-B04C-573FB4519BA4}" name="44208" dataDxfId="384"/>
    <tableColumn id="315" xr3:uid="{8369E129-CB8D-4B55-A128-D7BDC88F10E0}" name="44209" dataDxfId="383"/>
    <tableColumn id="316" xr3:uid="{82591A2A-47DA-4D6E-8985-34D662D5E427}" name="44210" dataDxfId="382"/>
    <tableColumn id="317" xr3:uid="{BE729CC0-8FB9-4A12-A221-F117585C9F17}" name="44211" dataDxfId="381"/>
    <tableColumn id="318" xr3:uid="{CB8CE732-6616-4909-A3A4-2B2493A5A35F}" name="44212" dataDxfId="380"/>
    <tableColumn id="319" xr3:uid="{F0B7D594-1085-43BE-8E20-26A3B238E838}" name="44213" dataDxfId="379"/>
    <tableColumn id="320" xr3:uid="{70428F99-E0E6-498C-8C4D-BA9095CB0B04}" name="44214" dataDxfId="378"/>
    <tableColumn id="321" xr3:uid="{8F1AFA7F-CCAC-444E-89F3-6B5601A1CBBC}" name="44215" dataDxfId="377"/>
    <tableColumn id="322" xr3:uid="{501845FE-AC67-46F8-B852-A438AF015CD9}" name="44216" dataDxfId="376"/>
    <tableColumn id="323" xr3:uid="{E786236E-6E96-4E60-ABC8-3FF7F66799CC}" name="44217" dataDxfId="375"/>
    <tableColumn id="324" xr3:uid="{E3AD3DD8-7D3A-4062-9E96-11964C9D388B}" name="44218" dataDxfId="374"/>
    <tableColumn id="325" xr3:uid="{FB386008-1C52-40CE-B069-AFF540217463}" name="44219" dataDxfId="373"/>
    <tableColumn id="326" xr3:uid="{52E0E669-9759-4865-A655-8847E409920F}" name="44220" dataDxfId="372"/>
    <tableColumn id="327" xr3:uid="{640F6AEA-124B-4166-A20C-47F0A43E39D9}" name="44221" dataDxfId="371"/>
    <tableColumn id="328" xr3:uid="{E1AAB617-4D91-4316-94E2-1F0D57EE0980}" name="44222" dataDxfId="370"/>
    <tableColumn id="329" xr3:uid="{F71EF41E-A2D7-4CAD-9141-36E55B6910C4}" name="44223" dataDxfId="369"/>
    <tableColumn id="330" xr3:uid="{551927FF-1F89-4856-B56C-737132B75EEE}" name="44224" dataDxfId="368"/>
    <tableColumn id="331" xr3:uid="{E93378DE-97BD-4C6E-8C2E-6D0176EA440A}" name="44225" dataDxfId="367"/>
    <tableColumn id="332" xr3:uid="{C4712DF3-6EFC-41EF-8AC5-4A492BD8FEB0}" name="44226" dataDxfId="366"/>
    <tableColumn id="333" xr3:uid="{E57B0C0A-A0AA-49D6-8541-A82DE7C9C1E5}" name="44227" dataDxfId="365"/>
    <tableColumn id="334" xr3:uid="{153DE979-CFA8-4FBB-8294-0495676E6711}" name="44228" dataDxfId="364"/>
    <tableColumn id="335" xr3:uid="{7E742C8F-2FFC-422D-B020-24351CDABAB1}" name="44229" dataDxfId="363"/>
    <tableColumn id="336" xr3:uid="{A2D64B70-1986-4C38-8670-FA2C8EBD480F}" name="44230" dataDxfId="362"/>
    <tableColumn id="337" xr3:uid="{EB42681B-146B-47F3-ACD3-303928FB3091}" name="44231" dataDxfId="361"/>
    <tableColumn id="338" xr3:uid="{2D0B795D-64A0-4341-826A-5934DB6B9867}" name="44232" dataDxfId="360"/>
    <tableColumn id="339" xr3:uid="{468B3C9D-D606-4771-A8CE-8AA96DA7CDFF}" name="44233" dataDxfId="359"/>
    <tableColumn id="340" xr3:uid="{849C6A14-16D3-4E4B-93B3-43684FD0DB67}" name="44234" dataDxfId="358"/>
    <tableColumn id="341" xr3:uid="{CBB94492-F281-41C1-9ADE-D960861D4888}" name="44235" dataDxfId="357"/>
    <tableColumn id="342" xr3:uid="{5CE405C7-D817-43C8-9E7B-3860F505F4C9}" name="44236" dataDxfId="356"/>
    <tableColumn id="343" xr3:uid="{138FE790-8644-4187-BA24-7576B2CA1DA1}" name="44237" dataDxfId="355"/>
    <tableColumn id="344" xr3:uid="{72EC98F8-3AC9-47CF-8336-2750217E19AE}" name="44238" dataDxfId="354"/>
    <tableColumn id="345" xr3:uid="{35B0C247-AF36-4016-85C1-392F1DEE232C}" name="44239" dataDxfId="353"/>
    <tableColumn id="346" xr3:uid="{AA05DB00-7305-4139-A000-C689CE6B7D31}" name="44240" dataDxfId="352"/>
    <tableColumn id="347" xr3:uid="{EE1F0821-8659-4B65-B5CF-82C8D38A489A}" name="44241" dataDxfId="351"/>
    <tableColumn id="348" xr3:uid="{6EBAB1CB-5477-4080-A918-D7A1554CD060}" name="44242" dataDxfId="350"/>
    <tableColumn id="349" xr3:uid="{F7F81CEF-402E-4191-86BD-A454C25221E1}" name="44243" dataDxfId="349"/>
    <tableColumn id="350" xr3:uid="{E1E19A9F-7D01-409A-9F60-4265BE543E26}" name="44244" dataDxfId="348"/>
    <tableColumn id="351" xr3:uid="{99178DE1-6428-463F-AA9E-55F3C0E51A1D}" name="44245" dataDxfId="347"/>
    <tableColumn id="352" xr3:uid="{A1C2A9C9-AB4A-42B7-AC27-BBA2F84F5968}" name="44246" dataDxfId="346"/>
    <tableColumn id="353" xr3:uid="{E14199D9-F352-4E9F-8EFC-169F30245D01}" name="44247" dataDxfId="345"/>
    <tableColumn id="354" xr3:uid="{5981E3B6-FD51-4998-8982-76C89A3E14EB}" name="44248" dataDxfId="344"/>
    <tableColumn id="355" xr3:uid="{C6495249-AD77-48E7-8093-64E95CB3F7FA}" name="44249" dataDxfId="343"/>
    <tableColumn id="356" xr3:uid="{7E4B5719-7D4B-407B-81BC-F2E9FFE54927}" name="44250" dataDxfId="342"/>
    <tableColumn id="357" xr3:uid="{38502289-F2BA-4685-A72D-EFF557E2C806}" name="44251" dataDxfId="341"/>
    <tableColumn id="358" xr3:uid="{2FD0C156-8C2B-4D54-AE7C-00F4342DBB47}" name="44252" dataDxfId="340"/>
    <tableColumn id="359" xr3:uid="{197F1802-EBD2-4511-AAA3-1D512F78D864}" name="44253" dataDxfId="339"/>
    <tableColumn id="360" xr3:uid="{6B60041C-52D8-4CD4-ABFE-C36F7E4AA8E9}" name="44254" dataDxfId="338"/>
    <tableColumn id="361" xr3:uid="{C4DF5A5D-8A88-4294-94B6-C6AEEE45F91F}" name="44255" dataDxfId="337"/>
    <tableColumn id="362" xr3:uid="{E0897AB0-3A5F-41BC-ACCD-6B15C59A15D2}" name="44256" dataDxfId="336"/>
    <tableColumn id="363" xr3:uid="{9EE8AFF8-B541-47C1-A69C-6D838675D8D6}" name="44257" dataDxfId="335"/>
    <tableColumn id="364" xr3:uid="{E6BCAC20-C0B4-4621-8747-F3339A7EBCC4}" name="44258" dataDxfId="334"/>
    <tableColumn id="365" xr3:uid="{02F1BC85-8964-4C1D-A435-71546E67EF77}" name="44259" dataDxfId="333"/>
    <tableColumn id="366" xr3:uid="{2FC77AA9-6C86-4679-9426-A7827DD29F90}" name="44260" dataDxfId="332"/>
    <tableColumn id="367" xr3:uid="{B7A85B9A-0C3C-41CF-96C8-33A0B2D791CA}" name="44261" dataDxfId="331"/>
    <tableColumn id="368" xr3:uid="{9E3EF0E9-56DE-4224-A9BF-640C6365443A}" name="44262" dataDxfId="330"/>
    <tableColumn id="369" xr3:uid="{F795B1DE-6707-4BC0-B580-C26865F968B4}" name="44263" dataDxfId="329"/>
    <tableColumn id="370" xr3:uid="{6B3AA100-BE82-4799-BBF1-6F059F495B89}" name="44264" dataDxfId="328"/>
    <tableColumn id="371" xr3:uid="{57F049EE-81F8-40DE-8FC7-F9C37655394C}" name="44265" dataDxfId="327"/>
    <tableColumn id="372" xr3:uid="{2645A210-9429-4701-85CB-A102FB5B9113}" name="44266" dataDxfId="326"/>
    <tableColumn id="373" xr3:uid="{B9B0D768-3E17-44F6-8921-A07F228979B0}" name="44267" dataDxfId="325"/>
    <tableColumn id="374" xr3:uid="{CA434886-0E33-4DF7-B2C8-430616F8251D}" name="44268" dataDxfId="324"/>
    <tableColumn id="375" xr3:uid="{246E38F3-9F62-4EA5-9E1C-BD8F7A0FBB49}" name="44269" dataDxfId="323"/>
    <tableColumn id="376" xr3:uid="{23B10D48-2A84-4234-A509-BF7F12499B35}" name="44270" dataDxfId="322"/>
    <tableColumn id="377" xr3:uid="{E493352F-39DF-471C-B344-7D8C01768678}" name="44271" dataDxfId="321"/>
    <tableColumn id="378" xr3:uid="{21C4A636-F56F-4425-AEA8-6D061B983A24}" name="44272" dataDxfId="320"/>
    <tableColumn id="379" xr3:uid="{13B214DE-499F-47D3-A9E1-39804C57D6B1}" name="44273" dataDxfId="319"/>
    <tableColumn id="380" xr3:uid="{8550154F-3DF3-44AF-A88B-E7CD1AB48A73}" name="44274" dataDxfId="318"/>
    <tableColumn id="381" xr3:uid="{9E2E0BE9-B2FD-4E9B-86CC-280FAC4D6244}" name="44275" dataDxfId="317"/>
    <tableColumn id="382" xr3:uid="{3FF32CF0-5830-47D7-8544-D0E1C3BD3A52}" name="44276" dataDxfId="316"/>
    <tableColumn id="383" xr3:uid="{EEA09618-9C9C-4C37-B75A-B00FA1079AF0}" name="44277" dataDxfId="315"/>
    <tableColumn id="384" xr3:uid="{B1BD2F0A-EC36-4DBA-B4FA-D4C263119AA5}" name="44278" dataDxfId="314"/>
    <tableColumn id="385" xr3:uid="{95AF8D9F-727F-4C26-88A7-9B47645E2F68}" name="44279" dataDxfId="313"/>
    <tableColumn id="386" xr3:uid="{C7DC5D7A-3B88-46F2-8205-364DF5B0AF5F}" name="44280" dataDxfId="312"/>
    <tableColumn id="387" xr3:uid="{4F2C5C05-6FE8-48D5-AE57-39C3EDA6E1D4}" name="44281" dataDxfId="311"/>
    <tableColumn id="388" xr3:uid="{3D742AC7-ADB8-4B7A-BF7E-BEF2406138E1}" name="44282" dataDxfId="310"/>
    <tableColumn id="389" xr3:uid="{AB8FB7A1-919C-484A-982E-1E6CCD56BADA}" name="44283" dataDxfId="309"/>
    <tableColumn id="390" xr3:uid="{8FA4A279-26E6-4ECB-8C2D-82F548E0D3E0}" name="44284" dataDxfId="308"/>
    <tableColumn id="391" xr3:uid="{700769E3-CC4E-4AA3-809B-C2450B42EFE7}" name="44285" dataDxfId="307"/>
    <tableColumn id="392" xr3:uid="{9B67468B-45A2-4093-A173-D7ECE2A5AE2D}" name="44286" dataDxfId="306"/>
    <tableColumn id="393" xr3:uid="{4CCE3B1C-DFBA-49E6-B31B-AD3F1F922C2B}" name="44287" dataDxfId="305"/>
    <tableColumn id="394" xr3:uid="{997C6696-3835-4947-8128-F70CDD33AEF8}" name="44288" dataDxfId="304"/>
    <tableColumn id="395" xr3:uid="{0C68BB0D-2FA8-4A2D-8C5A-4193D5540452}" name="44289" dataDxfId="303"/>
    <tableColumn id="396" xr3:uid="{FE407B8C-5053-480B-BE83-6B36E215DB97}" name="44290" dataDxfId="302"/>
    <tableColumn id="397" xr3:uid="{D59CF6AF-B227-4439-859A-D84D6C39CAE7}" name="44291" dataDxfId="301"/>
    <tableColumn id="398" xr3:uid="{DEE9D0C7-7854-4FF0-8BE7-55EC25DA0DE4}" name="44292" dataDxfId="300"/>
    <tableColumn id="399" xr3:uid="{E644C895-B179-47DF-B2B8-55AEA6F0AFF0}" name="44293" dataDxfId="299"/>
    <tableColumn id="400" xr3:uid="{7469D56C-9629-4516-B483-8BCDC65516FC}" name="44294" dataDxfId="298"/>
    <tableColumn id="401" xr3:uid="{E53E0327-9795-4ED8-862F-F5FD030BE1E5}" name="44295" dataDxfId="297"/>
    <tableColumn id="402" xr3:uid="{4B6E1E96-A61D-4E92-A383-7E2C1319B017}" name="44296" dataDxfId="296"/>
    <tableColumn id="403" xr3:uid="{D75959A3-BD81-4612-B984-41E2023CB440}" name="44297" dataDxfId="295"/>
    <tableColumn id="404" xr3:uid="{0A868F4C-CDC2-4452-8906-CC61D6BEE63F}" name="44298" dataDxfId="294"/>
    <tableColumn id="405" xr3:uid="{A9E25D46-7FAE-4E81-ABF8-63B339F923C7}" name="44299" dataDxfId="293"/>
    <tableColumn id="406" xr3:uid="{101266DF-AB05-4BF5-B163-790347FD755C}" name="44300" dataDxfId="292"/>
    <tableColumn id="407" xr3:uid="{6FEE6624-3E57-4C86-9714-69DF315BEA3A}" name="44301" dataDxfId="291"/>
    <tableColumn id="408" xr3:uid="{CC9DF33C-CB41-4561-8F49-607F131A6386}" name="44302" dataDxfId="290"/>
    <tableColumn id="409" xr3:uid="{8F5C9B7C-8246-4C29-A297-F6A8EE1E50D2}" name="44303" dataDxfId="289"/>
    <tableColumn id="410" xr3:uid="{C9DA4D59-8632-4AA2-B772-1B5E06071D48}" name="44304" dataDxfId="288"/>
    <tableColumn id="411" xr3:uid="{978BC9CB-8752-41EB-A5C8-4775BE5CBC91}" name="44305" dataDxfId="287"/>
    <tableColumn id="412" xr3:uid="{D784658E-7445-4BFE-B78C-E3314ED77211}" name="44306" dataDxfId="286"/>
    <tableColumn id="413" xr3:uid="{170AE33D-AE3C-4026-ADD3-41256D5A7054}" name="44307" dataDxfId="285"/>
    <tableColumn id="414" xr3:uid="{116C6DD2-F63A-4A36-8430-C12FFBA9673D}" name="44308" dataDxfId="284"/>
    <tableColumn id="415" xr3:uid="{7CE86100-8F45-4EBE-86F1-E755C32B2F29}" name="44309" dataDxfId="283"/>
    <tableColumn id="416" xr3:uid="{AC6A3A9A-2328-48FA-9C48-823BBB5F20BD}" name="44310" dataDxfId="282"/>
    <tableColumn id="417" xr3:uid="{28469A98-E885-473C-8001-CE0AA1A46A3E}" name="44311" dataDxfId="281"/>
    <tableColumn id="418" xr3:uid="{CD923802-8567-4150-97A2-452A818DCD68}" name="44312" dataDxfId="280"/>
    <tableColumn id="419" xr3:uid="{44CEEB9B-B507-4E27-83ED-CC4E30991849}" name="44313" dataDxfId="279"/>
    <tableColumn id="420" xr3:uid="{57485253-90EA-4354-AD53-FB635D60085D}" name="44314" dataDxfId="278"/>
    <tableColumn id="421" xr3:uid="{5825FC43-5767-4586-8743-5FBA8FAE4000}" name="44315" dataDxfId="277"/>
    <tableColumn id="422" xr3:uid="{5E51F846-CA1A-46E5-9B1D-A0F74FC9928B}" name="44316" dataDxfId="276"/>
    <tableColumn id="423" xr3:uid="{7A6F0942-E971-4A14-905B-7173990216CC}" name="44317" dataDxfId="275"/>
    <tableColumn id="424" xr3:uid="{B4D41CE2-9C2B-4296-B227-337ADDA00440}" name="44318" dataDxfId="274"/>
    <tableColumn id="425" xr3:uid="{0B0451EB-AD38-467F-B4C7-19EACFB36F7A}" name="44319" dataDxfId="273"/>
    <tableColumn id="426" xr3:uid="{BC7A2E56-C305-46F3-B729-BA3CDB826969}" name="44320" dataDxfId="272"/>
    <tableColumn id="427" xr3:uid="{2F8D8B6D-A258-40AD-B5EC-56C42F845146}" name="44321" dataDxfId="271"/>
    <tableColumn id="428" xr3:uid="{E86AC641-2929-4AEC-9C52-EDDC17696A13}" name="44322" dataDxfId="270"/>
    <tableColumn id="429" xr3:uid="{96A85F1C-33C1-4093-A768-7800E16AE59A}" name="44323" dataDxfId="269"/>
    <tableColumn id="430" xr3:uid="{076933C9-5B52-4BEB-8E06-74370BD25311}" name="44324" dataDxfId="268"/>
    <tableColumn id="431" xr3:uid="{B62A3404-0978-4CFA-81DC-C7D95EDFD587}" name="44325" dataDxfId="267"/>
    <tableColumn id="432" xr3:uid="{D4360CDB-1989-4166-8433-13D26782DD53}" name="44326" dataDxfId="266"/>
    <tableColumn id="433" xr3:uid="{64FF9822-2EBD-45E5-96BC-C28033D984BC}" name="44327" dataDxfId="265"/>
    <tableColumn id="434" xr3:uid="{8587A483-6E94-4303-9766-C234E2F0DF9F}" name="44328" dataDxfId="264"/>
    <tableColumn id="435" xr3:uid="{F6908600-D137-45CF-96BE-BFECBE5226F5}" name="44329" dataDxfId="263"/>
    <tableColumn id="436" xr3:uid="{8165D425-A0FA-438F-AEC8-AC822CDC6230}" name="44330" dataDxfId="262"/>
    <tableColumn id="437" xr3:uid="{F4324886-8025-4EB5-BCAE-E196F53A4E64}" name="44331" dataDxfId="261"/>
    <tableColumn id="438" xr3:uid="{98A4A256-556E-4F38-B11C-F36D9FA5BB24}" name="44332" dataDxfId="260"/>
    <tableColumn id="439" xr3:uid="{DE441905-0EBA-4217-9E15-626415136F15}" name="44333" dataDxfId="259"/>
    <tableColumn id="440" xr3:uid="{006B86E1-3C2F-4903-9644-5AD7C7966DA1}" name="44334" dataDxfId="258"/>
    <tableColumn id="441" xr3:uid="{5AF24115-CF2F-4A7F-9CD5-1683ABF6B5AA}" name="44335" dataDxfId="257"/>
    <tableColumn id="442" xr3:uid="{B631DA99-C75B-4E1D-BC29-C08BD86592B5}" name="44336" dataDxfId="256"/>
    <tableColumn id="443" xr3:uid="{889D00C7-550B-457C-B13A-5C08A033DDEB}" name="44337" dataDxfId="255"/>
    <tableColumn id="444" xr3:uid="{F9D5FA70-D0D9-45D9-A8E9-9FCA60414B99}" name="44338" dataDxfId="254"/>
    <tableColumn id="445" xr3:uid="{13B2E188-F66A-4A5F-948D-35BE84EEBB95}" name="44339" dataDxfId="253"/>
    <tableColumn id="446" xr3:uid="{7615CA21-0463-4945-816B-477AF9BD2983}" name="44340" dataDxfId="252"/>
    <tableColumn id="447" xr3:uid="{DFD55CC3-21F6-43AE-BE4E-978716F4BB5E}" name="44341" dataDxfId="251"/>
    <tableColumn id="448" xr3:uid="{D764A311-79F5-43F5-8A31-D6C50F15E9C1}" name="44342" dataDxfId="250"/>
    <tableColumn id="449" xr3:uid="{74FE909D-43AB-417C-9CBB-42109C88E336}" name="44343" dataDxfId="249"/>
    <tableColumn id="450" xr3:uid="{8A1C2852-7C44-483A-9E6F-457DF391D379}" name="44344" dataDxfId="248"/>
    <tableColumn id="451" xr3:uid="{F2264125-ACE5-4203-A0CB-C70F1977E45F}" name="44345" dataDxfId="247"/>
    <tableColumn id="452" xr3:uid="{5A9741FF-C75B-4BE2-8AE3-106A0601AF92}" name="44346" dataDxfId="246"/>
    <tableColumn id="453" xr3:uid="{25B745BC-0FE2-4EAF-A195-0FB125361A4B}" name="44347" dataDxfId="245"/>
    <tableColumn id="454" xr3:uid="{ACEDC73E-EC94-4A3F-9573-08970FF6EF34}" name="44348" dataDxfId="244"/>
    <tableColumn id="455" xr3:uid="{C39203D8-E7D0-436A-A197-27593B549E1B}" name="44349" dataDxfId="243"/>
    <tableColumn id="456" xr3:uid="{8BB71634-32EE-4361-87ED-D1307CD664B0}" name="44350" dataDxfId="242"/>
    <tableColumn id="457" xr3:uid="{54B4BC4E-A39F-4360-AA1D-DC8E0DDF1EE6}" name="44351" dataDxfId="241"/>
    <tableColumn id="458" xr3:uid="{E158E35D-9552-4D6C-8189-2E02023DFD3E}" name="44352" dataDxfId="240"/>
    <tableColumn id="459" xr3:uid="{DAA058E5-6F1B-4CB7-A59E-0624B789A099}" name="44353" dataDxfId="239"/>
    <tableColumn id="460" xr3:uid="{0BB48C28-6C72-41D8-AA67-1E92835AC85C}" name="44354" dataDxfId="238"/>
    <tableColumn id="461" xr3:uid="{8E02F6A2-5BE5-4621-A033-06BA6EC09BF6}" name="44355" dataDxfId="237"/>
    <tableColumn id="462" xr3:uid="{6C5F5386-20D1-4FFF-8427-0E41C5B6E792}" name="44356" dataDxfId="236"/>
    <tableColumn id="463" xr3:uid="{562614E0-FB1D-4462-8F26-925BE9C494FB}" name="44357" dataDxfId="235"/>
    <tableColumn id="464" xr3:uid="{E09CF35E-846A-4CA1-8661-C475B6A241C9}" name="44358" dataDxfId="234"/>
    <tableColumn id="465" xr3:uid="{A1AE9053-01A3-4C4D-BFE3-D4A81D50AA17}" name="44359" dataDxfId="233"/>
    <tableColumn id="466" xr3:uid="{6556BD91-6634-48D1-AB0C-FBA92EF1B9AE}" name="44360" dataDxfId="232"/>
    <tableColumn id="467" xr3:uid="{71E310A1-E49D-4DF2-85F1-F75EBCCB1E03}" name="44361" dataDxfId="231"/>
    <tableColumn id="468" xr3:uid="{BA1C6A4E-F082-477C-8283-356D21EB193C}" name="44362" dataDxfId="230"/>
    <tableColumn id="469" xr3:uid="{2D819747-85D1-465F-80AC-D30506C951D7}" name="44363" dataDxfId="229"/>
    <tableColumn id="470" xr3:uid="{6BDAB379-17D7-452C-926D-BB9A33A6CA0A}" name="44364" dataDxfId="228"/>
    <tableColumn id="471" xr3:uid="{DF119340-835A-4BBB-8A0F-4AC9D205BFE4}" name="44365" dataDxfId="227"/>
    <tableColumn id="472" xr3:uid="{F3021B82-4228-4DDD-BC1A-7EC98AF45C73}" name="44366" dataDxfId="226"/>
    <tableColumn id="473" xr3:uid="{5A27AE99-DB1A-4AE4-9C52-1B23CDECCE62}" name="44367" dataDxfId="225"/>
    <tableColumn id="474" xr3:uid="{EA8ADF7A-A91C-46CB-8EE6-93CF68F84BA5}" name="44368" dataDxfId="224"/>
    <tableColumn id="475" xr3:uid="{17F62E87-978E-4AA3-BF71-78102B54F03B}" name="44369" dataDxfId="223"/>
    <tableColumn id="476" xr3:uid="{7BCC91FE-B7D0-4022-9C73-E37C29C68630}" name="44370" dataDxfId="222"/>
    <tableColumn id="477" xr3:uid="{12AE2B51-3036-425D-9B5A-60305158E171}" name="44371" dataDxfId="221"/>
    <tableColumn id="478" xr3:uid="{2D41B619-89D5-477D-95AD-211FDA26EC5E}" name="44372" dataDxfId="220"/>
    <tableColumn id="479" xr3:uid="{63B8F530-BF4E-48CE-B14A-CF7782AC8D13}" name="44373" dataDxfId="219"/>
    <tableColumn id="480" xr3:uid="{458F2AD1-B5CA-4AF4-B67D-ED57E9E694D1}" name="44374" dataDxfId="218"/>
    <tableColumn id="481" xr3:uid="{191BB0E4-A237-4A7B-9B10-ABBC08E8DAAE}" name="44375" dataDxfId="217"/>
    <tableColumn id="521" xr3:uid="{CD916E83-7296-42EB-846C-C677EAF1169B}" name="44376" dataDxfId="216"/>
    <tableColumn id="523" xr3:uid="{196F44AD-CD99-4A68-BE07-EF6170F0C96D}" name="44377" dataDxfId="215"/>
    <tableColumn id="524" xr3:uid="{E857AD02-655B-4B7E-9E41-A3CE7A4B44F7}" name="44378" dataDxfId="214"/>
    <tableColumn id="482" xr3:uid="{E80F7ED5-B479-4CF9-A27E-B00290FCFD8F}" name="44379" dataDxfId="213"/>
    <tableColumn id="483" xr3:uid="{2ABA25A5-4EA2-4F22-8601-CFE74C319E35}" name="44380" dataDxfId="212"/>
    <tableColumn id="484" xr3:uid="{D9916D70-B627-4C8E-AFCB-451684A4F760}" name="44381" dataDxfId="211"/>
    <tableColumn id="485" xr3:uid="{A60340FB-FC74-4A8B-83FE-22C72721AC0F}" name="44382" dataDxfId="210"/>
    <tableColumn id="486" xr3:uid="{5CE294DA-C2CA-444A-ADD3-069704F78312}" name="44383" dataDxfId="209"/>
    <tableColumn id="487" xr3:uid="{7BB07A52-7C51-478C-B232-BF382FDF3D3F}" name="44384" dataDxfId="208"/>
    <tableColumn id="488" xr3:uid="{E1033F00-55F4-43B1-9428-7A267CC675D8}" name="44385" dataDxfId="207"/>
    <tableColumn id="489" xr3:uid="{FD981683-7548-41EC-BC22-639E5FBA39E1}" name="44386" dataDxfId="206"/>
    <tableColumn id="490" xr3:uid="{A868EB07-8B9D-4361-8528-9A9A7A2E676F}" name="44387" dataDxfId="205"/>
    <tableColumn id="491" xr3:uid="{55A8BF02-9A49-4A53-B3F6-B5A766FD8E05}" name="44388" dataDxfId="204"/>
    <tableColumn id="492" xr3:uid="{9E70F988-33B0-438A-BB47-FE3CE6CF2A1D}" name="44389" dataDxfId="203"/>
    <tableColumn id="493" xr3:uid="{C3CA0DBE-CE97-4939-9D5B-58636D9C6C16}" name="44390" dataDxfId="202"/>
    <tableColumn id="494" xr3:uid="{BC16DD22-1807-46B4-B19F-C64DB78F34C3}" name="44391" dataDxfId="201"/>
    <tableColumn id="495" xr3:uid="{FF246013-9EF6-4C24-90CC-4E144BE17A71}" name="44392" dataDxfId="200"/>
    <tableColumn id="496" xr3:uid="{F5A35EDC-1892-4FA9-B24E-BC2047D363C4}" name="44393" dataDxfId="199"/>
    <tableColumn id="497" xr3:uid="{771440BE-A91B-4D5F-926D-B99A9458D5B4}" name="44394" dataDxfId="198"/>
    <tableColumn id="498" xr3:uid="{1181FC4B-6734-4566-8299-CA27635F24AA}" name="44395" dataDxfId="197"/>
    <tableColumn id="499" xr3:uid="{A2D5AA6B-4C57-405E-B7C5-1BE6803292A9}" name="44396" dataDxfId="196"/>
    <tableColumn id="500" xr3:uid="{0B08F909-DE1D-45FE-B4F6-CDCCEB23C2C4}" name="44397" dataDxfId="195"/>
    <tableColumn id="501" xr3:uid="{DC2B95D6-97CB-4146-8ABA-8E9CC38AB76C}" name="44398" dataDxfId="194"/>
    <tableColumn id="502" xr3:uid="{D2AF2A54-33DE-4BF6-A382-82EC6392CAF9}" name="44399" dataDxfId="193"/>
    <tableColumn id="503" xr3:uid="{DB16C7E9-9C5F-4712-A550-33CD59D1037E}" name="44400" dataDxfId="192"/>
    <tableColumn id="504" xr3:uid="{E49C1B7A-F3FF-418E-BE1C-AB92E56D3195}" name="44401" dataDxfId="191"/>
    <tableColumn id="505" xr3:uid="{31B9C49C-67B4-4EF6-BC9C-793FAE3B4D1E}" name="44402" dataDxfId="190"/>
    <tableColumn id="506" xr3:uid="{B39A5ABA-BAF5-4CC5-8DCB-F08E2BCE8C1A}" name="44403" dataDxfId="189"/>
    <tableColumn id="507" xr3:uid="{1E62A0A4-CDBC-42CC-9217-BC128AA8F19E}" name="44404" dataDxfId="188"/>
    <tableColumn id="508" xr3:uid="{2310E136-5E9A-425B-8899-5EE6137D707D}" name="44405" dataDxfId="187"/>
    <tableColumn id="509" xr3:uid="{6EB42F01-3E5C-47CD-A59C-391DDAC11CBB}" name="44406" dataDxfId="186"/>
    <tableColumn id="510" xr3:uid="{382DED7A-3638-442C-9DB1-3A0B749265CF}" name="44407" dataDxfId="185"/>
    <tableColumn id="511" xr3:uid="{FF99C58B-82F6-4208-AA49-26006C6B03E1}" name="44408" dataDxfId="184"/>
    <tableColumn id="512" xr3:uid="{8EF62AD7-FDB5-4652-B8D5-8A4C9E3D834F}" name="44409" dataDxfId="183"/>
    <tableColumn id="513" xr3:uid="{F13511E0-CDA8-4A48-B6AC-CFA6C92BA247}" name="44410" dataDxfId="182"/>
    <tableColumn id="514" xr3:uid="{445AACE1-D830-411E-9712-265A00B3F307}" name="44411" dataDxfId="181"/>
    <tableColumn id="515" xr3:uid="{A95AFC89-A8D3-47FB-891B-B3C6CCC6F5AC}" name="44412" dataDxfId="180"/>
    <tableColumn id="516" xr3:uid="{0CF7E3A9-082F-4389-9725-0B0713EC1891}" name="44413" dataDxfId="179"/>
    <tableColumn id="517" xr3:uid="{EB06FC32-60D1-4064-9803-FFDA3D800FD8}" name="44414" dataDxfId="178"/>
    <tableColumn id="518" xr3:uid="{81D8A973-B2E2-4D0B-BFCE-A77EF35A70CC}" name="44415" dataDxfId="177"/>
    <tableColumn id="519" xr3:uid="{1C64F648-EE44-4D5C-BFB4-1EC953F08332}" name="44416" dataDxfId="176"/>
    <tableColumn id="520" xr3:uid="{CE57AA63-F03E-4741-AFF1-F1E536D7A321}" name="44417" dataDxfId="175"/>
    <tableColumn id="1" xr3:uid="{E9379B82-0EB4-4382-9787-02C1FAB0FF29}" name="44418" dataDxfId="174"/>
    <tableColumn id="522" xr3:uid="{7358692F-E0D9-428A-A4ED-E6E72F782843}" name="44419" dataDxfId="173"/>
    <tableColumn id="2" xr3:uid="{872293F9-56F2-48AF-A039-A70B70A4B546}" name="44420" dataDxfId="172"/>
    <tableColumn id="3" xr3:uid="{E462AB1B-1472-4973-B094-13D137E6B66E}" name="44421" dataDxfId="171"/>
    <tableColumn id="525" xr3:uid="{B1811284-47D5-4533-95C8-B148A75E7D10}" name="44422" dataDxfId="170"/>
    <tableColumn id="526" xr3:uid="{187D09A1-08E7-4098-9C7E-C7C78B0B7E70}" name="44423" dataDxfId="169"/>
    <tableColumn id="527" xr3:uid="{4FB62F00-7C1F-4638-A347-C26276A52488}" name="44424" dataDxfId="168"/>
    <tableColumn id="528" xr3:uid="{38319CBB-BE32-4394-91AF-16225050F484}" name="44425" dataDxfId="167"/>
    <tableColumn id="529" xr3:uid="{2CE142C9-AFFB-4CCE-AEB1-782E39F4ECA0}" name="44426" dataDxfId="166"/>
    <tableColumn id="530" xr3:uid="{8F703CCA-B8BC-433E-A0C2-3FAAED2A1F98}" name="44427" dataDxfId="165"/>
    <tableColumn id="531" xr3:uid="{F1B341F0-ADB5-4CF2-A62A-BCD17ED43E84}" name="44428" dataDxfId="164"/>
    <tableColumn id="532" xr3:uid="{7A764A6D-6F78-45BA-9E96-0CFDB855178A}" name="44429" dataDxfId="163"/>
    <tableColumn id="533" xr3:uid="{D01F2D1E-57FA-4AEB-BAA8-E86CB04D3A59}" name="44430" dataDxfId="162"/>
    <tableColumn id="534" xr3:uid="{44A7D644-2A92-466A-940A-7EC2A21F965A}" name="44431" dataDxfId="161"/>
    <tableColumn id="535" xr3:uid="{9B683F6B-4617-4E9E-A58D-861D65679061}" name="44432" dataDxfId="160"/>
    <tableColumn id="536" xr3:uid="{A121DC36-4B79-4652-A61C-3B16EC8BAAC3}" name="44433" dataDxfId="159"/>
    <tableColumn id="537" xr3:uid="{5E24E0E8-D360-4498-893C-3079B34E46B6}" name="44434" dataDxfId="158"/>
    <tableColumn id="538" xr3:uid="{AFC5FB64-6C9B-4D94-B271-215ED5B86505}" name="44435" dataDxfId="157"/>
    <tableColumn id="539" xr3:uid="{C67FAEFC-5974-4220-8E62-3A19F7E94873}" name="44436" dataDxfId="156"/>
    <tableColumn id="540" xr3:uid="{E714CF8E-4A1E-459B-9CF8-E9B536D68AA5}" name="44437" dataDxfId="155"/>
    <tableColumn id="541" xr3:uid="{53A284EE-6C92-457B-A971-2EE7387034E3}" name="44438" dataDxfId="154"/>
    <tableColumn id="542" xr3:uid="{134CC82B-8CFA-4958-8671-BFF0BAFB974F}" name="44439" dataDxfId="153"/>
    <tableColumn id="543" xr3:uid="{5E4E997D-63C4-4E5E-A692-9A8C78C0ED95}" name="44440" dataDxfId="152"/>
    <tableColumn id="544" xr3:uid="{98186328-24C8-4230-8A62-1C2C93ACE221}" name="44441" dataDxfId="151"/>
    <tableColumn id="545" xr3:uid="{6673A11B-02B5-45BC-B178-A78C5E23EEFE}" name="44442" dataDxfId="150"/>
    <tableColumn id="546" xr3:uid="{92D17758-56AC-4ED0-9CFF-23BE724B4D28}" name="44443" dataDxfId="149"/>
    <tableColumn id="547" xr3:uid="{841A6B1E-6AD6-47A3-B3A9-FDA9D88E2D0B}" name="44444" dataDxfId="148"/>
    <tableColumn id="548" xr3:uid="{D6F3BDA8-B412-4151-9AFF-6A97AC4DB04D}" name="44445" dataDxfId="147"/>
    <tableColumn id="549" xr3:uid="{E6D93AE8-6B06-472E-AC9B-28EBD62CDC93}" name="44446" dataDxfId="146"/>
    <tableColumn id="550" xr3:uid="{443A5FDD-28E5-4490-9DC5-AA07BCBCEB5F}" name="44447" dataDxfId="145"/>
    <tableColumn id="551" xr3:uid="{6B38ACC5-17A4-4F8B-BCCE-D2B07F84C41E}" name="44448" dataDxfId="144"/>
    <tableColumn id="552" xr3:uid="{F4FBF73E-0D47-4B4C-8DBB-73CB0183B560}" name="44449" dataDxfId="143"/>
    <tableColumn id="553" xr3:uid="{729F0AF7-AE7B-466D-B6BA-C029E30324AD}" name="44450" dataDxfId="142"/>
    <tableColumn id="554" xr3:uid="{885A3604-BDE6-4950-A943-64AB35484952}" name="44451" dataDxfId="141"/>
    <tableColumn id="555" xr3:uid="{70527694-97CD-4C31-B6A8-51E2831778CE}" name="44452" dataDxfId="140"/>
    <tableColumn id="556" xr3:uid="{D41E7C99-939A-49F6-8E65-72ABC659C639}" name="44453" dataDxfId="139"/>
    <tableColumn id="557" xr3:uid="{2B850F92-6B91-40DC-9C19-0B02C676C0BE}" name="44454" dataDxfId="138"/>
    <tableColumn id="558" xr3:uid="{7ADA2D7F-0181-440F-85EE-EE9FB7D97A4F}" name="44455" dataDxfId="137"/>
    <tableColumn id="559" xr3:uid="{A9AB971F-7F6C-4897-87AE-79DC8CC31461}" name="44456" dataDxfId="136"/>
    <tableColumn id="560" xr3:uid="{D907FC84-07AE-44F1-B47D-77EF6F7BCC77}" name="44457" dataDxfId="135"/>
    <tableColumn id="561" xr3:uid="{5F4FCBD2-C1C6-4568-8C31-D0B8CC6E3476}" name="44458" dataDxfId="134"/>
    <tableColumn id="562" xr3:uid="{85A97816-86E2-4816-889B-5ACDEA8A277B}" name="44459" dataDxfId="133"/>
    <tableColumn id="563" xr3:uid="{A73233F1-DFA1-4802-BBC6-F66E153ADAC3}" name="44460" dataDxfId="132"/>
    <tableColumn id="564" xr3:uid="{702CD2DF-6C15-40A7-84FF-63CE636CF9E7}" name="44461" dataDxfId="131"/>
    <tableColumn id="565" xr3:uid="{80038373-CC36-4BB6-B36B-51077A997F9F}" name="44462" dataDxfId="130"/>
    <tableColumn id="566" xr3:uid="{057B14E4-0A2A-4234-AEC7-A90911D429E3}" name="44463" dataDxfId="129"/>
    <tableColumn id="567" xr3:uid="{7A250DD2-95B7-484F-BDF0-E66B57B4922D}" name="44464" dataDxfId="128"/>
    <tableColumn id="568" xr3:uid="{D2415461-46D3-4DD0-8FE5-691530866BE4}" name="44465" dataDxfId="127"/>
    <tableColumn id="569" xr3:uid="{FD8076F0-DFA4-4D59-BC4A-1CABE6865C2A}" name="44466" dataDxfId="126"/>
    <tableColumn id="570" xr3:uid="{9B6BC372-349B-4EE1-B3B3-78934DDD13FE}" name="44467" dataDxfId="125"/>
    <tableColumn id="571" xr3:uid="{A9B42492-FA0F-4161-8037-5378AA8F11A2}" name="44468" dataDxfId="124"/>
    <tableColumn id="572" xr3:uid="{B2592E23-29B7-45FA-B2AE-A1B7ABEFB75A}" name="44469" dataDxfId="123"/>
    <tableColumn id="573" xr3:uid="{22E6291D-7152-4A02-A0E0-8F7622290923}" name="44470" dataDxfId="122"/>
    <tableColumn id="574" xr3:uid="{AC22EF16-E37D-4E4E-A5FF-85B89A4CD04B}" name="44471" dataDxfId="121"/>
    <tableColumn id="575" xr3:uid="{00435663-EC5A-47D9-BA10-43CC7572A676}" name="44472" dataDxfId="120"/>
    <tableColumn id="576" xr3:uid="{FB20DEAC-FF9D-4365-BC66-3128D4F40295}" name="44473" dataDxfId="119"/>
    <tableColumn id="577" xr3:uid="{8BADE02D-1AA5-41CA-B152-790964AFE682}" name="44474" dataDxfId="118"/>
    <tableColumn id="578" xr3:uid="{FE87F7F0-D207-445A-B8D7-006EB6B55338}" name="44475" dataDxfId="117"/>
    <tableColumn id="579" xr3:uid="{69448ACB-5B9F-46CD-9572-66D7847A03EB}" name="44476" dataDxfId="116"/>
    <tableColumn id="580" xr3:uid="{2FF789CD-5119-4547-AD15-7F26EAECA219}" name="44477" dataDxfId="115"/>
    <tableColumn id="581" xr3:uid="{63D367BF-23C2-41D0-9E7B-A09554D06300}" name="44478" dataDxfId="114"/>
    <tableColumn id="582" xr3:uid="{500CFC77-EC33-442B-87EC-D82B68B164BB}" name="44479" dataDxfId="113"/>
    <tableColumn id="583" xr3:uid="{B4AB2425-1BD3-42B0-9208-DA6266DEB597}" name="44480" dataDxfId="112"/>
    <tableColumn id="584" xr3:uid="{79CA9336-DE48-42DC-9365-BB8AF618DEC7}" name="44481" dataDxfId="111"/>
    <tableColumn id="585" xr3:uid="{C3392ECF-1811-4DCF-9D8C-F5607864B445}" name="44482" dataDxfId="110"/>
    <tableColumn id="586" xr3:uid="{CE83E085-5420-4568-A12E-81A69157FC64}" name="44483" dataDxfId="109"/>
    <tableColumn id="587" xr3:uid="{41FFA58C-7437-4555-BCB2-1B5258EEBB36}" name="44484" dataDxfId="108"/>
    <tableColumn id="588" xr3:uid="{6EEE6D49-FE16-4A3A-BE44-ECD344C96A0C}" name="44485" dataDxfId="107"/>
    <tableColumn id="589" xr3:uid="{F48A55BB-BCDD-494D-AB1E-33D1745D33A3}" name="44486" dataDxfId="106"/>
    <tableColumn id="590" xr3:uid="{6599F6FE-1829-489A-805A-A88A2E106177}" name="44487" dataDxfId="105"/>
    <tableColumn id="591" xr3:uid="{6CBD275B-7A48-4C81-8A3F-C05C424A6127}" name="44488" dataDxfId="104"/>
    <tableColumn id="592" xr3:uid="{10A907D2-4D66-4CD4-B9E2-93370C2637D3}" name="44489" dataDxfId="103"/>
    <tableColumn id="593" xr3:uid="{86D11AD8-78F2-4962-8095-1B50FB55E829}" name="44490" dataDxfId="102"/>
    <tableColumn id="594" xr3:uid="{231A9981-EAEE-4ADA-858F-0BC05FB432D6}" name="44491" dataDxfId="101"/>
    <tableColumn id="595" xr3:uid="{040C8FAF-EFF9-4B03-B495-BD98B35E25AF}" name="44492" dataDxfId="100"/>
    <tableColumn id="596" xr3:uid="{5ED4779E-2A18-4A2C-AF1E-A353534EC22A}" name="44493" dataDxfId="99"/>
    <tableColumn id="597" xr3:uid="{FB3057DB-F3E3-445D-A586-90E232DE119D}" name="44494" dataDxfId="98"/>
    <tableColumn id="598" xr3:uid="{8C72BC8C-91FA-40B0-92B5-FE3573022648}" name="44495" dataDxfId="97"/>
    <tableColumn id="599" xr3:uid="{4AF8160C-D844-4C50-940B-777E4B9FB716}" name="44496" dataDxfId="96"/>
    <tableColumn id="600" xr3:uid="{2F1F437B-5A2E-4F4C-A058-1C1FA78EDC10}" name="44497" dataDxfId="95"/>
    <tableColumn id="601" xr3:uid="{ED8B57B9-4535-4864-919B-66DC6EE0E32A}" name="44498" dataDxfId="94"/>
    <tableColumn id="602" xr3:uid="{BC89D111-9B3A-4045-AE4B-73EA46A33AA3}" name="44499" dataDxfId="93"/>
    <tableColumn id="603" xr3:uid="{F61ABBF5-D0C3-4D23-8067-2C32E3BC7B9D}" name="44500" dataDxfId="92"/>
    <tableColumn id="604" xr3:uid="{C2C2A2B7-1287-4A6D-B22D-132EF3FD3E13}" name="44501" dataDxfId="91"/>
    <tableColumn id="605" xr3:uid="{FE1E2E83-2EDF-40C4-9AA2-53780AD67E31}" name="44502" dataDxfId="90"/>
    <tableColumn id="606" xr3:uid="{61FA9F31-ABA2-4C3F-827E-9D2702225DF0}" name="44503" dataDxfId="89"/>
    <tableColumn id="607" xr3:uid="{4D772565-30F2-4889-9879-2F3BCCAA4273}" name="44504" dataDxfId="88"/>
    <tableColumn id="608" xr3:uid="{C875B4B2-C84D-46D5-AC03-796768A55768}" name="44505" dataDxfId="87"/>
    <tableColumn id="609" xr3:uid="{E4ABEF58-B985-42AB-9CF9-3E69F3957374}" name="44506" dataDxfId="86"/>
    <tableColumn id="610" xr3:uid="{A37BA392-167B-4F44-8164-31B698454CB5}" name="44507" dataDxfId="85"/>
    <tableColumn id="611" xr3:uid="{9E10A91C-164B-4F0C-9497-3DACC25F8F32}" name="44508" dataDxfId="84"/>
    <tableColumn id="612" xr3:uid="{C2496DEA-FC0E-4A39-8F6F-F1592783226A}" name="44509" dataDxfId="83"/>
    <tableColumn id="613" xr3:uid="{AF17CB22-6EE4-43A8-8855-14CF71353A43}" name="44510" dataDxfId="82"/>
    <tableColumn id="614" xr3:uid="{5D15F929-1E7E-4C47-B8EB-A8603701D3B8}" name="44511" dataDxfId="81"/>
    <tableColumn id="615" xr3:uid="{7A5335C4-50F6-409F-9015-CC349EA91673}" name="44512" dataDxfId="80"/>
    <tableColumn id="616" xr3:uid="{52BE57EE-4C22-4F4F-A9E7-505925B79C1C}" name="44513" dataDxfId="79"/>
    <tableColumn id="617" xr3:uid="{590C6706-D924-409C-BDA7-5639303B0C74}" name="44514" dataDxfId="78"/>
    <tableColumn id="618" xr3:uid="{C58A8D02-0272-4F45-B021-F1264418FCE1}" name="44515" dataDxfId="77"/>
    <tableColumn id="619" xr3:uid="{BC646E84-AF72-4B46-BC5B-BAEEF75B22AC}" name="44516" dataDxfId="76"/>
    <tableColumn id="620" xr3:uid="{613DE64E-543B-4B42-95BA-1A3C9A33DA69}" name="44517" dataDxfId="75"/>
    <tableColumn id="621" xr3:uid="{B0E58B21-D471-46DB-A421-8FB10224D244}" name="44518" dataDxfId="74"/>
    <tableColumn id="622" xr3:uid="{90AACC3F-ED36-48BE-971B-2892AB6C7104}" name="44519" dataDxfId="73"/>
    <tableColumn id="623" xr3:uid="{AE5DA8EE-7A86-4ECC-A851-9114008AB9CE}" name="44520" dataDxfId="72"/>
    <tableColumn id="624" xr3:uid="{83DF18E0-DC48-4BF6-82DA-D3FCD3F40332}" name="44521" dataDxfId="71"/>
    <tableColumn id="625" xr3:uid="{3C7C843B-00D4-4893-9C94-5874C9B9DFE6}" name="44522" dataDxfId="70"/>
    <tableColumn id="626" xr3:uid="{9B25E487-1F8C-4F0B-9979-E5CA2EE8CEF8}" name="44523" dataDxfId="69"/>
    <tableColumn id="627" xr3:uid="{5FEC3A45-FC36-456B-82D9-B86ADD19F8D6}" name="44524" dataDxfId="68"/>
    <tableColumn id="628" xr3:uid="{F11BB778-559B-4297-B4B0-1DCEA259F9E9}" name="44525" dataDxfId="67"/>
    <tableColumn id="629" xr3:uid="{E6925C15-6206-42C2-90BF-1CDB8A8C2AC4}" name="44526" dataDxfId="66"/>
    <tableColumn id="630" xr3:uid="{25CBD251-3C40-4C9E-8CA6-97FE92114225}" name="44527" dataDxfId="65"/>
    <tableColumn id="631" xr3:uid="{30916352-C845-4A3A-B71A-87873CA7F39F}" name="44528" dataDxfId="64"/>
    <tableColumn id="632" xr3:uid="{67B49905-DD39-4729-ACD3-3174BFD73CE0}" name="44529" dataDxfId="63"/>
    <tableColumn id="633" xr3:uid="{ABDCF387-EA36-482F-8197-ED688F478A13}" name="44530" dataDxfId="62"/>
    <tableColumn id="634" xr3:uid="{EC5CCFCC-168A-4C83-A8D0-C3B5E75D9B0D}" name="44531" dataDxfId="61"/>
    <tableColumn id="635" xr3:uid="{BFDEA1DE-EAB1-4FDE-AF07-1DDA32CE9CC6}" name="44532" dataDxfId="60"/>
    <tableColumn id="636" xr3:uid="{EB28BDD7-6E16-404C-8A3E-160A0E66E381}" name="44533" dataDxfId="59"/>
    <tableColumn id="637" xr3:uid="{4E49388E-489D-46B5-A583-A0660F2AE0CC}" name="44534" dataDxfId="58"/>
    <tableColumn id="638" xr3:uid="{43BB53B1-5A1E-42EA-804A-7EEA6AF23A46}" name="44535" dataDxfId="57"/>
    <tableColumn id="639" xr3:uid="{A33EBC3A-B497-449D-88C2-B6BAB9E54F8C}" name="44536" dataDxfId="56"/>
    <tableColumn id="640" xr3:uid="{6DAAF656-09D2-4392-81BD-C564C9FE66A3}" name="44537" dataDxfId="55"/>
    <tableColumn id="641" xr3:uid="{EC83129E-B843-40D9-A588-E266B3D6EFFD}" name="44538" dataDxfId="54"/>
    <tableColumn id="643" xr3:uid="{20359DF9-6B98-4A2E-AD83-0486AC958C80}" name="44539"/>
    <tableColumn id="644" xr3:uid="{96D93DE8-9EAD-4501-89A4-6B9FCD96E88D}" name="44540"/>
    <tableColumn id="642" xr3:uid="{21089302-1395-407D-BD17-46983B5D1756}" name="44541" dataDxfId="53"/>
    <tableColumn id="645" xr3:uid="{C445367E-BE22-4AF2-B3AE-EE2C1E227803}" name="44542" dataDxfId="52"/>
    <tableColumn id="646" xr3:uid="{A808A0D3-E590-4769-91AE-5879D7536CE1}" name="44543" dataDxfId="51"/>
    <tableColumn id="647" xr3:uid="{02E7499A-EB5B-43E4-B2FF-16D97DF7C750}" name="44544" dataDxfId="50"/>
    <tableColumn id="648" xr3:uid="{32A681EA-2865-449A-AFA8-FEE45E73C962}" name="44545" dataDxfId="49"/>
    <tableColumn id="649" xr3:uid="{FFFF1666-23CE-4BA0-B4F5-404D068C6F63}" name="44546" dataDxfId="48"/>
    <tableColumn id="650" xr3:uid="{00450876-F9C0-483E-947B-65461213792C}" name="44547" dataDxfId="47"/>
    <tableColumn id="651" xr3:uid="{BB656DC5-F188-46A8-A088-35675CAC7925}" name="44548" dataDxfId="46"/>
    <tableColumn id="652" xr3:uid="{1786D1A3-2D9A-415B-8FB6-C1930B098C50}" name="44549" dataDxfId="45"/>
    <tableColumn id="653" xr3:uid="{D50D59C5-12CB-41B1-8333-1031A9AC7B98}" name="44550" dataDxfId="44"/>
    <tableColumn id="654" xr3:uid="{789A003D-F847-4466-A3B4-D7EC1121AA46}" name="44551" dataDxfId="43"/>
    <tableColumn id="655" xr3:uid="{2701CCCB-4DB5-4365-89EB-97C59DF01C67}" name="44552" dataDxfId="42"/>
    <tableColumn id="656" xr3:uid="{2FD33E94-8847-4CCA-A572-F27A0A4CFEF5}" name="44553" dataDxfId="41"/>
    <tableColumn id="657" xr3:uid="{CBFB093A-0AD8-4BCC-8B5D-938341D57E7A}" name="44554" dataDxfId="40"/>
    <tableColumn id="658" xr3:uid="{2A3CBF82-9860-4261-8761-B76B544ADA80}" name="44555" dataDxfId="39"/>
    <tableColumn id="659" xr3:uid="{A78F5E13-ED21-4C1A-B0B8-7ED954A34631}" name="44556" dataDxfId="38"/>
    <tableColumn id="660" xr3:uid="{739A866E-804D-4642-82F1-9097AF61F441}" name="44557" dataDxfId="37"/>
    <tableColumn id="661" xr3:uid="{06E1010E-AF6B-42F2-9228-CDFEE1465FCE}" name="44558" dataDxfId="36"/>
    <tableColumn id="662" xr3:uid="{6ECF45F0-BBE7-42C4-91B1-AFD1CC5EBDFA}" name="44559" dataDxfId="35"/>
    <tableColumn id="663" xr3:uid="{B58F0B69-5B10-4018-8E7B-D58EBB64B336}" name="44560" dataDxfId="34"/>
    <tableColumn id="664" xr3:uid="{0FCCF427-34CE-4F91-8C1A-1D30F24105EC}" name="44561" dataDxfId="33"/>
    <tableColumn id="665" xr3:uid="{7B517270-74BD-4C85-ABB6-0B65370B3A8B}" name="44562" dataDxfId="32"/>
    <tableColumn id="666" xr3:uid="{85129708-CDF6-4D0B-8B9C-B85971D96061}" name="44563" dataDxfId="31"/>
    <tableColumn id="667" xr3:uid="{6F5BC602-D7B6-43CB-981B-2131BA3AB66E}" name="44564" dataDxfId="30"/>
    <tableColumn id="668" xr3:uid="{3B16A8DD-CB52-48AF-A1F1-ECE821D5CF22}" name="44565" dataDxfId="29"/>
    <tableColumn id="669" xr3:uid="{87E40A5E-8544-437E-800D-02B745056E35}" name="44566" dataDxfId="28"/>
    <tableColumn id="670" xr3:uid="{5F34E1B0-C33C-4A0D-84B3-083314D18E87}" name="44567" dataDxfId="27"/>
    <tableColumn id="671" xr3:uid="{925EB974-F663-4E3D-BF61-A16E5AA6D8ED}" name="44568" dataDxfId="26"/>
    <tableColumn id="672" xr3:uid="{F0367057-C0BC-4B92-A844-A42C0220DF98}" name="44569" dataDxfId="25"/>
    <tableColumn id="673" xr3:uid="{AC66E897-FC5B-42B8-863D-3C7982395D47}" name="44570" dataDxfId="24"/>
    <tableColumn id="674" xr3:uid="{BD55D366-DA1D-4B17-B290-60EE9DA22FFA}" name="44571" dataDxfId="23"/>
    <tableColumn id="675" xr3:uid="{364BFA0A-630A-4CCA-A5D2-0F03F8A04D96}" name="44572" dataDxfId="22"/>
    <tableColumn id="676" xr3:uid="{0DF7E842-89E9-4745-875D-625CFDBC8CF5}" name="44573" dataDxfId="21"/>
    <tableColumn id="677" xr3:uid="{92AADE36-02E5-41A8-9FA8-56F48627D489}" name="44574" dataDxfId="20"/>
    <tableColumn id="678" xr3:uid="{A2F2BB40-AE2A-4C2E-8C6C-26984FDFDBC5}" name="44575" dataDxfId="19"/>
    <tableColumn id="679" xr3:uid="{449AF0E8-9AFF-4972-ACA9-1671949C1262}" name="44576" dataDxfId="18"/>
    <tableColumn id="680" xr3:uid="{E61FB90B-4F9D-4D44-BDF6-8754EC319A78}" name="44577" dataDxfId="17"/>
    <tableColumn id="681" xr3:uid="{81725A7E-29C7-42EA-AE37-ACBAC6E07CFA}" name="44578" dataDxfId="16"/>
    <tableColumn id="682" xr3:uid="{BE3587A9-491E-4D47-8A9F-47D0ECA3BAAA}" name="44579" dataDxfId="15"/>
    <tableColumn id="683" xr3:uid="{421BD823-CD30-4497-BBD6-568BA1392242}" name="44580" dataDxfId="14"/>
    <tableColumn id="684" xr3:uid="{8DF4261A-9EDF-4BE6-8A79-81B725ADEBBB}" name="44581" dataDxfId="13"/>
    <tableColumn id="685" xr3:uid="{FF518F00-66D8-4369-A53E-B75496053574}" name="44582" dataDxfId="12"/>
    <tableColumn id="686" xr3:uid="{0DFC828B-7FD4-4686-A090-82CA7B7E3B2D}" name="44583" dataDxfId="11"/>
    <tableColumn id="687" xr3:uid="{3A22A4B2-0D8A-4E23-BC90-D2F81011A383}" name="44584" dataDxfId="10"/>
    <tableColumn id="688" xr3:uid="{34763E2B-42EE-4A0A-B1C2-2FD362349B5C}" name="44585" dataDxfId="9"/>
    <tableColumn id="689" xr3:uid="{7C592047-1F20-4F85-9848-75ED28B76FB3}" name="44586" dataDxfId="8"/>
    <tableColumn id="690" xr3:uid="{959ECA6E-1CD7-43A4-84E3-6BC90BD6FD1C}" name="44587" dataDxfId="7"/>
    <tableColumn id="691" xr3:uid="{6EC2C430-3589-440D-BCCA-DEB4D5870E38}" name="44588" dataDxfId="6"/>
    <tableColumn id="692" xr3:uid="{82CB324E-84F9-4AD8-AA60-3C5EFBE1F78C}" name="4458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4123" totalsRowShown="0" headerRowDxfId="4">
  <autoFilter ref="B1:E14123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2A9725EA-FCA5-7948-89BF-88A90FD03AD8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82"/>
  <sheetViews>
    <sheetView workbookViewId="0">
      <pane xSplit="1" ySplit="1" topLeftCell="BS664" activePane="bottomRight" state="frozen"/>
      <selection pane="bottomRight" activeCell="CA682" sqref="CA68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27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44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3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4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45" si="619">V333-V332</f>
        <v>9879</v>
      </c>
      <c r="X333">
        <f t="shared" ref="X333:X345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45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45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45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45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45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45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44" si="648">IFERROR((BH333-BH332), 0)</f>
        <v>236</v>
      </c>
      <c r="BJ333" s="4">
        <v>126934</v>
      </c>
      <c r="BK333">
        <f t="shared" ref="BK333:BK344" si="649">IFERROR((BJ333-BJ332),0)</f>
        <v>430</v>
      </c>
      <c r="BL333" s="4">
        <v>94288</v>
      </c>
      <c r="BM333">
        <f t="shared" ref="BM333:BM345" si="650">IFERROR((BL333-BL332),0)</f>
        <v>304</v>
      </c>
      <c r="BN333" s="4">
        <v>37608</v>
      </c>
      <c r="BO333">
        <f t="shared" ref="BO333:BO345" si="651">IFERROR((BN333-BN332),0)</f>
        <v>164</v>
      </c>
      <c r="BP333" s="4">
        <v>7746</v>
      </c>
      <c r="BQ333">
        <f t="shared" ref="BQ333:BQ345" si="652">IFERROR((BP333-BP332),0)</f>
        <v>47</v>
      </c>
      <c r="BR333" s="8">
        <v>30</v>
      </c>
      <c r="BS333" s="15">
        <f t="shared" ref="BS333:BS345" si="653">IFERROR((BR333-BR332),0)</f>
        <v>0</v>
      </c>
      <c r="BT333" s="8">
        <v>251</v>
      </c>
      <c r="BU333" s="15">
        <f t="shared" ref="BU333:BU345" si="654">IFERROR((BT333-BT332),0)</f>
        <v>2</v>
      </c>
      <c r="BV333" s="8">
        <v>1054</v>
      </c>
      <c r="BW333" s="15">
        <f t="shared" ref="BW333:BW345" si="655">IFERROR((BV333-BV332),0)</f>
        <v>4</v>
      </c>
      <c r="BX333" s="8">
        <v>2602</v>
      </c>
      <c r="BY333" s="15">
        <f t="shared" ref="BY333:BY345" si="656">IFERROR((BX333-BX332),0)</f>
        <v>11</v>
      </c>
      <c r="BZ333" s="13">
        <v>1429</v>
      </c>
      <c r="CA333" s="16">
        <f t="shared" ref="CA333:CA345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 t="shared" ref="AP342:AP405" si="658">AO342-AO341</f>
        <v>5</v>
      </c>
      <c r="AQ342">
        <f t="shared" ref="AQ342:AQ405" si="659"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 t="shared" si="658"/>
        <v>-1</v>
      </c>
      <c r="AQ343">
        <f t="shared" si="659"/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 t="shared" ref="I344:I407" si="660"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 t="shared" si="658"/>
        <v>15</v>
      </c>
      <c r="AQ344">
        <f t="shared" si="659"/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 t="shared" ref="D345:D408" si="661">IFERROR(C345-C344,"")</f>
        <v>500</v>
      </c>
      <c r="E345" s="4">
        <v>5642</v>
      </c>
      <c r="F345">
        <f t="shared" ref="F345:F408" si="662">E345-E344</f>
        <v>6</v>
      </c>
      <c r="G345" s="4">
        <v>313783</v>
      </c>
      <c r="H345">
        <f t="shared" ref="H345:H408" si="663">G345-G344</f>
        <v>2000</v>
      </c>
      <c r="I345">
        <f t="shared" si="660"/>
        <v>13254</v>
      </c>
      <c r="J345">
        <f t="shared" ref="J345:J356" si="664"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 t="shared" si="658"/>
        <v>-19</v>
      </c>
      <c r="AQ345">
        <f t="shared" si="659"/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 t="shared" ref="BI345:BI408" si="665">IFERROR((BH345-BH344), 0)</f>
        <v>125</v>
      </c>
      <c r="BJ345" s="4">
        <v>130198</v>
      </c>
      <c r="BK345">
        <f t="shared" ref="BK345:BK408" si="666"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 t="shared" si="661"/>
        <v>572</v>
      </c>
      <c r="E346" s="4">
        <v>5655</v>
      </c>
      <c r="F346">
        <f t="shared" si="662"/>
        <v>13</v>
      </c>
      <c r="G346" s="4">
        <v>314797</v>
      </c>
      <c r="H346">
        <f t="shared" si="663"/>
        <v>1014</v>
      </c>
      <c r="I346">
        <f t="shared" si="660"/>
        <v>12799</v>
      </c>
      <c r="J346">
        <f t="shared" si="664"/>
        <v>-455</v>
      </c>
      <c r="K346">
        <f>+IFERROR(E346/C346,"")</f>
        <v>1.6969191390273398E-2</v>
      </c>
      <c r="L346">
        <f t="shared" ref="L346:L409" si="667">+IFERROR(G346/C346,"")</f>
        <v>0.9446243222075853</v>
      </c>
      <c r="M346">
        <f t="shared" ref="M346:M409" si="668">+IFERROR(I346/C346,"")</f>
        <v>3.8406486402141331E-2</v>
      </c>
      <c r="N346">
        <f t="shared" ref="N346:N409" si="669">+IFERROR(D346/C346,"")</f>
        <v>1.7164239567173092E-3</v>
      </c>
      <c r="O346">
        <f>+IFERROR(F346/E346,"")</f>
        <v>2.2988505747126436E-3</v>
      </c>
      <c r="P346">
        <f t="shared" ref="P346:P409" si="670">+IFERROR(H346/G346,"")</f>
        <v>3.2211234541625238E-3</v>
      </c>
      <c r="Q346">
        <f t="shared" ref="Q346:Q409" si="671">+IFERROR(J346/I346,"")</f>
        <v>-3.5549652316587237E-2</v>
      </c>
      <c r="R346">
        <f t="shared" ref="R346:R409" si="672">+IFERROR(C346/3.974,"")</f>
        <v>83857.825868142929</v>
      </c>
      <c r="S346">
        <f>+IFERROR(E346/3.974,"")</f>
        <v>1422.9994967287366</v>
      </c>
      <c r="T346">
        <f t="shared" ref="T346:T409" si="673">+IFERROR(G346/3.974,"")</f>
        <v>79214.141922496216</v>
      </c>
      <c r="U346">
        <f t="shared" ref="U346:U409" si="674">+IFERROR(I346/3.974,"")</f>
        <v>3220.6844489179666</v>
      </c>
      <c r="V346" s="4">
        <v>1807810</v>
      </c>
      <c r="W346">
        <f t="shared" ref="W346:W409" si="675">V346-V345</f>
        <v>7239</v>
      </c>
      <c r="X346">
        <f t="shared" ref="X346:X409" si="676">IFERROR(W346-W345,0)</f>
        <v>3075</v>
      </c>
      <c r="Y346" s="20">
        <f t="shared" ref="Y346:Y409" si="677">IFERROR(V346/3.974,0)</f>
        <v>454909.411172622</v>
      </c>
      <c r="Z346" s="4">
        <v>1471009</v>
      </c>
      <c r="AA346">
        <f t="shared" ref="AA346:AA409" si="678">Z346-Z345</f>
        <v>6667</v>
      </c>
      <c r="AB346" s="17">
        <f t="shared" ref="AB346:AB409" si="679">IFERROR(Z346/V346,0)</f>
        <v>0.813696682726614</v>
      </c>
      <c r="AC346" s="16">
        <f t="shared" ref="AC346:AC409" si="680">IFERROR(AA346-AA345,0)</f>
        <v>3003</v>
      </c>
      <c r="AD346">
        <f t="shared" ref="AD346:AD409" si="681">V346-Z346</f>
        <v>336801</v>
      </c>
      <c r="AE346">
        <f t="shared" ref="AE346:AE409" si="682">AD346-AD345</f>
        <v>572</v>
      </c>
      <c r="AF346" s="17">
        <f t="shared" ref="AF346:AF409" si="683">IFERROR(AD346/V346,0)</f>
        <v>0.18630331727338603</v>
      </c>
      <c r="AG346" s="16">
        <f t="shared" ref="AG346:AG409" si="684">IFERROR(AE346-AE345,0)</f>
        <v>72</v>
      </c>
      <c r="AH346" s="20">
        <f t="shared" ref="AH346:AH409" si="685">IFERROR(AE346/W346,0)</f>
        <v>7.901643873463185E-2</v>
      </c>
      <c r="AI346" s="20">
        <f t="shared" ref="AI346:AI409" si="686">IFERROR(AD346/3.974,0)</f>
        <v>84751.132360342221</v>
      </c>
      <c r="AJ346" s="4">
        <v>10964</v>
      </c>
      <c r="AK346">
        <f t="shared" ref="AK346:AK409" si="687">AJ346-AJ345</f>
        <v>-421</v>
      </c>
      <c r="AL346">
        <f t="shared" ref="AL346:AL409" si="688">IFERROR(AJ346/AJ345,0)-1</f>
        <v>-3.6978480456741347E-2</v>
      </c>
      <c r="AM346" s="20">
        <f t="shared" ref="AM346:AM409" si="689">IFERROR(AJ346/3.974,0)</f>
        <v>2758.9330649219928</v>
      </c>
      <c r="AN346" s="20">
        <f t="shared" ref="AN346:AN409" si="690">IFERROR(AJ346/C346," ")</f>
        <v>3.2900126331203809E-2</v>
      </c>
      <c r="AO346" s="4">
        <v>390</v>
      </c>
      <c r="AP346">
        <f t="shared" si="658"/>
        <v>-18</v>
      </c>
      <c r="AQ346">
        <f t="shared" si="659"/>
        <v>-4.4117647058823484E-2</v>
      </c>
      <c r="AR346" s="20">
        <f t="shared" ref="AR346:AR409" si="691">IFERROR(AO346/3.974,0)</f>
        <v>98.137896326119773</v>
      </c>
      <c r="AS346" s="4">
        <v>1230</v>
      </c>
      <c r="AT346">
        <f t="shared" ref="AT346:AT409" si="692">AS346-AS345</f>
        <v>-29</v>
      </c>
      <c r="AU346">
        <f t="shared" ref="AU346:AU409" si="693">IFERROR(AS346/AS345,0)-1</f>
        <v>-2.3034154090548098E-2</v>
      </c>
      <c r="AV346" s="20">
        <f t="shared" ref="AV346:AV409" si="694">IFERROR(AS346/3.974,0)</f>
        <v>309.51182687468543</v>
      </c>
      <c r="AW346" s="30">
        <f t="shared" ref="AW346:AW409" si="695">IFERROR(AS346/C346," ")</f>
        <v>3.690911655178829E-3</v>
      </c>
      <c r="AX346" s="4">
        <v>215</v>
      </c>
      <c r="AY346">
        <f t="shared" ref="AY346:AY409" si="696">AX346-AX345</f>
        <v>13</v>
      </c>
      <c r="AZ346">
        <f t="shared" ref="AZ346:AZ409" si="697">IFERROR(AX346/AX345,0)-1</f>
        <v>6.4356435643564414E-2</v>
      </c>
      <c r="BA346" s="20">
        <f t="shared" ref="BA346:BA409" si="698">IFERROR(AX346/3.974,0)</f>
        <v>54.101660795168591</v>
      </c>
      <c r="BB346" s="30">
        <f t="shared" ref="BB346:BB409" si="699"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 t="shared" ref="BD346:BD409" si="700">IFERROR(BC346-BC345,0)</f>
        <v>-455</v>
      </c>
      <c r="BE346" s="30">
        <f t="shared" ref="BE346:BE409" si="701">IFERROR(BC346/BC345,0)-1</f>
        <v>-3.432925909159501E-2</v>
      </c>
      <c r="BF346" s="20">
        <f t="shared" ref="BF346:BF409" si="702">IFERROR(BC346/3.974,0)</f>
        <v>3220.6844489179666</v>
      </c>
      <c r="BG346" s="20">
        <f t="shared" ref="BG346:BG409" si="703">IFERROR(BC346/C346," ")</f>
        <v>3.8406486402141331E-2</v>
      </c>
      <c r="BH346" s="26">
        <v>58908</v>
      </c>
      <c r="BI346">
        <f t="shared" si="665"/>
        <v>93</v>
      </c>
      <c r="BJ346" s="4">
        <v>130427</v>
      </c>
      <c r="BK346">
        <f t="shared" si="666"/>
        <v>229</v>
      </c>
      <c r="BL346" s="4">
        <v>96946</v>
      </c>
      <c r="BM346">
        <f t="shared" ref="BM346:BM409" si="704">IFERROR((BL346-BL345),0)</f>
        <v>153</v>
      </c>
      <c r="BN346" s="4">
        <v>38947</v>
      </c>
      <c r="BO346">
        <f t="shared" ref="BO346:BO409" si="705">IFERROR((BN346-BN345),0)</f>
        <v>81</v>
      </c>
      <c r="BP346" s="4">
        <v>8023</v>
      </c>
      <c r="BQ346">
        <f t="shared" ref="BQ346:BQ409" si="706">IFERROR((BP346-BP345),0)</f>
        <v>16</v>
      </c>
      <c r="BR346" s="8">
        <v>30</v>
      </c>
      <c r="BS346" s="15">
        <f t="shared" ref="BS346:BS409" si="707">IFERROR((BR346-BR345),0)</f>
        <v>0</v>
      </c>
      <c r="BT346" s="8">
        <v>255</v>
      </c>
      <c r="BU346" s="15">
        <f t="shared" ref="BU346:BU409" si="708">IFERROR((BT346-BT345),0)</f>
        <v>0</v>
      </c>
      <c r="BV346" s="8">
        <v>1112</v>
      </c>
      <c r="BW346" s="15">
        <f t="shared" ref="BW346:BW409" si="709">IFERROR((BV346-BV345),0)</f>
        <v>3</v>
      </c>
      <c r="BX346" s="8">
        <v>2755</v>
      </c>
      <c r="BY346" s="15">
        <f t="shared" ref="BY346:BY409" si="710">IFERROR((BX346-BX345),0)</f>
        <v>7</v>
      </c>
      <c r="BZ346" s="13">
        <v>1503</v>
      </c>
      <c r="CA346" s="16">
        <f t="shared" ref="CA346:CA409" si="711"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 t="shared" si="661"/>
        <v>504</v>
      </c>
      <c r="E347" s="4">
        <v>5672</v>
      </c>
      <c r="F347">
        <f t="shared" si="662"/>
        <v>17</v>
      </c>
      <c r="G347" s="4">
        <v>316048</v>
      </c>
      <c r="H347">
        <f t="shared" si="663"/>
        <v>1251</v>
      </c>
      <c r="I347">
        <f t="shared" si="660"/>
        <v>12035</v>
      </c>
      <c r="J347">
        <f t="shared" si="664"/>
        <v>-764</v>
      </c>
      <c r="K347">
        <f>+IFERROR(E347/C347,"")</f>
        <v>1.699450195502689E-2</v>
      </c>
      <c r="L347">
        <f t="shared" si="667"/>
        <v>0.94694611316684396</v>
      </c>
      <c r="M347">
        <f t="shared" si="668"/>
        <v>3.6059384878129166E-2</v>
      </c>
      <c r="N347">
        <f t="shared" si="669"/>
        <v>1.5100897364833485E-3</v>
      </c>
      <c r="O347">
        <f>+IFERROR(F347/E347,"")</f>
        <v>2.9971791255289141E-3</v>
      </c>
      <c r="P347">
        <f t="shared" si="670"/>
        <v>3.9582595048853336E-3</v>
      </c>
      <c r="Q347">
        <f t="shared" si="671"/>
        <v>-6.3481512255920233E-2</v>
      </c>
      <c r="R347">
        <f t="shared" si="672"/>
        <v>83984.650226472062</v>
      </c>
      <c r="S347">
        <f>+IFERROR(E347/3.974,"")</f>
        <v>1427.2773024660291</v>
      </c>
      <c r="T347">
        <f t="shared" si="673"/>
        <v>79528.938097634615</v>
      </c>
      <c r="U347">
        <f t="shared" si="674"/>
        <v>3028.4348263714141</v>
      </c>
      <c r="V347" s="4">
        <v>1811923</v>
      </c>
      <c r="W347">
        <f t="shared" si="675"/>
        <v>4113</v>
      </c>
      <c r="X347">
        <f t="shared" si="676"/>
        <v>-3126</v>
      </c>
      <c r="Y347" s="20">
        <f t="shared" si="677"/>
        <v>455944.38852541515</v>
      </c>
      <c r="Z347" s="4">
        <v>1474618</v>
      </c>
      <c r="AA347">
        <f t="shared" si="678"/>
        <v>3609</v>
      </c>
      <c r="AB347" s="17">
        <f t="shared" si="679"/>
        <v>0.81384142703635864</v>
      </c>
      <c r="AC347" s="16">
        <f t="shared" si="680"/>
        <v>-3058</v>
      </c>
      <c r="AD347">
        <f t="shared" si="681"/>
        <v>337305</v>
      </c>
      <c r="AE347">
        <f t="shared" si="682"/>
        <v>504</v>
      </c>
      <c r="AF347" s="17">
        <f t="shared" si="683"/>
        <v>0.18615857296364138</v>
      </c>
      <c r="AG347" s="16">
        <f t="shared" si="684"/>
        <v>-68</v>
      </c>
      <c r="AH347" s="20">
        <f t="shared" si="685"/>
        <v>0.12253829321663019</v>
      </c>
      <c r="AI347" s="20">
        <f t="shared" si="686"/>
        <v>84877.956718671354</v>
      </c>
      <c r="AJ347" s="4">
        <v>10264</v>
      </c>
      <c r="AK347">
        <f t="shared" si="687"/>
        <v>-700</v>
      </c>
      <c r="AL347">
        <f t="shared" si="688"/>
        <v>-6.3845311929952575E-2</v>
      </c>
      <c r="AM347" s="20">
        <f t="shared" si="689"/>
        <v>2582.7881227981879</v>
      </c>
      <c r="AN347" s="20">
        <f t="shared" si="690"/>
        <v>3.0753097331875177E-2</v>
      </c>
      <c r="AO347" s="4">
        <v>377</v>
      </c>
      <c r="AP347">
        <f t="shared" si="658"/>
        <v>-13</v>
      </c>
      <c r="AQ347">
        <f t="shared" si="659"/>
        <v>-3.3333333333333326E-2</v>
      </c>
      <c r="AR347" s="20">
        <f t="shared" si="691"/>
        <v>94.866633115249115</v>
      </c>
      <c r="AS347" s="4">
        <v>1184</v>
      </c>
      <c r="AT347">
        <f t="shared" si="692"/>
        <v>-46</v>
      </c>
      <c r="AU347">
        <f t="shared" si="693"/>
        <v>-3.7398373983739797E-2</v>
      </c>
      <c r="AV347" s="20">
        <f t="shared" si="694"/>
        <v>297.93658782083543</v>
      </c>
      <c r="AW347" s="30">
        <f t="shared" si="695"/>
        <v>3.5475123968180251E-3</v>
      </c>
      <c r="AX347" s="4">
        <v>210</v>
      </c>
      <c r="AY347">
        <f t="shared" si="696"/>
        <v>-5</v>
      </c>
      <c r="AZ347">
        <f t="shared" si="697"/>
        <v>-2.3255813953488413E-2</v>
      </c>
      <c r="BA347" s="20">
        <f t="shared" si="698"/>
        <v>52.843482637141413</v>
      </c>
      <c r="BB347" s="30">
        <f t="shared" si="699"/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 t="shared" si="700"/>
        <v>-764</v>
      </c>
      <c r="BE347" s="30">
        <f t="shared" si="701"/>
        <v>-5.9692163450269509E-2</v>
      </c>
      <c r="BF347" s="20">
        <f t="shared" si="702"/>
        <v>3028.4348263714141</v>
      </c>
      <c r="BG347" s="20">
        <f t="shared" si="703"/>
        <v>3.6059384878129166E-2</v>
      </c>
      <c r="BH347" s="26">
        <v>59016</v>
      </c>
      <c r="BI347">
        <f t="shared" si="665"/>
        <v>108</v>
      </c>
      <c r="BJ347" s="4">
        <v>130598</v>
      </c>
      <c r="BK347">
        <f t="shared" si="666"/>
        <v>171</v>
      </c>
      <c r="BL347" s="4">
        <v>97079</v>
      </c>
      <c r="BM347">
        <f t="shared" si="704"/>
        <v>133</v>
      </c>
      <c r="BN347" s="4">
        <v>39021</v>
      </c>
      <c r="BO347">
        <f t="shared" si="705"/>
        <v>74</v>
      </c>
      <c r="BP347" s="4">
        <v>8041</v>
      </c>
      <c r="BQ347">
        <f t="shared" si="706"/>
        <v>18</v>
      </c>
      <c r="BR347" s="8">
        <v>30</v>
      </c>
      <c r="BS347" s="15">
        <f t="shared" si="707"/>
        <v>0</v>
      </c>
      <c r="BT347" s="8">
        <v>256</v>
      </c>
      <c r="BU347" s="15">
        <f t="shared" si="708"/>
        <v>1</v>
      </c>
      <c r="BV347" s="8">
        <v>1116</v>
      </c>
      <c r="BW347" s="15">
        <f t="shared" si="709"/>
        <v>4</v>
      </c>
      <c r="BX347" s="8">
        <v>2762</v>
      </c>
      <c r="BY347" s="15">
        <f t="shared" si="710"/>
        <v>7</v>
      </c>
      <c r="BZ347" s="13">
        <v>1508</v>
      </c>
      <c r="CA347" s="16">
        <f t="shared" si="711"/>
        <v>5</v>
      </c>
    </row>
    <row r="348" spans="1:79">
      <c r="A348" s="1">
        <v>44245</v>
      </c>
      <c r="B348">
        <v>44245</v>
      </c>
      <c r="C348" s="4">
        <v>334463</v>
      </c>
      <c r="D348">
        <f t="shared" si="661"/>
        <v>708</v>
      </c>
      <c r="E348" s="4">
        <v>5694</v>
      </c>
      <c r="F348">
        <f t="shared" si="662"/>
        <v>22</v>
      </c>
      <c r="G348" s="4">
        <v>317432</v>
      </c>
      <c r="H348">
        <f t="shared" si="663"/>
        <v>1384</v>
      </c>
      <c r="I348">
        <f t="shared" si="660"/>
        <v>11337</v>
      </c>
      <c r="J348">
        <f t="shared" si="664"/>
        <v>-698</v>
      </c>
      <c r="K348">
        <f>+IFERROR(E348/C348,"")</f>
        <v>1.7024304631603496E-2</v>
      </c>
      <c r="L348">
        <f t="shared" si="667"/>
        <v>0.94907956933950843</v>
      </c>
      <c r="M348">
        <f t="shared" si="668"/>
        <v>3.3896126028888099E-2</v>
      </c>
      <c r="N348">
        <f t="shared" si="669"/>
        <v>2.1168260764269889E-3</v>
      </c>
      <c r="O348">
        <f>+IFERROR(F348/E348,"")</f>
        <v>3.8637161924833159E-3</v>
      </c>
      <c r="P348">
        <f t="shared" si="670"/>
        <v>4.3599889110108618E-3</v>
      </c>
      <c r="Q348">
        <f t="shared" si="671"/>
        <v>-6.1568316133015791E-2</v>
      </c>
      <c r="R348">
        <f t="shared" si="672"/>
        <v>84162.808253648705</v>
      </c>
      <c r="S348">
        <f>+IFERROR(E348/3.974,"")</f>
        <v>1432.8132863613487</v>
      </c>
      <c r="T348">
        <f t="shared" si="673"/>
        <v>79877.20181177654</v>
      </c>
      <c r="U348">
        <f t="shared" si="674"/>
        <v>2852.7931555108203</v>
      </c>
      <c r="V348" s="4">
        <v>1820681</v>
      </c>
      <c r="W348">
        <f t="shared" si="675"/>
        <v>8758</v>
      </c>
      <c r="X348">
        <f t="shared" si="676"/>
        <v>4645</v>
      </c>
      <c r="Y348" s="20">
        <f t="shared" si="677"/>
        <v>458148.21338701557</v>
      </c>
      <c r="Z348" s="4">
        <v>1482668</v>
      </c>
      <c r="AA348">
        <f t="shared" si="678"/>
        <v>8050</v>
      </c>
      <c r="AB348" s="17">
        <f t="shared" si="679"/>
        <v>0.81434803790449839</v>
      </c>
      <c r="AC348" s="16">
        <f t="shared" si="680"/>
        <v>4441</v>
      </c>
      <c r="AD348">
        <f t="shared" si="681"/>
        <v>338013</v>
      </c>
      <c r="AE348">
        <f t="shared" si="682"/>
        <v>708</v>
      </c>
      <c r="AF348" s="17">
        <f t="shared" si="683"/>
        <v>0.18565196209550164</v>
      </c>
      <c r="AG348" s="16">
        <f t="shared" si="684"/>
        <v>204</v>
      </c>
      <c r="AH348" s="20">
        <f t="shared" si="685"/>
        <v>8.0840374514729391E-2</v>
      </c>
      <c r="AI348" s="20">
        <f t="shared" si="686"/>
        <v>85056.114745848012</v>
      </c>
      <c r="AJ348" s="4">
        <v>9514</v>
      </c>
      <c r="AK348">
        <f t="shared" si="687"/>
        <v>-750</v>
      </c>
      <c r="AL348">
        <f t="shared" si="688"/>
        <v>-7.3070927513639861E-2</v>
      </c>
      <c r="AM348" s="20">
        <f t="shared" si="689"/>
        <v>2394.0613990941115</v>
      </c>
      <c r="AN348" s="20">
        <f t="shared" si="690"/>
        <v>2.8445597868822562E-2</v>
      </c>
      <c r="AO348" s="4">
        <v>377</v>
      </c>
      <c r="AP348">
        <f t="shared" si="658"/>
        <v>0</v>
      </c>
      <c r="AQ348">
        <f t="shared" si="659"/>
        <v>0</v>
      </c>
      <c r="AR348" s="20">
        <f t="shared" si="691"/>
        <v>94.866633115249115</v>
      </c>
      <c r="AS348" s="4">
        <v>1229</v>
      </c>
      <c r="AT348">
        <f t="shared" si="692"/>
        <v>45</v>
      </c>
      <c r="AU348">
        <f t="shared" si="693"/>
        <v>3.8006756756756799E-2</v>
      </c>
      <c r="AV348" s="20">
        <f t="shared" si="694"/>
        <v>309.26019124307999</v>
      </c>
      <c r="AW348" s="30">
        <f t="shared" si="695"/>
        <v>3.6745469603513691E-3</v>
      </c>
      <c r="AX348" s="4">
        <v>217</v>
      </c>
      <c r="AY348">
        <f t="shared" si="696"/>
        <v>7</v>
      </c>
      <c r="AZ348">
        <f t="shared" si="697"/>
        <v>3.3333333333333437E-2</v>
      </c>
      <c r="BA348" s="20">
        <f t="shared" si="698"/>
        <v>54.604932058379461</v>
      </c>
      <c r="BB348" s="30">
        <f t="shared" si="699"/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 t="shared" si="700"/>
        <v>-698</v>
      </c>
      <c r="BE348" s="30">
        <f t="shared" si="701"/>
        <v>-5.7997507270461157E-2</v>
      </c>
      <c r="BF348" s="20">
        <f t="shared" si="702"/>
        <v>2852.7931555108203</v>
      </c>
      <c r="BG348" s="20">
        <f t="shared" si="703"/>
        <v>3.3896126028888099E-2</v>
      </c>
      <c r="BH348" s="26">
        <v>59132</v>
      </c>
      <c r="BI348">
        <f t="shared" si="665"/>
        <v>116</v>
      </c>
      <c r="BJ348" s="4">
        <v>130876</v>
      </c>
      <c r="BK348">
        <f t="shared" si="666"/>
        <v>278</v>
      </c>
      <c r="BL348" s="4">
        <v>97262</v>
      </c>
      <c r="BM348">
        <f t="shared" si="704"/>
        <v>183</v>
      </c>
      <c r="BN348" s="4">
        <v>39132</v>
      </c>
      <c r="BO348">
        <f t="shared" si="705"/>
        <v>111</v>
      </c>
      <c r="BP348" s="4">
        <v>8061</v>
      </c>
      <c r="BQ348">
        <f t="shared" si="706"/>
        <v>20</v>
      </c>
      <c r="BR348" s="8">
        <v>30</v>
      </c>
      <c r="BS348" s="15">
        <f t="shared" si="707"/>
        <v>0</v>
      </c>
      <c r="BT348" s="8">
        <v>257</v>
      </c>
      <c r="BU348" s="15">
        <f t="shared" si="708"/>
        <v>1</v>
      </c>
      <c r="BV348" s="8">
        <v>1120</v>
      </c>
      <c r="BW348" s="15">
        <f t="shared" si="709"/>
        <v>4</v>
      </c>
      <c r="BX348" s="8">
        <v>2772</v>
      </c>
      <c r="BY348" s="15">
        <f t="shared" si="710"/>
        <v>10</v>
      </c>
      <c r="BZ348" s="13">
        <v>1515</v>
      </c>
      <c r="CA348" s="16">
        <f t="shared" si="711"/>
        <v>7</v>
      </c>
    </row>
    <row r="349" spans="1:79">
      <c r="A349" s="1">
        <v>44246</v>
      </c>
      <c r="B349">
        <v>44246</v>
      </c>
      <c r="C349" s="4">
        <v>335339</v>
      </c>
      <c r="D349">
        <f t="shared" si="661"/>
        <v>876</v>
      </c>
      <c r="E349" s="4">
        <v>5711</v>
      </c>
      <c r="F349">
        <f t="shared" si="662"/>
        <v>17</v>
      </c>
      <c r="G349" s="4">
        <v>318795</v>
      </c>
      <c r="H349">
        <f t="shared" si="663"/>
        <v>1363</v>
      </c>
      <c r="I349">
        <f t="shared" si="660"/>
        <v>10833</v>
      </c>
      <c r="J349">
        <f t="shared" si="664"/>
        <v>-504</v>
      </c>
      <c r="K349">
        <f>+IFERROR(E349/C349,"")</f>
        <v>1.7030527317132813E-2</v>
      </c>
      <c r="L349">
        <f t="shared" si="667"/>
        <v>0.95066484959995701</v>
      </c>
      <c r="M349">
        <f t="shared" si="668"/>
        <v>3.2304623082910128E-2</v>
      </c>
      <c r="N349">
        <f t="shared" si="669"/>
        <v>2.61228189980885E-3</v>
      </c>
      <c r="O349">
        <f>+IFERROR(F349/E349,"")</f>
        <v>2.9767116091752757E-3</v>
      </c>
      <c r="P349">
        <f t="shared" si="670"/>
        <v>4.2754748349252657E-3</v>
      </c>
      <c r="Q349">
        <f t="shared" si="671"/>
        <v>-4.6524508446413738E-2</v>
      </c>
      <c r="R349">
        <f t="shared" si="672"/>
        <v>84383.241066935079</v>
      </c>
      <c r="S349">
        <f>+IFERROR(E349/3.974,"")</f>
        <v>1437.0910920986412</v>
      </c>
      <c r="T349">
        <f t="shared" si="673"/>
        <v>80220.181177654755</v>
      </c>
      <c r="U349">
        <f t="shared" si="674"/>
        <v>2725.9687971816807</v>
      </c>
      <c r="V349" s="4">
        <v>1831330</v>
      </c>
      <c r="W349">
        <f t="shared" si="675"/>
        <v>10649</v>
      </c>
      <c r="X349">
        <f t="shared" si="676"/>
        <v>1891</v>
      </c>
      <c r="Y349" s="20">
        <f t="shared" si="677"/>
        <v>460827.88122798188</v>
      </c>
      <c r="Z349" s="4">
        <v>1492441</v>
      </c>
      <c r="AA349">
        <f t="shared" si="678"/>
        <v>9773</v>
      </c>
      <c r="AB349" s="17">
        <f t="shared" si="679"/>
        <v>0.81494924453812256</v>
      </c>
      <c r="AC349" s="16">
        <f t="shared" si="680"/>
        <v>1723</v>
      </c>
      <c r="AD349">
        <f t="shared" si="681"/>
        <v>338889</v>
      </c>
      <c r="AE349">
        <f t="shared" si="682"/>
        <v>876</v>
      </c>
      <c r="AF349" s="17">
        <f t="shared" si="683"/>
        <v>0.18505075546187744</v>
      </c>
      <c r="AG349" s="16">
        <f t="shared" si="684"/>
        <v>168</v>
      </c>
      <c r="AH349" s="20">
        <f t="shared" si="685"/>
        <v>8.2261245187341528E-2</v>
      </c>
      <c r="AI349" s="20">
        <f t="shared" si="686"/>
        <v>85276.547559134371</v>
      </c>
      <c r="AJ349" s="4">
        <v>9112</v>
      </c>
      <c r="AK349">
        <f t="shared" si="687"/>
        <v>-402</v>
      </c>
      <c r="AL349">
        <f t="shared" si="688"/>
        <v>-4.2253521126760618E-2</v>
      </c>
      <c r="AM349" s="20">
        <f t="shared" si="689"/>
        <v>2292.9038751887265</v>
      </c>
      <c r="AN349" s="20">
        <f t="shared" si="690"/>
        <v>2.7172503049153245E-2</v>
      </c>
      <c r="AO349" s="4">
        <v>364</v>
      </c>
      <c r="AP349">
        <f t="shared" si="658"/>
        <v>-13</v>
      </c>
      <c r="AQ349">
        <f t="shared" si="659"/>
        <v>-3.4482758620689613E-2</v>
      </c>
      <c r="AR349" s="20">
        <f t="shared" si="691"/>
        <v>91.595369904378458</v>
      </c>
      <c r="AS349" s="4">
        <v>1151</v>
      </c>
      <c r="AT349">
        <f t="shared" si="692"/>
        <v>-78</v>
      </c>
      <c r="AU349">
        <f t="shared" si="693"/>
        <v>-6.3466232709519899E-2</v>
      </c>
      <c r="AV349" s="20">
        <f t="shared" si="694"/>
        <v>289.63261197785607</v>
      </c>
      <c r="AW349" s="30">
        <f t="shared" si="695"/>
        <v>3.432347564703181E-3</v>
      </c>
      <c r="AX349" s="4">
        <v>206</v>
      </c>
      <c r="AY349">
        <f t="shared" si="696"/>
        <v>-11</v>
      </c>
      <c r="AZ349">
        <f t="shared" si="697"/>
        <v>-5.0691244239631339E-2</v>
      </c>
      <c r="BA349" s="20">
        <f t="shared" si="698"/>
        <v>51.836940110719674</v>
      </c>
      <c r="BB349" s="30">
        <f t="shared" si="699"/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 t="shared" si="700"/>
        <v>-504</v>
      </c>
      <c r="BE349" s="30">
        <f t="shared" si="701"/>
        <v>-4.4456205345329458E-2</v>
      </c>
      <c r="BF349" s="20">
        <f t="shared" si="702"/>
        <v>2725.9687971816807</v>
      </c>
      <c r="BG349" s="20">
        <f t="shared" si="703"/>
        <v>3.2304623082910128E-2</v>
      </c>
      <c r="BH349" s="26">
        <v>59348</v>
      </c>
      <c r="BI349">
        <f t="shared" si="665"/>
        <v>216</v>
      </c>
      <c r="BJ349" s="4">
        <v>131170</v>
      </c>
      <c r="BK349">
        <f t="shared" si="666"/>
        <v>294</v>
      </c>
      <c r="BL349" s="4">
        <v>97496</v>
      </c>
      <c r="BM349">
        <f t="shared" si="704"/>
        <v>234</v>
      </c>
      <c r="BN349" s="4">
        <v>39234</v>
      </c>
      <c r="BO349">
        <f t="shared" si="705"/>
        <v>102</v>
      </c>
      <c r="BP349" s="4">
        <v>8091</v>
      </c>
      <c r="BQ349">
        <f t="shared" si="706"/>
        <v>30</v>
      </c>
      <c r="BR349" s="8">
        <v>30</v>
      </c>
      <c r="BS349" s="15">
        <f t="shared" si="707"/>
        <v>0</v>
      </c>
      <c r="BT349" s="8">
        <v>258</v>
      </c>
      <c r="BU349" s="15">
        <f t="shared" si="708"/>
        <v>1</v>
      </c>
      <c r="BV349" s="8">
        <v>1127</v>
      </c>
      <c r="BW349" s="15">
        <f t="shared" si="709"/>
        <v>7</v>
      </c>
      <c r="BX349" s="8">
        <v>2779</v>
      </c>
      <c r="BY349" s="15">
        <f t="shared" si="710"/>
        <v>7</v>
      </c>
      <c r="BZ349" s="13">
        <v>1517</v>
      </c>
      <c r="CA349" s="16">
        <f t="shared" si="711"/>
        <v>2</v>
      </c>
    </row>
    <row r="350" spans="1:79">
      <c r="A350" s="1">
        <v>44247</v>
      </c>
      <c r="B350">
        <v>44247</v>
      </c>
      <c r="C350" s="4">
        <v>336037</v>
      </c>
      <c r="D350">
        <f t="shared" si="661"/>
        <v>698</v>
      </c>
      <c r="E350" s="4">
        <v>5727</v>
      </c>
      <c r="F350">
        <f t="shared" si="662"/>
        <v>16</v>
      </c>
      <c r="G350" s="4">
        <v>319821</v>
      </c>
      <c r="H350">
        <f t="shared" si="663"/>
        <v>1026</v>
      </c>
      <c r="I350">
        <f t="shared" si="660"/>
        <v>10489</v>
      </c>
      <c r="J350">
        <f t="shared" si="664"/>
        <v>-344</v>
      </c>
      <c r="K350">
        <f>+IFERROR(G350/C350,"")</f>
        <v>0.95174340920791456</v>
      </c>
      <c r="L350">
        <f t="shared" si="667"/>
        <v>0.95174340920791456</v>
      </c>
      <c r="M350">
        <f t="shared" si="668"/>
        <v>3.1213824668116903E-2</v>
      </c>
      <c r="N350">
        <f t="shared" si="669"/>
        <v>2.0771522183569073E-3</v>
      </c>
      <c r="O350">
        <f>+IFERROR(F350/G350,"")</f>
        <v>5.0027984403775862E-5</v>
      </c>
      <c r="P350">
        <f t="shared" si="670"/>
        <v>3.208044499892127E-3</v>
      </c>
      <c r="Q350">
        <f t="shared" si="671"/>
        <v>-3.2796262751453906E-2</v>
      </c>
      <c r="R350">
        <f t="shared" si="672"/>
        <v>84558.882737795662</v>
      </c>
      <c r="S350">
        <f>+IFERROR(G350/3.974,"")</f>
        <v>80478.359335681933</v>
      </c>
      <c r="T350">
        <f t="shared" si="673"/>
        <v>80478.359335681933</v>
      </c>
      <c r="U350">
        <f t="shared" si="674"/>
        <v>2639.4061399094112</v>
      </c>
      <c r="V350" s="4">
        <v>1840361</v>
      </c>
      <c r="W350">
        <f t="shared" si="675"/>
        <v>9031</v>
      </c>
      <c r="X350">
        <f t="shared" si="676"/>
        <v>-1618</v>
      </c>
      <c r="Y350" s="20">
        <f t="shared" si="677"/>
        <v>463100.40261701052</v>
      </c>
      <c r="Z350" s="4">
        <v>1500774</v>
      </c>
      <c r="AA350">
        <f t="shared" si="678"/>
        <v>8333</v>
      </c>
      <c r="AB350" s="17">
        <f t="shared" si="679"/>
        <v>0.81547805023036246</v>
      </c>
      <c r="AC350" s="16">
        <f t="shared" si="680"/>
        <v>-1440</v>
      </c>
      <c r="AD350">
        <f t="shared" si="681"/>
        <v>339587</v>
      </c>
      <c r="AE350">
        <f t="shared" si="682"/>
        <v>698</v>
      </c>
      <c r="AF350" s="17">
        <f t="shared" si="683"/>
        <v>0.18452194976963759</v>
      </c>
      <c r="AG350" s="16">
        <f t="shared" si="684"/>
        <v>-178</v>
      </c>
      <c r="AH350" s="20">
        <f t="shared" si="685"/>
        <v>7.7289336729044408E-2</v>
      </c>
      <c r="AI350" s="20">
        <f t="shared" si="686"/>
        <v>85452.189229994969</v>
      </c>
      <c r="AJ350" s="4">
        <v>8792</v>
      </c>
      <c r="AK350">
        <f t="shared" si="687"/>
        <v>-320</v>
      </c>
      <c r="AL350">
        <f t="shared" si="688"/>
        <v>-3.5118525021949121E-2</v>
      </c>
      <c r="AM350" s="20">
        <f t="shared" si="689"/>
        <v>2212.3804730749871</v>
      </c>
      <c r="AN350" s="20">
        <f t="shared" si="690"/>
        <v>2.6163785535521386E-2</v>
      </c>
      <c r="AO350" s="4">
        <v>353</v>
      </c>
      <c r="AP350">
        <f t="shared" si="658"/>
        <v>-11</v>
      </c>
      <c r="AQ350">
        <f t="shared" si="659"/>
        <v>-3.0219780219780223E-2</v>
      </c>
      <c r="AR350" s="20">
        <f t="shared" si="691"/>
        <v>88.827377956718664</v>
      </c>
      <c r="AS350" s="4">
        <v>1149</v>
      </c>
      <c r="AT350">
        <f t="shared" si="692"/>
        <v>-2</v>
      </c>
      <c r="AU350">
        <f t="shared" si="693"/>
        <v>-1.7376194613379914E-3</v>
      </c>
      <c r="AV350" s="20">
        <f t="shared" si="694"/>
        <v>289.1293407146452</v>
      </c>
      <c r="AW350" s="30">
        <f t="shared" si="695"/>
        <v>3.4192663307909548E-3</v>
      </c>
      <c r="AX350" s="4">
        <v>195</v>
      </c>
      <c r="AY350">
        <f t="shared" si="696"/>
        <v>-11</v>
      </c>
      <c r="AZ350">
        <f t="shared" si="697"/>
        <v>-5.3398058252427161E-2</v>
      </c>
      <c r="BA350" s="20">
        <f t="shared" si="698"/>
        <v>49.068948163059886</v>
      </c>
      <c r="BB350" s="30">
        <f t="shared" si="699"/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 t="shared" si="700"/>
        <v>-344</v>
      </c>
      <c r="BE350" s="30">
        <f t="shared" si="701"/>
        <v>-3.1754823225329964E-2</v>
      </c>
      <c r="BF350" s="20">
        <f t="shared" si="702"/>
        <v>2639.4061399094112</v>
      </c>
      <c r="BG350" s="20">
        <f t="shared" si="703"/>
        <v>3.1213824668116903E-2</v>
      </c>
      <c r="BH350" s="26">
        <v>59499</v>
      </c>
      <c r="BI350">
        <f t="shared" si="665"/>
        <v>151</v>
      </c>
      <c r="BJ350" s="4">
        <v>131423</v>
      </c>
      <c r="BK350">
        <f t="shared" si="666"/>
        <v>253</v>
      </c>
      <c r="BL350" s="4">
        <v>97704</v>
      </c>
      <c r="BM350">
        <f t="shared" si="704"/>
        <v>208</v>
      </c>
      <c r="BN350" s="4">
        <v>39310</v>
      </c>
      <c r="BO350">
        <f t="shared" si="705"/>
        <v>76</v>
      </c>
      <c r="BP350" s="4">
        <v>8101</v>
      </c>
      <c r="BQ350">
        <f t="shared" si="706"/>
        <v>10</v>
      </c>
      <c r="BR350" s="8">
        <v>30</v>
      </c>
      <c r="BS350" s="15">
        <f t="shared" si="707"/>
        <v>0</v>
      </c>
      <c r="BT350" s="8">
        <v>258</v>
      </c>
      <c r="BU350" s="15">
        <f t="shared" si="708"/>
        <v>0</v>
      </c>
      <c r="BV350" s="8">
        <v>1130</v>
      </c>
      <c r="BW350" s="15">
        <f t="shared" si="709"/>
        <v>3</v>
      </c>
      <c r="BX350" s="8">
        <v>2787</v>
      </c>
      <c r="BY350" s="15">
        <f t="shared" si="710"/>
        <v>8</v>
      </c>
      <c r="BZ350" s="13">
        <v>1522</v>
      </c>
      <c r="CA350" s="16">
        <f t="shared" si="711"/>
        <v>5</v>
      </c>
    </row>
    <row r="351" spans="1:79">
      <c r="A351" s="1">
        <v>44248</v>
      </c>
      <c r="B351">
        <v>44248</v>
      </c>
      <c r="C351" s="4">
        <v>336521</v>
      </c>
      <c r="D351">
        <f t="shared" si="661"/>
        <v>484</v>
      </c>
      <c r="E351" s="4">
        <v>5742</v>
      </c>
      <c r="F351">
        <f t="shared" si="662"/>
        <v>15</v>
      </c>
      <c r="G351" s="4">
        <v>320668</v>
      </c>
      <c r="H351">
        <f t="shared" si="663"/>
        <v>847</v>
      </c>
      <c r="I351">
        <f t="shared" si="660"/>
        <v>10111</v>
      </c>
      <c r="J351">
        <f t="shared" si="664"/>
        <v>-378</v>
      </c>
      <c r="K351">
        <f t="shared" ref="K351:K414" si="712">+IFERROR(E351/C351,"")</f>
        <v>1.7062828174170409E-2</v>
      </c>
      <c r="L351">
        <f t="shared" si="667"/>
        <v>0.95289149859889877</v>
      </c>
      <c r="M351">
        <f t="shared" si="668"/>
        <v>3.0045673226930861E-2</v>
      </c>
      <c r="N351">
        <f t="shared" si="669"/>
        <v>1.4382460529952068E-3</v>
      </c>
      <c r="O351">
        <f t="shared" ref="O351:O414" si="713">+IFERROR(F351/E351,"")</f>
        <v>2.6123301985370951E-3</v>
      </c>
      <c r="P351">
        <f t="shared" si="670"/>
        <v>2.6413611585814614E-3</v>
      </c>
      <c r="Q351">
        <f t="shared" si="671"/>
        <v>-3.7385026209079221E-2</v>
      </c>
      <c r="R351">
        <f t="shared" si="672"/>
        <v>84680.674383492704</v>
      </c>
      <c r="S351">
        <f t="shared" ref="S351:S414" si="714">+IFERROR(E351/3.974,"")</f>
        <v>1444.8917966784095</v>
      </c>
      <c r="T351">
        <f t="shared" si="673"/>
        <v>80691.49471565173</v>
      </c>
      <c r="U351">
        <f t="shared" si="674"/>
        <v>2544.2878711625567</v>
      </c>
      <c r="V351" s="4">
        <v>1846242</v>
      </c>
      <c r="W351">
        <f t="shared" si="675"/>
        <v>5881</v>
      </c>
      <c r="X351">
        <f t="shared" si="676"/>
        <v>-3150</v>
      </c>
      <c r="Y351" s="20">
        <f t="shared" si="677"/>
        <v>464580.2717664821</v>
      </c>
      <c r="Z351" s="4">
        <v>1506171</v>
      </c>
      <c r="AA351">
        <f t="shared" si="678"/>
        <v>5397</v>
      </c>
      <c r="AB351" s="17">
        <f t="shared" si="679"/>
        <v>0.81580367037473955</v>
      </c>
      <c r="AC351" s="16">
        <f t="shared" si="680"/>
        <v>-2936</v>
      </c>
      <c r="AD351">
        <f t="shared" si="681"/>
        <v>340071</v>
      </c>
      <c r="AE351">
        <f t="shared" si="682"/>
        <v>484</v>
      </c>
      <c r="AF351" s="17">
        <f t="shared" si="683"/>
        <v>0.18419632962526039</v>
      </c>
      <c r="AG351" s="16">
        <f t="shared" si="684"/>
        <v>-214</v>
      </c>
      <c r="AH351" s="20">
        <f t="shared" si="685"/>
        <v>8.2298928753613332E-2</v>
      </c>
      <c r="AI351" s="20">
        <f t="shared" si="686"/>
        <v>85573.980875691996</v>
      </c>
      <c r="AJ351" s="4">
        <v>8392</v>
      </c>
      <c r="AK351">
        <f t="shared" si="687"/>
        <v>-400</v>
      </c>
      <c r="AL351">
        <f t="shared" si="688"/>
        <v>-4.5495905368516887E-2</v>
      </c>
      <c r="AM351" s="20">
        <f t="shared" si="689"/>
        <v>2111.7262204328131</v>
      </c>
      <c r="AN351" s="20">
        <f t="shared" si="690"/>
        <v>2.4937522472594578E-2</v>
      </c>
      <c r="AO351" s="4">
        <v>375</v>
      </c>
      <c r="AP351">
        <f t="shared" si="658"/>
        <v>22</v>
      </c>
      <c r="AQ351">
        <f t="shared" si="659"/>
        <v>6.2322946175637384E-2</v>
      </c>
      <c r="AR351" s="20">
        <f t="shared" si="691"/>
        <v>94.363361852038238</v>
      </c>
      <c r="AS351" s="4">
        <v>1143</v>
      </c>
      <c r="AT351">
        <f t="shared" si="692"/>
        <v>-6</v>
      </c>
      <c r="AU351">
        <f t="shared" si="693"/>
        <v>-5.2219321148825326E-3</v>
      </c>
      <c r="AV351" s="20">
        <f t="shared" si="694"/>
        <v>287.61952692501256</v>
      </c>
      <c r="AW351" s="30">
        <f t="shared" si="695"/>
        <v>3.3965190879618212E-3</v>
      </c>
      <c r="AX351" s="4">
        <v>201</v>
      </c>
      <c r="AY351">
        <f t="shared" si="696"/>
        <v>6</v>
      </c>
      <c r="AZ351">
        <f t="shared" si="697"/>
        <v>3.076923076923066E-2</v>
      </c>
      <c r="BA351" s="20">
        <f t="shared" si="698"/>
        <v>50.578761952692496</v>
      </c>
      <c r="BB351" s="30">
        <f t="shared" si="699"/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 t="shared" si="700"/>
        <v>-378</v>
      </c>
      <c r="BE351" s="30">
        <f t="shared" si="701"/>
        <v>-3.6037753837353415E-2</v>
      </c>
      <c r="BF351" s="20">
        <f t="shared" si="702"/>
        <v>2544.2878711625567</v>
      </c>
      <c r="BG351" s="20">
        <f t="shared" si="703"/>
        <v>3.0045673226930861E-2</v>
      </c>
      <c r="BH351" s="26">
        <v>59624</v>
      </c>
      <c r="BI351">
        <f t="shared" si="665"/>
        <v>125</v>
      </c>
      <c r="BJ351" s="4">
        <v>131554</v>
      </c>
      <c r="BK351">
        <f t="shared" si="666"/>
        <v>131</v>
      </c>
      <c r="BL351" s="4">
        <v>97840</v>
      </c>
      <c r="BM351">
        <f t="shared" si="704"/>
        <v>136</v>
      </c>
      <c r="BN351" s="4">
        <v>39379</v>
      </c>
      <c r="BO351">
        <f t="shared" si="705"/>
        <v>69</v>
      </c>
      <c r="BP351" s="4">
        <v>8124</v>
      </c>
      <c r="BQ351">
        <f t="shared" si="706"/>
        <v>23</v>
      </c>
      <c r="BR351" s="8">
        <v>30</v>
      </c>
      <c r="BS351" s="15">
        <f t="shared" si="707"/>
        <v>0</v>
      </c>
      <c r="BT351" s="8">
        <v>258</v>
      </c>
      <c r="BU351" s="15">
        <f t="shared" si="708"/>
        <v>0</v>
      </c>
      <c r="BV351" s="8">
        <v>1132</v>
      </c>
      <c r="BW351" s="15">
        <f t="shared" si="709"/>
        <v>2</v>
      </c>
      <c r="BX351" s="8">
        <v>2794</v>
      </c>
      <c r="BY351" s="15">
        <f t="shared" si="710"/>
        <v>7</v>
      </c>
      <c r="BZ351" s="13">
        <v>1528</v>
      </c>
      <c r="CA351" s="16">
        <f t="shared" si="711"/>
        <v>6</v>
      </c>
    </row>
    <row r="352" spans="1:79">
      <c r="A352" s="1">
        <v>44249</v>
      </c>
      <c r="B352">
        <v>44249</v>
      </c>
      <c r="C352" s="4">
        <v>337087</v>
      </c>
      <c r="D352">
        <f t="shared" si="661"/>
        <v>566</v>
      </c>
      <c r="E352" s="4">
        <v>5756</v>
      </c>
      <c r="F352">
        <f t="shared" si="662"/>
        <v>14</v>
      </c>
      <c r="G352" s="4">
        <v>321439</v>
      </c>
      <c r="H352">
        <f t="shared" si="663"/>
        <v>771</v>
      </c>
      <c r="I352">
        <f t="shared" si="660"/>
        <v>9892</v>
      </c>
      <c r="J352">
        <f t="shared" si="664"/>
        <v>-219</v>
      </c>
      <c r="K352">
        <f t="shared" si="712"/>
        <v>1.7075710424905143E-2</v>
      </c>
      <c r="L352">
        <f t="shared" si="667"/>
        <v>0.95357874969963241</v>
      </c>
      <c r="M352">
        <f t="shared" si="668"/>
        <v>2.9345539875462418E-2</v>
      </c>
      <c r="N352">
        <f t="shared" si="669"/>
        <v>1.679091747827712E-3</v>
      </c>
      <c r="O352">
        <f t="shared" si="713"/>
        <v>2.432244614315497E-3</v>
      </c>
      <c r="P352">
        <f t="shared" si="670"/>
        <v>2.3985888457841147E-3</v>
      </c>
      <c r="Q352">
        <f t="shared" si="671"/>
        <v>-2.2139102304892844E-2</v>
      </c>
      <c r="R352">
        <f t="shared" si="672"/>
        <v>84823.10015098138</v>
      </c>
      <c r="S352">
        <f t="shared" si="714"/>
        <v>1448.4146955208857</v>
      </c>
      <c r="T352">
        <f t="shared" si="673"/>
        <v>80885.505787619521</v>
      </c>
      <c r="U352">
        <f t="shared" si="674"/>
        <v>2489.179667840966</v>
      </c>
      <c r="V352" s="4">
        <v>1856433</v>
      </c>
      <c r="W352">
        <f t="shared" si="675"/>
        <v>10191</v>
      </c>
      <c r="X352">
        <f t="shared" si="676"/>
        <v>4310</v>
      </c>
      <c r="Y352" s="20">
        <f t="shared" si="677"/>
        <v>467144.6904881731</v>
      </c>
      <c r="Z352" s="4">
        <v>1515796</v>
      </c>
      <c r="AA352">
        <f t="shared" si="678"/>
        <v>9625</v>
      </c>
      <c r="AB352" s="17">
        <f t="shared" si="679"/>
        <v>0.8165099413768232</v>
      </c>
      <c r="AC352" s="16">
        <f t="shared" si="680"/>
        <v>4228</v>
      </c>
      <c r="AD352">
        <f t="shared" si="681"/>
        <v>340637</v>
      </c>
      <c r="AE352">
        <f t="shared" si="682"/>
        <v>566</v>
      </c>
      <c r="AF352" s="17">
        <f t="shared" si="683"/>
        <v>0.1834900586231768</v>
      </c>
      <c r="AG352" s="16">
        <f t="shared" si="684"/>
        <v>82</v>
      </c>
      <c r="AH352" s="20">
        <f t="shared" si="685"/>
        <v>5.5539201256010202E-2</v>
      </c>
      <c r="AI352" s="20">
        <f t="shared" si="686"/>
        <v>85716.406643180671</v>
      </c>
      <c r="AJ352" s="4">
        <v>8186</v>
      </c>
      <c r="AK352">
        <f t="shared" si="687"/>
        <v>-206</v>
      </c>
      <c r="AL352">
        <f t="shared" si="688"/>
        <v>-2.454718779790277E-2</v>
      </c>
      <c r="AM352" s="20">
        <f t="shared" si="689"/>
        <v>2059.8892803220933</v>
      </c>
      <c r="AN352" s="20">
        <f t="shared" si="690"/>
        <v>2.4284531886426947E-2</v>
      </c>
      <c r="AO352" s="4">
        <v>367</v>
      </c>
      <c r="AP352">
        <f t="shared" si="658"/>
        <v>-8</v>
      </c>
      <c r="AQ352">
        <f t="shared" si="659"/>
        <v>-2.1333333333333315E-2</v>
      </c>
      <c r="AR352" s="20">
        <f t="shared" si="691"/>
        <v>92.350276799194759</v>
      </c>
      <c r="AS352" s="4">
        <v>1144</v>
      </c>
      <c r="AT352">
        <f t="shared" si="692"/>
        <v>1</v>
      </c>
      <c r="AU352">
        <f t="shared" si="693"/>
        <v>8.7489063867018935E-4</v>
      </c>
      <c r="AV352" s="20">
        <f t="shared" si="694"/>
        <v>287.871162556618</v>
      </c>
      <c r="AW352" s="30">
        <f t="shared" si="695"/>
        <v>3.3937826139839272E-3</v>
      </c>
      <c r="AX352" s="4">
        <v>195</v>
      </c>
      <c r="AY352">
        <f t="shared" si="696"/>
        <v>-6</v>
      </c>
      <c r="AZ352">
        <f t="shared" si="697"/>
        <v>-2.9850746268656692E-2</v>
      </c>
      <c r="BA352" s="20">
        <f t="shared" si="698"/>
        <v>49.068948163059886</v>
      </c>
      <c r="BB352" s="30">
        <f t="shared" si="699"/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 t="shared" si="700"/>
        <v>-219</v>
      </c>
      <c r="BE352" s="30">
        <f t="shared" si="701"/>
        <v>-2.1659578676688773E-2</v>
      </c>
      <c r="BF352" s="20">
        <f t="shared" si="702"/>
        <v>2489.179667840966</v>
      </c>
      <c r="BG352" s="20">
        <f t="shared" si="703"/>
        <v>2.9345539875462418E-2</v>
      </c>
      <c r="BH352" s="26">
        <v>59763</v>
      </c>
      <c r="BI352">
        <f t="shared" si="665"/>
        <v>139</v>
      </c>
      <c r="BJ352" s="4">
        <v>131742</v>
      </c>
      <c r="BK352">
        <f t="shared" si="666"/>
        <v>188</v>
      </c>
      <c r="BL352" s="4">
        <v>97967</v>
      </c>
      <c r="BM352">
        <f t="shared" si="704"/>
        <v>127</v>
      </c>
      <c r="BN352" s="4">
        <v>39469</v>
      </c>
      <c r="BO352">
        <f t="shared" si="705"/>
        <v>90</v>
      </c>
      <c r="BP352" s="4">
        <v>8146</v>
      </c>
      <c r="BQ352">
        <f t="shared" si="706"/>
        <v>22</v>
      </c>
      <c r="BR352" s="8">
        <v>30</v>
      </c>
      <c r="BS352" s="15">
        <f t="shared" si="707"/>
        <v>0</v>
      </c>
      <c r="BT352" s="8">
        <v>258</v>
      </c>
      <c r="BU352" s="15">
        <f t="shared" si="708"/>
        <v>0</v>
      </c>
      <c r="BV352" s="8">
        <v>1133</v>
      </c>
      <c r="BW352" s="15">
        <f t="shared" si="709"/>
        <v>1</v>
      </c>
      <c r="BX352" s="8">
        <v>2803</v>
      </c>
      <c r="BY352" s="15">
        <f t="shared" si="710"/>
        <v>9</v>
      </c>
      <c r="BZ352" s="13">
        <v>1532</v>
      </c>
      <c r="CA352" s="16">
        <f t="shared" si="711"/>
        <v>4</v>
      </c>
    </row>
    <row r="353" spans="1:79">
      <c r="A353" s="1">
        <v>44250</v>
      </c>
      <c r="B353">
        <v>44250</v>
      </c>
      <c r="C353" s="4">
        <v>337805</v>
      </c>
      <c r="D353">
        <f t="shared" si="661"/>
        <v>718</v>
      </c>
      <c r="E353" s="4">
        <v>5772</v>
      </c>
      <c r="F353">
        <f t="shared" si="662"/>
        <v>16</v>
      </c>
      <c r="G353" s="4">
        <v>322238</v>
      </c>
      <c r="H353">
        <f t="shared" si="663"/>
        <v>799</v>
      </c>
      <c r="I353">
        <f t="shared" si="660"/>
        <v>9795</v>
      </c>
      <c r="J353">
        <f t="shared" si="664"/>
        <v>-97</v>
      </c>
      <c r="K353">
        <f t="shared" si="712"/>
        <v>1.7086780835097171E-2</v>
      </c>
      <c r="L353">
        <f t="shared" si="667"/>
        <v>0.95391720075191311</v>
      </c>
      <c r="M353">
        <f t="shared" si="668"/>
        <v>2.8996018412989742E-2</v>
      </c>
      <c r="N353">
        <f t="shared" si="669"/>
        <v>2.1254865972972574E-3</v>
      </c>
      <c r="O353">
        <f t="shared" si="713"/>
        <v>2.772002772002772E-3</v>
      </c>
      <c r="P353">
        <f t="shared" si="670"/>
        <v>2.4795337607606801E-3</v>
      </c>
      <c r="Q353">
        <f t="shared" si="671"/>
        <v>-9.9030117406840226E-3</v>
      </c>
      <c r="R353">
        <f t="shared" si="672"/>
        <v>85003.774534474083</v>
      </c>
      <c r="S353">
        <f t="shared" si="714"/>
        <v>1452.4408656265728</v>
      </c>
      <c r="T353">
        <f t="shared" si="673"/>
        <v>81086.562657272269</v>
      </c>
      <c r="U353">
        <f t="shared" si="674"/>
        <v>2464.7710115752388</v>
      </c>
      <c r="V353" s="4">
        <v>1865709</v>
      </c>
      <c r="W353">
        <f t="shared" si="675"/>
        <v>9276</v>
      </c>
      <c r="X353">
        <f t="shared" si="676"/>
        <v>-915</v>
      </c>
      <c r="Y353" s="20">
        <f t="shared" si="677"/>
        <v>469478.8626069451</v>
      </c>
      <c r="Z353" s="4">
        <v>1524354</v>
      </c>
      <c r="AA353">
        <f t="shared" si="678"/>
        <v>8558</v>
      </c>
      <c r="AB353" s="17">
        <f t="shared" si="679"/>
        <v>0.81703738364342993</v>
      </c>
      <c r="AC353" s="16">
        <f t="shared" si="680"/>
        <v>-1067</v>
      </c>
      <c r="AD353">
        <f t="shared" si="681"/>
        <v>341355</v>
      </c>
      <c r="AE353">
        <f t="shared" si="682"/>
        <v>718</v>
      </c>
      <c r="AF353" s="17">
        <f t="shared" si="683"/>
        <v>0.18296261635657007</v>
      </c>
      <c r="AG353" s="16">
        <f t="shared" si="684"/>
        <v>152</v>
      </c>
      <c r="AH353" s="20">
        <f t="shared" si="685"/>
        <v>7.7404053471323842E-2</v>
      </c>
      <c r="AI353" s="20">
        <f t="shared" si="686"/>
        <v>85897.081026673375</v>
      </c>
      <c r="AJ353" s="4">
        <v>8163</v>
      </c>
      <c r="AK353">
        <f t="shared" si="687"/>
        <v>-23</v>
      </c>
      <c r="AL353">
        <f t="shared" si="688"/>
        <v>-2.8096750549718719E-3</v>
      </c>
      <c r="AM353" s="20">
        <f t="shared" si="689"/>
        <v>2054.1016607951683</v>
      </c>
      <c r="AN353" s="20">
        <f t="shared" si="690"/>
        <v>2.4164828821361437E-2</v>
      </c>
      <c r="AO353" s="4">
        <v>336</v>
      </c>
      <c r="AP353">
        <f t="shared" si="658"/>
        <v>-31</v>
      </c>
      <c r="AQ353">
        <f t="shared" si="659"/>
        <v>-8.4468664850136266E-2</v>
      </c>
      <c r="AR353" s="20">
        <f t="shared" si="691"/>
        <v>84.549572219426267</v>
      </c>
      <c r="AS353" s="4">
        <v>1115</v>
      </c>
      <c r="AT353">
        <f t="shared" si="692"/>
        <v>-29</v>
      </c>
      <c r="AU353">
        <f t="shared" si="693"/>
        <v>-2.534965034965031E-2</v>
      </c>
      <c r="AV353" s="20">
        <f t="shared" si="694"/>
        <v>280.5737292400604</v>
      </c>
      <c r="AW353" s="30">
        <f t="shared" si="695"/>
        <v>3.3007208300646824E-3</v>
      </c>
      <c r="AX353" s="4">
        <v>181</v>
      </c>
      <c r="AY353">
        <f t="shared" si="696"/>
        <v>-14</v>
      </c>
      <c r="AZ353">
        <f t="shared" si="697"/>
        <v>-7.1794871794871762E-2</v>
      </c>
      <c r="BA353" s="20">
        <f t="shared" si="698"/>
        <v>45.546049320583791</v>
      </c>
      <c r="BB353" s="30">
        <f t="shared" si="699"/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 t="shared" si="700"/>
        <v>-97</v>
      </c>
      <c r="BE353" s="30">
        <f t="shared" si="701"/>
        <v>-9.8059037606146315E-3</v>
      </c>
      <c r="BF353" s="20">
        <f t="shared" si="702"/>
        <v>2464.7710115752388</v>
      </c>
      <c r="BG353" s="20">
        <f t="shared" si="703"/>
        <v>2.8996018412989742E-2</v>
      </c>
      <c r="BH353" s="26">
        <v>59904</v>
      </c>
      <c r="BI353">
        <f t="shared" si="665"/>
        <v>141</v>
      </c>
      <c r="BJ353" s="4">
        <v>132007</v>
      </c>
      <c r="BK353">
        <f t="shared" si="666"/>
        <v>265</v>
      </c>
      <c r="BL353" s="4">
        <v>98181</v>
      </c>
      <c r="BM353">
        <f t="shared" si="704"/>
        <v>214</v>
      </c>
      <c r="BN353" s="4">
        <v>39554</v>
      </c>
      <c r="BO353">
        <f t="shared" si="705"/>
        <v>85</v>
      </c>
      <c r="BP353" s="4">
        <v>8159</v>
      </c>
      <c r="BQ353">
        <f t="shared" si="706"/>
        <v>13</v>
      </c>
      <c r="BR353" s="8">
        <v>30</v>
      </c>
      <c r="BS353" s="15">
        <f t="shared" si="707"/>
        <v>0</v>
      </c>
      <c r="BT353" s="8">
        <v>258</v>
      </c>
      <c r="BU353" s="15">
        <f t="shared" si="708"/>
        <v>0</v>
      </c>
      <c r="BV353" s="8">
        <v>1137</v>
      </c>
      <c r="BW353" s="15">
        <f t="shared" si="709"/>
        <v>4</v>
      </c>
      <c r="BX353" s="8">
        <v>2811</v>
      </c>
      <c r="BY353" s="15">
        <f t="shared" si="710"/>
        <v>8</v>
      </c>
      <c r="BZ353" s="13">
        <v>1536</v>
      </c>
      <c r="CA353" s="16">
        <f t="shared" si="711"/>
        <v>4</v>
      </c>
    </row>
    <row r="354" spans="1:79">
      <c r="A354" s="1">
        <v>44251</v>
      </c>
      <c r="B354">
        <v>44251</v>
      </c>
      <c r="C354" s="4">
        <v>338701</v>
      </c>
      <c r="D354">
        <f t="shared" si="661"/>
        <v>896</v>
      </c>
      <c r="E354" s="4">
        <v>5789</v>
      </c>
      <c r="F354">
        <f t="shared" si="662"/>
        <v>17</v>
      </c>
      <c r="G354" s="4">
        <v>323283</v>
      </c>
      <c r="H354">
        <f t="shared" si="663"/>
        <v>1045</v>
      </c>
      <c r="I354">
        <f t="shared" si="660"/>
        <v>9629</v>
      </c>
      <c r="J354">
        <f t="shared" si="664"/>
        <v>-166</v>
      </c>
      <c r="K354">
        <f t="shared" si="712"/>
        <v>1.7091771208233811E-2</v>
      </c>
      <c r="L354">
        <f t="shared" si="667"/>
        <v>0.95447902427214559</v>
      </c>
      <c r="M354">
        <f t="shared" si="668"/>
        <v>2.8429204519620551E-2</v>
      </c>
      <c r="N354">
        <f t="shared" si="669"/>
        <v>2.6454011059902391E-3</v>
      </c>
      <c r="O354">
        <f t="shared" si="713"/>
        <v>2.9366039039557782E-3</v>
      </c>
      <c r="P354">
        <f t="shared" si="670"/>
        <v>3.2324619605732441E-3</v>
      </c>
      <c r="Q354">
        <f t="shared" si="671"/>
        <v>-1.7239588742340845E-2</v>
      </c>
      <c r="R354">
        <f t="shared" si="672"/>
        <v>85229.240060392549</v>
      </c>
      <c r="S354">
        <f t="shared" si="714"/>
        <v>1456.718671363865</v>
      </c>
      <c r="T354">
        <f t="shared" si="673"/>
        <v>81349.521892299948</v>
      </c>
      <c r="U354">
        <f t="shared" si="674"/>
        <v>2422.9994967287366</v>
      </c>
      <c r="V354" s="4">
        <v>1875787</v>
      </c>
      <c r="W354">
        <f t="shared" si="675"/>
        <v>10078</v>
      </c>
      <c r="X354">
        <f t="shared" si="676"/>
        <v>802</v>
      </c>
      <c r="Y354" s="20">
        <f t="shared" si="677"/>
        <v>472014.84650226467</v>
      </c>
      <c r="Z354" s="4">
        <v>1533536</v>
      </c>
      <c r="AA354">
        <f t="shared" si="678"/>
        <v>9182</v>
      </c>
      <c r="AB354" s="17">
        <f t="shared" si="679"/>
        <v>0.81754271673702827</v>
      </c>
      <c r="AC354" s="16">
        <f t="shared" si="680"/>
        <v>624</v>
      </c>
      <c r="AD354">
        <f t="shared" si="681"/>
        <v>342251</v>
      </c>
      <c r="AE354">
        <f t="shared" si="682"/>
        <v>896</v>
      </c>
      <c r="AF354" s="17">
        <f t="shared" si="683"/>
        <v>0.18245728326297175</v>
      </c>
      <c r="AG354" s="16">
        <f t="shared" si="684"/>
        <v>178</v>
      </c>
      <c r="AH354" s="20">
        <f t="shared" si="685"/>
        <v>8.890652907322881E-2</v>
      </c>
      <c r="AI354" s="20">
        <f t="shared" si="686"/>
        <v>86122.546552591841</v>
      </c>
      <c r="AJ354" s="4">
        <v>8072</v>
      </c>
      <c r="AK354">
        <f t="shared" si="687"/>
        <v>-91</v>
      </c>
      <c r="AL354">
        <f t="shared" si="688"/>
        <v>-1.1147862305524892E-2</v>
      </c>
      <c r="AM354" s="20">
        <f t="shared" si="689"/>
        <v>2031.2028183190739</v>
      </c>
      <c r="AN354" s="20">
        <f t="shared" si="690"/>
        <v>2.3832229606644207E-2</v>
      </c>
      <c r="AO354" s="4">
        <v>349</v>
      </c>
      <c r="AP354">
        <f t="shared" si="658"/>
        <v>13</v>
      </c>
      <c r="AQ354">
        <f t="shared" si="659"/>
        <v>3.8690476190476275E-2</v>
      </c>
      <c r="AR354" s="20">
        <f t="shared" si="691"/>
        <v>87.820835430296924</v>
      </c>
      <c r="AS354" s="4">
        <v>1031</v>
      </c>
      <c r="AT354">
        <f t="shared" si="692"/>
        <v>-84</v>
      </c>
      <c r="AU354">
        <f t="shared" si="693"/>
        <v>-7.5336322869955175E-2</v>
      </c>
      <c r="AV354" s="20">
        <f t="shared" si="694"/>
        <v>259.4363361852038</v>
      </c>
      <c r="AW354" s="30">
        <f t="shared" si="695"/>
        <v>3.0439827458436791E-3</v>
      </c>
      <c r="AX354" s="4">
        <v>177</v>
      </c>
      <c r="AY354">
        <f t="shared" si="696"/>
        <v>-4</v>
      </c>
      <c r="AZ354">
        <f t="shared" si="697"/>
        <v>-2.2099447513812209E-2</v>
      </c>
      <c r="BA354" s="20">
        <f t="shared" si="698"/>
        <v>44.539506794162051</v>
      </c>
      <c r="BB354" s="30">
        <f t="shared" si="699"/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 t="shared" si="700"/>
        <v>-166</v>
      </c>
      <c r="BE354" s="30">
        <f t="shared" si="701"/>
        <v>-1.6947422154160341E-2</v>
      </c>
      <c r="BF354" s="20">
        <f t="shared" si="702"/>
        <v>2422.9994967287366</v>
      </c>
      <c r="BG354" s="20">
        <f t="shared" si="703"/>
        <v>2.8429204519620551E-2</v>
      </c>
      <c r="BH354" s="26">
        <v>60098</v>
      </c>
      <c r="BI354">
        <f t="shared" si="665"/>
        <v>194</v>
      </c>
      <c r="BJ354" s="4">
        <v>132320</v>
      </c>
      <c r="BK354">
        <f t="shared" si="666"/>
        <v>313</v>
      </c>
      <c r="BL354" s="4">
        <v>98442</v>
      </c>
      <c r="BM354">
        <f t="shared" si="704"/>
        <v>261</v>
      </c>
      <c r="BN354" s="4">
        <v>39663</v>
      </c>
      <c r="BO354">
        <f t="shared" si="705"/>
        <v>109</v>
      </c>
      <c r="BP354" s="4">
        <v>8178</v>
      </c>
      <c r="BQ354">
        <f t="shared" si="706"/>
        <v>19</v>
      </c>
      <c r="BR354" s="8">
        <v>30</v>
      </c>
      <c r="BS354" s="15">
        <f t="shared" si="707"/>
        <v>0</v>
      </c>
      <c r="BT354" s="8">
        <v>258</v>
      </c>
      <c r="BU354" s="15">
        <f t="shared" si="708"/>
        <v>0</v>
      </c>
      <c r="BV354" s="8">
        <v>1141</v>
      </c>
      <c r="BW354" s="15">
        <f t="shared" si="709"/>
        <v>4</v>
      </c>
      <c r="BX354" s="8">
        <v>2817</v>
      </c>
      <c r="BY354" s="15">
        <f t="shared" si="710"/>
        <v>6</v>
      </c>
      <c r="BZ354" s="13">
        <v>1543</v>
      </c>
      <c r="CA354" s="16">
        <f t="shared" si="711"/>
        <v>7</v>
      </c>
    </row>
    <row r="355" spans="1:79">
      <c r="A355" s="1">
        <v>44252</v>
      </c>
      <c r="B355">
        <v>44252</v>
      </c>
      <c r="C355" s="4">
        <v>339383</v>
      </c>
      <c r="D355">
        <f t="shared" si="661"/>
        <v>682</v>
      </c>
      <c r="E355" s="4">
        <v>5810</v>
      </c>
      <c r="F355">
        <f t="shared" si="662"/>
        <v>21</v>
      </c>
      <c r="G355" s="4">
        <v>324156</v>
      </c>
      <c r="H355">
        <f t="shared" si="663"/>
        <v>873</v>
      </c>
      <c r="I355">
        <f t="shared" si="660"/>
        <v>9417</v>
      </c>
      <c r="J355">
        <f t="shared" si="664"/>
        <v>-212</v>
      </c>
      <c r="K355">
        <f t="shared" si="712"/>
        <v>1.7119301791780967E-2</v>
      </c>
      <c r="L355">
        <f t="shared" si="667"/>
        <v>0.95513328599252167</v>
      </c>
      <c r="M355">
        <f t="shared" si="668"/>
        <v>2.774741221569731E-2</v>
      </c>
      <c r="N355">
        <f t="shared" si="669"/>
        <v>2.0095290571419313E-3</v>
      </c>
      <c r="O355">
        <f t="shared" si="713"/>
        <v>3.6144578313253013E-3</v>
      </c>
      <c r="P355">
        <f t="shared" si="670"/>
        <v>2.6931477436789694E-3</v>
      </c>
      <c r="Q355">
        <f t="shared" si="671"/>
        <v>-2.2512477434427101E-2</v>
      </c>
      <c r="R355">
        <f t="shared" si="672"/>
        <v>85400.855561147459</v>
      </c>
      <c r="S355">
        <f t="shared" si="714"/>
        <v>1462.0030196275791</v>
      </c>
      <c r="T355">
        <f t="shared" si="673"/>
        <v>81569.199798691494</v>
      </c>
      <c r="U355">
        <f t="shared" si="674"/>
        <v>2369.6527428283844</v>
      </c>
      <c r="V355" s="4">
        <v>1885696</v>
      </c>
      <c r="W355">
        <f t="shared" si="675"/>
        <v>9909</v>
      </c>
      <c r="X355">
        <f t="shared" si="676"/>
        <v>-169</v>
      </c>
      <c r="Y355" s="20">
        <f t="shared" si="677"/>
        <v>474508.30397584295</v>
      </c>
      <c r="Z355" s="4">
        <v>1542763</v>
      </c>
      <c r="AA355">
        <f t="shared" si="678"/>
        <v>9227</v>
      </c>
      <c r="AB355" s="17">
        <f t="shared" si="679"/>
        <v>0.81813982741650826</v>
      </c>
      <c r="AC355" s="16">
        <f t="shared" si="680"/>
        <v>45</v>
      </c>
      <c r="AD355">
        <f t="shared" si="681"/>
        <v>342933</v>
      </c>
      <c r="AE355">
        <f t="shared" si="682"/>
        <v>682</v>
      </c>
      <c r="AF355" s="17">
        <f t="shared" si="683"/>
        <v>0.18186017258349171</v>
      </c>
      <c r="AG355" s="16">
        <f t="shared" si="684"/>
        <v>-214</v>
      </c>
      <c r="AH355" s="20">
        <f t="shared" si="685"/>
        <v>6.8826319507518413E-2</v>
      </c>
      <c r="AI355" s="20">
        <f t="shared" si="686"/>
        <v>86294.16205334675</v>
      </c>
      <c r="AJ355" s="4">
        <v>7888</v>
      </c>
      <c r="AK355">
        <f t="shared" si="687"/>
        <v>-184</v>
      </c>
      <c r="AL355">
        <f t="shared" si="688"/>
        <v>-2.2794846382557021E-2</v>
      </c>
      <c r="AM355" s="20">
        <f t="shared" si="689"/>
        <v>1984.9018621036737</v>
      </c>
      <c r="AN355" s="20">
        <f t="shared" si="690"/>
        <v>2.3242177716621043E-2</v>
      </c>
      <c r="AO355" s="4">
        <v>341</v>
      </c>
      <c r="AP355">
        <f t="shared" si="658"/>
        <v>-8</v>
      </c>
      <c r="AQ355">
        <f t="shared" si="659"/>
        <v>-2.2922636103151817E-2</v>
      </c>
      <c r="AR355" s="20">
        <f t="shared" si="691"/>
        <v>85.807750377453445</v>
      </c>
      <c r="AS355" s="4">
        <v>1016</v>
      </c>
      <c r="AT355">
        <f t="shared" si="692"/>
        <v>-15</v>
      </c>
      <c r="AU355">
        <f t="shared" si="693"/>
        <v>-1.4548981571290032E-2</v>
      </c>
      <c r="AV355" s="20">
        <f t="shared" si="694"/>
        <v>255.66180171112228</v>
      </c>
      <c r="AW355" s="30">
        <f t="shared" si="695"/>
        <v>2.993667920903522E-3</v>
      </c>
      <c r="AX355" s="4">
        <v>172</v>
      </c>
      <c r="AY355">
        <f t="shared" si="696"/>
        <v>-5</v>
      </c>
      <c r="AZ355">
        <f t="shared" si="697"/>
        <v>-2.8248587570621431E-2</v>
      </c>
      <c r="BA355" s="20">
        <f t="shared" si="698"/>
        <v>43.281328636134873</v>
      </c>
      <c r="BB355" s="30">
        <f t="shared" si="699"/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 t="shared" si="700"/>
        <v>-212</v>
      </c>
      <c r="BE355" s="30">
        <f t="shared" si="701"/>
        <v>-2.2016824176965377E-2</v>
      </c>
      <c r="BF355" s="20">
        <f t="shared" si="702"/>
        <v>2369.6527428283844</v>
      </c>
      <c r="BG355" s="20">
        <f t="shared" si="703"/>
        <v>2.774741221569731E-2</v>
      </c>
      <c r="BH355" s="26">
        <v>60247</v>
      </c>
      <c r="BI355">
        <f t="shared" si="665"/>
        <v>149</v>
      </c>
      <c r="BJ355" s="4">
        <v>132558</v>
      </c>
      <c r="BK355">
        <f t="shared" si="666"/>
        <v>238</v>
      </c>
      <c r="BL355" s="4">
        <v>98634</v>
      </c>
      <c r="BM355">
        <f t="shared" si="704"/>
        <v>192</v>
      </c>
      <c r="BN355" s="4">
        <v>39752</v>
      </c>
      <c r="BO355">
        <f t="shared" si="705"/>
        <v>89</v>
      </c>
      <c r="BP355" s="4">
        <v>8192</v>
      </c>
      <c r="BQ355">
        <f t="shared" si="706"/>
        <v>14</v>
      </c>
      <c r="BR355" s="8">
        <v>30</v>
      </c>
      <c r="BS355" s="15">
        <f t="shared" si="707"/>
        <v>0</v>
      </c>
      <c r="BT355" s="8">
        <v>259</v>
      </c>
      <c r="BU355" s="15">
        <f t="shared" si="708"/>
        <v>1</v>
      </c>
      <c r="BV355" s="8">
        <v>1146</v>
      </c>
      <c r="BW355" s="15">
        <f t="shared" si="709"/>
        <v>5</v>
      </c>
      <c r="BX355" s="8">
        <v>2827</v>
      </c>
      <c r="BY355" s="15">
        <f t="shared" si="710"/>
        <v>10</v>
      </c>
      <c r="BZ355" s="13">
        <v>1548</v>
      </c>
      <c r="CA355" s="16">
        <f t="shared" si="711"/>
        <v>5</v>
      </c>
    </row>
    <row r="356" spans="1:79">
      <c r="A356" s="1">
        <v>44253</v>
      </c>
      <c r="B356">
        <v>44253</v>
      </c>
      <c r="C356" s="4">
        <v>339781</v>
      </c>
      <c r="D356">
        <f t="shared" si="661"/>
        <v>398</v>
      </c>
      <c r="E356" s="4">
        <v>5820</v>
      </c>
      <c r="F356">
        <f t="shared" si="662"/>
        <v>10</v>
      </c>
      <c r="G356" s="4">
        <v>324836</v>
      </c>
      <c r="H356">
        <f t="shared" si="663"/>
        <v>680</v>
      </c>
      <c r="I356">
        <f t="shared" si="660"/>
        <v>9125</v>
      </c>
      <c r="J356">
        <f t="shared" si="664"/>
        <v>-292</v>
      </c>
      <c r="K356">
        <f t="shared" si="712"/>
        <v>1.7128679943846183E-2</v>
      </c>
      <c r="L356">
        <f t="shared" si="667"/>
        <v>0.95601578663904108</v>
      </c>
      <c r="M356">
        <f t="shared" si="668"/>
        <v>2.6855533417112786E-2</v>
      </c>
      <c r="N356">
        <f t="shared" si="669"/>
        <v>1.1713427178094125E-3</v>
      </c>
      <c r="O356">
        <f t="shared" si="713"/>
        <v>1.718213058419244E-3</v>
      </c>
      <c r="P356">
        <f t="shared" si="670"/>
        <v>2.0933640360058614E-3</v>
      </c>
      <c r="Q356">
        <f t="shared" si="671"/>
        <v>-3.2000000000000001E-2</v>
      </c>
      <c r="R356">
        <f t="shared" si="672"/>
        <v>85501.006542526418</v>
      </c>
      <c r="S356">
        <f t="shared" si="714"/>
        <v>1464.5193759436336</v>
      </c>
      <c r="T356">
        <f t="shared" si="673"/>
        <v>81740.31202818318</v>
      </c>
      <c r="U356">
        <f t="shared" si="674"/>
        <v>2296.1751383995975</v>
      </c>
      <c r="V356" s="4">
        <v>1891638</v>
      </c>
      <c r="W356">
        <f t="shared" si="675"/>
        <v>5942</v>
      </c>
      <c r="X356">
        <f t="shared" si="676"/>
        <v>-3967</v>
      </c>
      <c r="Y356" s="20">
        <f t="shared" si="677"/>
        <v>476003.52289884246</v>
      </c>
      <c r="Z356" s="4">
        <v>1548307</v>
      </c>
      <c r="AA356">
        <f t="shared" si="678"/>
        <v>5544</v>
      </c>
      <c r="AB356" s="17">
        <f t="shared" si="679"/>
        <v>0.81850068564915701</v>
      </c>
      <c r="AC356" s="16">
        <f t="shared" si="680"/>
        <v>-3683</v>
      </c>
      <c r="AD356">
        <f t="shared" si="681"/>
        <v>343331</v>
      </c>
      <c r="AE356">
        <f t="shared" si="682"/>
        <v>398</v>
      </c>
      <c r="AF356" s="17">
        <f t="shared" si="683"/>
        <v>0.18149931435084302</v>
      </c>
      <c r="AG356" s="16">
        <f t="shared" si="684"/>
        <v>-284</v>
      </c>
      <c r="AH356" s="20">
        <f t="shared" si="685"/>
        <v>6.6980814540558736E-2</v>
      </c>
      <c r="AI356" s="20">
        <f t="shared" si="686"/>
        <v>86394.31303472571</v>
      </c>
      <c r="AJ356" s="4">
        <v>7620</v>
      </c>
      <c r="AK356">
        <f t="shared" si="687"/>
        <v>-268</v>
      </c>
      <c r="AL356">
        <f t="shared" si="688"/>
        <v>-3.3975659229208977E-2</v>
      </c>
      <c r="AM356" s="20">
        <f t="shared" si="689"/>
        <v>1917.4635128334171</v>
      </c>
      <c r="AN356" s="20">
        <f t="shared" si="690"/>
        <v>2.242620982338624E-2</v>
      </c>
      <c r="AO356" s="4">
        <v>352</v>
      </c>
      <c r="AP356">
        <f t="shared" si="658"/>
        <v>11</v>
      </c>
      <c r="AQ356">
        <f t="shared" si="659"/>
        <v>3.2258064516129004E-2</v>
      </c>
      <c r="AR356" s="20">
        <f t="shared" si="691"/>
        <v>88.575742325113225</v>
      </c>
      <c r="AS356" s="4">
        <v>986</v>
      </c>
      <c r="AT356">
        <f t="shared" si="692"/>
        <v>-30</v>
      </c>
      <c r="AU356">
        <f t="shared" si="693"/>
        <v>-2.9527559055118058E-2</v>
      </c>
      <c r="AV356" s="20">
        <f t="shared" si="694"/>
        <v>248.11273276295921</v>
      </c>
      <c r="AW356" s="30">
        <f t="shared" si="695"/>
        <v>2.9018691451258311E-3</v>
      </c>
      <c r="AX356" s="4">
        <v>167</v>
      </c>
      <c r="AY356">
        <f t="shared" si="696"/>
        <v>-5</v>
      </c>
      <c r="AZ356">
        <f t="shared" si="697"/>
        <v>-2.9069767441860517E-2</v>
      </c>
      <c r="BA356" s="20">
        <f t="shared" si="698"/>
        <v>42.023150478107695</v>
      </c>
      <c r="BB356" s="30">
        <f t="shared" si="699"/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 t="shared" si="700"/>
        <v>-292</v>
      </c>
      <c r="BE356" s="30">
        <f t="shared" si="701"/>
        <v>-3.1007751937984551E-2</v>
      </c>
      <c r="BF356" s="20">
        <f t="shared" si="702"/>
        <v>2296.1751383995975</v>
      </c>
      <c r="BG356" s="20">
        <f t="shared" si="703"/>
        <v>2.6855533417112786E-2</v>
      </c>
      <c r="BH356" s="26">
        <v>60350</v>
      </c>
      <c r="BI356">
        <f t="shared" si="665"/>
        <v>103</v>
      </c>
      <c r="BJ356" s="4">
        <v>132690</v>
      </c>
      <c r="BK356">
        <f t="shared" si="666"/>
        <v>132</v>
      </c>
      <c r="BL356" s="4">
        <v>98737</v>
      </c>
      <c r="BM356">
        <f t="shared" si="704"/>
        <v>103</v>
      </c>
      <c r="BN356" s="4">
        <v>39804</v>
      </c>
      <c r="BO356">
        <f t="shared" si="705"/>
        <v>52</v>
      </c>
      <c r="BP356" s="4">
        <v>8200</v>
      </c>
      <c r="BQ356">
        <f t="shared" si="706"/>
        <v>8</v>
      </c>
      <c r="BR356" s="8">
        <v>30</v>
      </c>
      <c r="BS356" s="15">
        <f t="shared" si="707"/>
        <v>0</v>
      </c>
      <c r="BT356" s="8">
        <v>260</v>
      </c>
      <c r="BU356" s="15">
        <f t="shared" si="708"/>
        <v>1</v>
      </c>
      <c r="BV356" s="8">
        <v>1150</v>
      </c>
      <c r="BW356" s="15">
        <f t="shared" si="709"/>
        <v>4</v>
      </c>
      <c r="BX356" s="8">
        <v>2831</v>
      </c>
      <c r="BY356" s="15">
        <f t="shared" si="710"/>
        <v>4</v>
      </c>
      <c r="BZ356" s="13">
        <v>1549</v>
      </c>
      <c r="CA356" s="16">
        <f t="shared" si="711"/>
        <v>1</v>
      </c>
    </row>
    <row r="357" spans="1:79">
      <c r="A357" s="1">
        <v>44254</v>
      </c>
      <c r="B357">
        <v>44254</v>
      </c>
      <c r="C357" s="4">
        <v>340445</v>
      </c>
      <c r="D357">
        <f t="shared" si="661"/>
        <v>664</v>
      </c>
      <c r="E357" s="4">
        <v>5831</v>
      </c>
      <c r="F357">
        <f t="shared" si="662"/>
        <v>11</v>
      </c>
      <c r="G357" s="4">
        <v>325491</v>
      </c>
      <c r="H357">
        <f t="shared" si="663"/>
        <v>655</v>
      </c>
      <c r="I357">
        <f t="shared" si="660"/>
        <v>9123</v>
      </c>
      <c r="J357">
        <f t="shared" ref="J357:J420" si="715">+IFERROR(D357-F357-H357,"")</f>
        <v>-2</v>
      </c>
      <c r="K357">
        <f t="shared" si="712"/>
        <v>1.7127583016346253E-2</v>
      </c>
      <c r="L357">
        <f t="shared" si="667"/>
        <v>0.95607513695310553</v>
      </c>
      <c r="M357">
        <f t="shared" si="668"/>
        <v>2.6797280030548255E-2</v>
      </c>
      <c r="N357">
        <f t="shared" si="669"/>
        <v>1.9503884621598201E-3</v>
      </c>
      <c r="O357">
        <f t="shared" si="713"/>
        <v>1.8864688732635911E-3</v>
      </c>
      <c r="P357">
        <f t="shared" si="670"/>
        <v>2.0123444273420772E-3</v>
      </c>
      <c r="Q357">
        <f t="shared" si="671"/>
        <v>-2.1922613175490518E-4</v>
      </c>
      <c r="R357">
        <f t="shared" si="672"/>
        <v>85668.092601912431</v>
      </c>
      <c r="S357">
        <f t="shared" si="714"/>
        <v>1467.2873678912933</v>
      </c>
      <c r="T357">
        <f t="shared" si="673"/>
        <v>81905.133366884751</v>
      </c>
      <c r="U357">
        <f t="shared" si="674"/>
        <v>2295.6718671363865</v>
      </c>
      <c r="V357" s="4">
        <v>1903339</v>
      </c>
      <c r="W357">
        <f t="shared" si="675"/>
        <v>11701</v>
      </c>
      <c r="X357">
        <f t="shared" si="676"/>
        <v>5759</v>
      </c>
      <c r="Y357" s="20">
        <f t="shared" si="677"/>
        <v>478947.91142425768</v>
      </c>
      <c r="Z357" s="4">
        <v>1559344</v>
      </c>
      <c r="AA357">
        <f t="shared" si="678"/>
        <v>11037</v>
      </c>
      <c r="AB357" s="17">
        <f t="shared" si="679"/>
        <v>0.81926761338889187</v>
      </c>
      <c r="AC357" s="16">
        <f t="shared" si="680"/>
        <v>5493</v>
      </c>
      <c r="AD357">
        <f t="shared" si="681"/>
        <v>343995</v>
      </c>
      <c r="AE357">
        <f t="shared" si="682"/>
        <v>664</v>
      </c>
      <c r="AF357" s="17">
        <f t="shared" si="683"/>
        <v>0.18073238661110816</v>
      </c>
      <c r="AG357" s="16">
        <f t="shared" si="684"/>
        <v>266</v>
      </c>
      <c r="AH357" s="20">
        <f t="shared" si="685"/>
        <v>5.6747286556704558E-2</v>
      </c>
      <c r="AI357" s="20">
        <f t="shared" si="686"/>
        <v>86561.399094111723</v>
      </c>
      <c r="AJ357" s="4">
        <v>7659</v>
      </c>
      <c r="AK357">
        <f t="shared" si="687"/>
        <v>39</v>
      </c>
      <c r="AL357">
        <f t="shared" si="688"/>
        <v>5.1181102362205522E-3</v>
      </c>
      <c r="AM357" s="20">
        <f t="shared" si="689"/>
        <v>1927.2773024660291</v>
      </c>
      <c r="AN357" s="20">
        <f t="shared" si="690"/>
        <v>2.2497025951328409E-2</v>
      </c>
      <c r="AO357" s="4">
        <v>328</v>
      </c>
      <c r="AP357">
        <f t="shared" si="658"/>
        <v>-24</v>
      </c>
      <c r="AQ357">
        <f t="shared" si="659"/>
        <v>-6.8181818181818232E-2</v>
      </c>
      <c r="AR357" s="20">
        <f t="shared" si="691"/>
        <v>82.536487166582788</v>
      </c>
      <c r="AS357" s="4">
        <v>968</v>
      </c>
      <c r="AT357">
        <f t="shared" si="692"/>
        <v>-18</v>
      </c>
      <c r="AU357">
        <f t="shared" si="693"/>
        <v>-1.8255578093306246E-2</v>
      </c>
      <c r="AV357" s="20">
        <f t="shared" si="694"/>
        <v>243.58329139406138</v>
      </c>
      <c r="AW357" s="30">
        <f t="shared" si="695"/>
        <v>2.8433373966426294E-3</v>
      </c>
      <c r="AX357" s="4">
        <v>168</v>
      </c>
      <c r="AY357">
        <f t="shared" si="696"/>
        <v>1</v>
      </c>
      <c r="AZ357">
        <f t="shared" si="697"/>
        <v>5.9880239520957446E-3</v>
      </c>
      <c r="BA357" s="20">
        <f t="shared" si="698"/>
        <v>42.274786109713133</v>
      </c>
      <c r="BB357" s="30">
        <f t="shared" si="699"/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 t="shared" si="700"/>
        <v>-2</v>
      </c>
      <c r="BE357" s="30">
        <f t="shared" si="701"/>
        <v>-2.1917808219173995E-4</v>
      </c>
      <c r="BF357" s="20">
        <f t="shared" si="702"/>
        <v>2295.6718671363865</v>
      </c>
      <c r="BG357" s="20">
        <f t="shared" si="703"/>
        <v>2.6797280030548255E-2</v>
      </c>
      <c r="BH357" s="26">
        <v>60516</v>
      </c>
      <c r="BI357">
        <f t="shared" si="665"/>
        <v>166</v>
      </c>
      <c r="BJ357" s="4">
        <v>132922</v>
      </c>
      <c r="BK357">
        <f t="shared" si="666"/>
        <v>232</v>
      </c>
      <c r="BL357" s="4">
        <v>98912</v>
      </c>
      <c r="BM357">
        <f t="shared" si="704"/>
        <v>175</v>
      </c>
      <c r="BN357" s="4">
        <v>39881</v>
      </c>
      <c r="BO357">
        <f t="shared" si="705"/>
        <v>77</v>
      </c>
      <c r="BP357" s="4">
        <v>8214</v>
      </c>
      <c r="BQ357">
        <f t="shared" si="706"/>
        <v>14</v>
      </c>
      <c r="BR357" s="8">
        <v>30</v>
      </c>
      <c r="BS357" s="15">
        <f t="shared" si="707"/>
        <v>0</v>
      </c>
      <c r="BT357" s="8">
        <v>261</v>
      </c>
      <c r="BU357" s="15">
        <f t="shared" si="708"/>
        <v>1</v>
      </c>
      <c r="BV357" s="8">
        <v>1153</v>
      </c>
      <c r="BW357" s="15">
        <f t="shared" si="709"/>
        <v>3</v>
      </c>
      <c r="BX357" s="8">
        <v>2835</v>
      </c>
      <c r="BY357" s="15">
        <f t="shared" si="710"/>
        <v>4</v>
      </c>
      <c r="BZ357" s="13">
        <v>1552</v>
      </c>
      <c r="CA357" s="16">
        <f t="shared" si="711"/>
        <v>3</v>
      </c>
    </row>
    <row r="358" spans="1:79">
      <c r="A358" s="1">
        <v>44255</v>
      </c>
      <c r="B358">
        <v>44255</v>
      </c>
      <c r="C358" s="4">
        <v>340915</v>
      </c>
      <c r="D358">
        <f t="shared" si="661"/>
        <v>470</v>
      </c>
      <c r="E358" s="4">
        <v>5845</v>
      </c>
      <c r="F358">
        <f t="shared" si="662"/>
        <v>14</v>
      </c>
      <c r="G358" s="4">
        <v>326213</v>
      </c>
      <c r="H358">
        <f t="shared" si="663"/>
        <v>722</v>
      </c>
      <c r="I358">
        <f t="shared" si="660"/>
        <v>8857</v>
      </c>
      <c r="J358">
        <f t="shared" si="715"/>
        <v>-266</v>
      </c>
      <c r="K358">
        <f t="shared" si="712"/>
        <v>1.7145036152706686E-2</v>
      </c>
      <c r="L358">
        <f t="shared" si="667"/>
        <v>0.95687488083539884</v>
      </c>
      <c r="M358">
        <f t="shared" si="668"/>
        <v>2.5980083011894462E-2</v>
      </c>
      <c r="N358">
        <f t="shared" si="669"/>
        <v>1.3786427701919833E-3</v>
      </c>
      <c r="O358">
        <f t="shared" si="713"/>
        <v>2.3952095808383233E-3</v>
      </c>
      <c r="P358">
        <f t="shared" si="670"/>
        <v>2.2132778276770086E-3</v>
      </c>
      <c r="Q358">
        <f t="shared" si="671"/>
        <v>-3.0032742463588124E-2</v>
      </c>
      <c r="R358">
        <f t="shared" si="672"/>
        <v>85786.361348766979</v>
      </c>
      <c r="S358">
        <f t="shared" si="714"/>
        <v>1470.8102667337694</v>
      </c>
      <c r="T358">
        <f t="shared" si="673"/>
        <v>82086.814292903873</v>
      </c>
      <c r="U358">
        <f t="shared" si="674"/>
        <v>2228.7367891293407</v>
      </c>
      <c r="V358" s="4">
        <v>1908448</v>
      </c>
      <c r="W358">
        <f t="shared" si="675"/>
        <v>5109</v>
      </c>
      <c r="X358">
        <f t="shared" si="676"/>
        <v>-6592</v>
      </c>
      <c r="Y358" s="20">
        <f t="shared" si="677"/>
        <v>480233.51786612981</v>
      </c>
      <c r="Z358" s="4">
        <v>1563983</v>
      </c>
      <c r="AA358">
        <f t="shared" si="678"/>
        <v>4639</v>
      </c>
      <c r="AB358" s="17">
        <f t="shared" si="679"/>
        <v>0.81950516859772971</v>
      </c>
      <c r="AC358" s="16">
        <f t="shared" si="680"/>
        <v>-6398</v>
      </c>
      <c r="AD358">
        <f t="shared" si="681"/>
        <v>344465</v>
      </c>
      <c r="AE358">
        <f t="shared" si="682"/>
        <v>470</v>
      </c>
      <c r="AF358" s="17">
        <f t="shared" si="683"/>
        <v>0.18049483140227032</v>
      </c>
      <c r="AG358" s="16">
        <f t="shared" si="684"/>
        <v>-194</v>
      </c>
      <c r="AH358" s="20">
        <f t="shared" si="685"/>
        <v>9.1994519475435507E-2</v>
      </c>
      <c r="AI358" s="20">
        <f t="shared" si="686"/>
        <v>86679.667840966271</v>
      </c>
      <c r="AJ358" s="4">
        <v>7335</v>
      </c>
      <c r="AK358">
        <f t="shared" si="687"/>
        <v>-324</v>
      </c>
      <c r="AL358">
        <f t="shared" si="688"/>
        <v>-4.2303172737955363E-2</v>
      </c>
      <c r="AM358" s="20">
        <f t="shared" si="689"/>
        <v>1845.747357825868</v>
      </c>
      <c r="AN358" s="20">
        <f t="shared" si="690"/>
        <v>2.1515627062464251E-2</v>
      </c>
      <c r="AO358" s="4">
        <v>337</v>
      </c>
      <c r="AP358">
        <f t="shared" si="658"/>
        <v>9</v>
      </c>
      <c r="AQ358">
        <f t="shared" si="659"/>
        <v>2.7439024390243816E-2</v>
      </c>
      <c r="AR358" s="20">
        <f t="shared" si="691"/>
        <v>84.801207851031705</v>
      </c>
      <c r="AS358" s="4">
        <v>1015</v>
      </c>
      <c r="AT358">
        <f t="shared" si="692"/>
        <v>47</v>
      </c>
      <c r="AU358">
        <f t="shared" si="693"/>
        <v>4.8553719008264551E-2</v>
      </c>
      <c r="AV358" s="20">
        <f t="shared" si="694"/>
        <v>255.41016607951684</v>
      </c>
      <c r="AW358" s="30">
        <f t="shared" si="695"/>
        <v>2.9772817271167301E-3</v>
      </c>
      <c r="AX358" s="4">
        <v>170</v>
      </c>
      <c r="AY358">
        <f t="shared" si="696"/>
        <v>2</v>
      </c>
      <c r="AZ358">
        <f t="shared" si="697"/>
        <v>1.1904761904761862E-2</v>
      </c>
      <c r="BA358" s="20">
        <f t="shared" si="698"/>
        <v>42.778057372924003</v>
      </c>
      <c r="BB358" s="30">
        <f t="shared" si="699"/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 t="shared" si="700"/>
        <v>-266</v>
      </c>
      <c r="BE358" s="30">
        <f t="shared" si="701"/>
        <v>-2.9157075523402409E-2</v>
      </c>
      <c r="BF358" s="20">
        <f t="shared" si="702"/>
        <v>2228.7367891293407</v>
      </c>
      <c r="BG358" s="20">
        <f t="shared" si="703"/>
        <v>2.5980083011894462E-2</v>
      </c>
      <c r="BH358" s="26">
        <v>60660</v>
      </c>
      <c r="BI358">
        <f t="shared" si="665"/>
        <v>144</v>
      </c>
      <c r="BJ358" s="4">
        <v>133068</v>
      </c>
      <c r="BK358">
        <f t="shared" si="666"/>
        <v>146</v>
      </c>
      <c r="BL358" s="4">
        <v>99021</v>
      </c>
      <c r="BM358">
        <f t="shared" si="704"/>
        <v>109</v>
      </c>
      <c r="BN358" s="4">
        <v>39936</v>
      </c>
      <c r="BO358">
        <f t="shared" si="705"/>
        <v>55</v>
      </c>
      <c r="BP358" s="4">
        <v>8230</v>
      </c>
      <c r="BQ358">
        <f t="shared" si="706"/>
        <v>16</v>
      </c>
      <c r="BR358" s="8">
        <v>30</v>
      </c>
      <c r="BS358" s="15">
        <f t="shared" si="707"/>
        <v>0</v>
      </c>
      <c r="BT358" s="8">
        <v>261</v>
      </c>
      <c r="BU358" s="15">
        <f t="shared" si="708"/>
        <v>0</v>
      </c>
      <c r="BV358" s="8">
        <v>1157</v>
      </c>
      <c r="BW358" s="15">
        <f t="shared" si="709"/>
        <v>4</v>
      </c>
      <c r="BX358" s="8">
        <v>2843</v>
      </c>
      <c r="BY358" s="15">
        <f t="shared" si="710"/>
        <v>8</v>
      </c>
      <c r="BZ358" s="13">
        <v>1554</v>
      </c>
      <c r="CA358" s="16">
        <f t="shared" si="711"/>
        <v>2</v>
      </c>
    </row>
    <row r="359" spans="1:79">
      <c r="A359" s="1">
        <v>44256</v>
      </c>
      <c r="B359">
        <v>44256</v>
      </c>
      <c r="C359" s="4">
        <v>341420</v>
      </c>
      <c r="D359">
        <f t="shared" si="661"/>
        <v>505</v>
      </c>
      <c r="E359" s="4">
        <v>5858</v>
      </c>
      <c r="F359">
        <f t="shared" si="662"/>
        <v>13</v>
      </c>
      <c r="G359" s="4">
        <v>327217</v>
      </c>
      <c r="H359">
        <f t="shared" si="663"/>
        <v>1004</v>
      </c>
      <c r="I359">
        <f t="shared" si="660"/>
        <v>8345</v>
      </c>
      <c r="J359">
        <f t="shared" si="715"/>
        <v>-512</v>
      </c>
      <c r="K359">
        <f t="shared" si="712"/>
        <v>1.7157752914299104E-2</v>
      </c>
      <c r="L359">
        <f t="shared" si="667"/>
        <v>0.95840021088395522</v>
      </c>
      <c r="M359">
        <f t="shared" si="668"/>
        <v>2.4442036201745652E-2</v>
      </c>
      <c r="N359">
        <f t="shared" si="669"/>
        <v>1.4791166305430262E-3</v>
      </c>
      <c r="O359">
        <f t="shared" si="713"/>
        <v>2.2191874359849778E-3</v>
      </c>
      <c r="P359">
        <f t="shared" si="670"/>
        <v>3.0683002411243917E-3</v>
      </c>
      <c r="Q359">
        <f t="shared" si="671"/>
        <v>-6.1354104254044341E-2</v>
      </c>
      <c r="R359">
        <f t="shared" si="672"/>
        <v>85913.437342727731</v>
      </c>
      <c r="S359">
        <f t="shared" si="714"/>
        <v>1474.0815299446401</v>
      </c>
      <c r="T359">
        <f t="shared" si="673"/>
        <v>82339.456467035721</v>
      </c>
      <c r="U359">
        <f t="shared" si="674"/>
        <v>2099.8993457473575</v>
      </c>
      <c r="V359" s="4">
        <v>1913569</v>
      </c>
      <c r="W359">
        <f t="shared" si="675"/>
        <v>5121</v>
      </c>
      <c r="X359">
        <f t="shared" si="676"/>
        <v>12</v>
      </c>
      <c r="Y359" s="20">
        <f t="shared" si="677"/>
        <v>481522.14393558126</v>
      </c>
      <c r="Z359" s="4">
        <v>1568599</v>
      </c>
      <c r="AA359">
        <f t="shared" si="678"/>
        <v>4616</v>
      </c>
      <c r="AB359" s="17">
        <f t="shared" si="679"/>
        <v>0.81972429528279356</v>
      </c>
      <c r="AC359" s="16">
        <f t="shared" si="680"/>
        <v>-23</v>
      </c>
      <c r="AD359">
        <f t="shared" si="681"/>
        <v>344970</v>
      </c>
      <c r="AE359">
        <f t="shared" si="682"/>
        <v>505</v>
      </c>
      <c r="AF359" s="17">
        <f t="shared" si="683"/>
        <v>0.18027570471720644</v>
      </c>
      <c r="AG359" s="16">
        <f t="shared" si="684"/>
        <v>35</v>
      </c>
      <c r="AH359" s="20">
        <f t="shared" si="685"/>
        <v>9.8613552040617072E-2</v>
      </c>
      <c r="AI359" s="20">
        <f t="shared" si="686"/>
        <v>86806.743834927023</v>
      </c>
      <c r="AJ359" s="4">
        <v>6704</v>
      </c>
      <c r="AK359">
        <f t="shared" si="687"/>
        <v>-631</v>
      </c>
      <c r="AL359">
        <f t="shared" si="688"/>
        <v>-8.6025903203817311E-2</v>
      </c>
      <c r="AM359" s="20">
        <f t="shared" si="689"/>
        <v>1686.9652742828384</v>
      </c>
      <c r="AN359" s="20">
        <f t="shared" si="690"/>
        <v>1.9635639388436529E-2</v>
      </c>
      <c r="AO359" s="4">
        <v>339</v>
      </c>
      <c r="AP359">
        <f t="shared" si="658"/>
        <v>2</v>
      </c>
      <c r="AQ359">
        <f t="shared" si="659"/>
        <v>5.9347181008901906E-3</v>
      </c>
      <c r="AR359" s="20">
        <f t="shared" si="691"/>
        <v>85.304479114242568</v>
      </c>
      <c r="AS359" s="4">
        <v>1036</v>
      </c>
      <c r="AT359">
        <f t="shared" si="692"/>
        <v>21</v>
      </c>
      <c r="AU359">
        <f t="shared" si="693"/>
        <v>2.0689655172413834E-2</v>
      </c>
      <c r="AV359" s="20">
        <f t="shared" si="694"/>
        <v>260.69451434323099</v>
      </c>
      <c r="AW359" s="30">
        <f t="shared" si="695"/>
        <v>3.0343858004803466E-3</v>
      </c>
      <c r="AX359" s="4">
        <v>166</v>
      </c>
      <c r="AY359">
        <f t="shared" si="696"/>
        <v>-4</v>
      </c>
      <c r="AZ359">
        <f t="shared" si="697"/>
        <v>-2.352941176470591E-2</v>
      </c>
      <c r="BA359" s="20">
        <f t="shared" si="698"/>
        <v>41.771514846502264</v>
      </c>
      <c r="BB359" s="30">
        <f t="shared" si="699"/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 t="shared" si="700"/>
        <v>-612</v>
      </c>
      <c r="BE359" s="30">
        <f t="shared" si="701"/>
        <v>-6.9097888675623831E-2</v>
      </c>
      <c r="BF359" s="20">
        <f t="shared" si="702"/>
        <v>2074.7357825868144</v>
      </c>
      <c r="BG359" s="20">
        <f t="shared" si="703"/>
        <v>2.4149141819459902E-2</v>
      </c>
      <c r="BH359" s="26">
        <v>60808</v>
      </c>
      <c r="BI359">
        <f t="shared" si="665"/>
        <v>148</v>
      </c>
      <c r="BJ359" s="4">
        <v>133217</v>
      </c>
      <c r="BK359">
        <f t="shared" si="666"/>
        <v>149</v>
      </c>
      <c r="BL359" s="4">
        <v>99160</v>
      </c>
      <c r="BM359">
        <f t="shared" si="704"/>
        <v>139</v>
      </c>
      <c r="BN359" s="4">
        <v>39985</v>
      </c>
      <c r="BO359">
        <f t="shared" si="705"/>
        <v>49</v>
      </c>
      <c r="BP359" s="4">
        <v>8250</v>
      </c>
      <c r="BQ359">
        <f t="shared" si="706"/>
        <v>20</v>
      </c>
      <c r="BR359" s="8">
        <v>30</v>
      </c>
      <c r="BS359" s="15">
        <f t="shared" si="707"/>
        <v>0</v>
      </c>
      <c r="BT359" s="8">
        <v>262</v>
      </c>
      <c r="BU359" s="15">
        <f t="shared" si="708"/>
        <v>1</v>
      </c>
      <c r="BV359" s="8">
        <v>1160</v>
      </c>
      <c r="BW359" s="15">
        <f t="shared" si="709"/>
        <v>3</v>
      </c>
      <c r="BX359" s="8">
        <v>2848</v>
      </c>
      <c r="BY359" s="15">
        <f t="shared" si="710"/>
        <v>5</v>
      </c>
      <c r="BZ359" s="13">
        <v>1558</v>
      </c>
      <c r="CA359" s="16">
        <f t="shared" si="711"/>
        <v>4</v>
      </c>
    </row>
    <row r="360" spans="1:79">
      <c r="A360" s="1">
        <v>44257</v>
      </c>
      <c r="B360">
        <v>44257</v>
      </c>
      <c r="C360" s="4">
        <v>342019</v>
      </c>
      <c r="D360">
        <f t="shared" si="661"/>
        <v>599</v>
      </c>
      <c r="E360" s="4">
        <v>5871</v>
      </c>
      <c r="F360">
        <f t="shared" si="662"/>
        <v>13</v>
      </c>
      <c r="G360" s="4">
        <v>328100</v>
      </c>
      <c r="H360">
        <f t="shared" si="663"/>
        <v>883</v>
      </c>
      <c r="I360">
        <f t="shared" si="660"/>
        <v>8048</v>
      </c>
      <c r="J360">
        <f t="shared" si="715"/>
        <v>-297</v>
      </c>
      <c r="K360">
        <f t="shared" si="712"/>
        <v>1.7165713015943558E-2</v>
      </c>
      <c r="L360">
        <f t="shared" si="667"/>
        <v>0.9593034305111704</v>
      </c>
      <c r="M360">
        <f t="shared" si="668"/>
        <v>2.3530856472886011E-2</v>
      </c>
      <c r="N360">
        <f t="shared" si="669"/>
        <v>1.7513646902657454E-3</v>
      </c>
      <c r="O360">
        <f t="shared" si="713"/>
        <v>2.2142735479475386E-3</v>
      </c>
      <c r="P360">
        <f t="shared" si="670"/>
        <v>2.691252666869857E-3</v>
      </c>
      <c r="Q360">
        <f t="shared" si="671"/>
        <v>-3.6903578528827037E-2</v>
      </c>
      <c r="R360">
        <f t="shared" si="672"/>
        <v>86064.167086059388</v>
      </c>
      <c r="S360">
        <f t="shared" si="714"/>
        <v>1477.3527931555107</v>
      </c>
      <c r="T360">
        <f t="shared" si="673"/>
        <v>82561.650729743327</v>
      </c>
      <c r="U360">
        <f t="shared" si="674"/>
        <v>2025.1635631605434</v>
      </c>
      <c r="V360" s="4">
        <v>1921987</v>
      </c>
      <c r="W360">
        <f t="shared" si="675"/>
        <v>8418</v>
      </c>
      <c r="X360">
        <f t="shared" si="676"/>
        <v>3297</v>
      </c>
      <c r="Y360" s="20">
        <f t="shared" si="677"/>
        <v>483640.41268243582</v>
      </c>
      <c r="Z360" s="4">
        <v>1576418</v>
      </c>
      <c r="AA360">
        <f t="shared" si="678"/>
        <v>7819</v>
      </c>
      <c r="AB360" s="17">
        <f t="shared" si="679"/>
        <v>0.82020221780896541</v>
      </c>
      <c r="AC360" s="16">
        <f t="shared" si="680"/>
        <v>3203</v>
      </c>
      <c r="AD360">
        <f t="shared" si="681"/>
        <v>345569</v>
      </c>
      <c r="AE360">
        <f t="shared" si="682"/>
        <v>599</v>
      </c>
      <c r="AF360" s="17">
        <f t="shared" si="683"/>
        <v>0.17979778219103459</v>
      </c>
      <c r="AG360" s="16">
        <f t="shared" si="684"/>
        <v>94</v>
      </c>
      <c r="AH360" s="20">
        <f t="shared" si="685"/>
        <v>7.1157044428605376E-2</v>
      </c>
      <c r="AI360" s="20">
        <f t="shared" si="686"/>
        <v>86957.473578258679</v>
      </c>
      <c r="AJ360" s="4">
        <v>6537</v>
      </c>
      <c r="AK360">
        <f t="shared" si="687"/>
        <v>-167</v>
      </c>
      <c r="AL360">
        <f t="shared" si="688"/>
        <v>-2.4910501193317391E-2</v>
      </c>
      <c r="AM360" s="20">
        <f t="shared" si="689"/>
        <v>1644.9421238047307</v>
      </c>
      <c r="AN360" s="20">
        <f t="shared" si="690"/>
        <v>1.9112973255871749E-2</v>
      </c>
      <c r="AO360" s="4">
        <v>315</v>
      </c>
      <c r="AP360">
        <f t="shared" si="658"/>
        <v>-24</v>
      </c>
      <c r="AQ360">
        <f t="shared" si="659"/>
        <v>-7.0796460176991149E-2</v>
      </c>
      <c r="AR360" s="20">
        <f t="shared" si="691"/>
        <v>79.265223955712131</v>
      </c>
      <c r="AS360" s="4">
        <v>1026</v>
      </c>
      <c r="AT360">
        <f t="shared" si="692"/>
        <v>-10</v>
      </c>
      <c r="AU360">
        <f t="shared" si="693"/>
        <v>-9.6525096525096332E-3</v>
      </c>
      <c r="AV360" s="20">
        <f t="shared" si="694"/>
        <v>258.17815802717661</v>
      </c>
      <c r="AW360" s="30">
        <f t="shared" si="695"/>
        <v>2.9998333425920783E-3</v>
      </c>
      <c r="AX360" s="4">
        <v>170</v>
      </c>
      <c r="AY360">
        <f t="shared" si="696"/>
        <v>4</v>
      </c>
      <c r="AZ360">
        <f t="shared" si="697"/>
        <v>2.4096385542168752E-2</v>
      </c>
      <c r="BA360" s="20">
        <f t="shared" si="698"/>
        <v>42.778057372924003</v>
      </c>
      <c r="BB360" s="30">
        <f t="shared" si="699"/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 t="shared" si="700"/>
        <v>-197</v>
      </c>
      <c r="BE360" s="30">
        <f t="shared" si="701"/>
        <v>-2.3893268647665278E-2</v>
      </c>
      <c r="BF360" s="20">
        <f t="shared" si="702"/>
        <v>2025.1635631605434</v>
      </c>
      <c r="BG360" s="20">
        <f t="shared" si="703"/>
        <v>2.3530856472886011E-2</v>
      </c>
      <c r="BH360" s="26">
        <v>60939</v>
      </c>
      <c r="BI360">
        <f t="shared" si="665"/>
        <v>131</v>
      </c>
      <c r="BJ360" s="4">
        <v>133417</v>
      </c>
      <c r="BK360">
        <f t="shared" si="666"/>
        <v>200</v>
      </c>
      <c r="BL360" s="4">
        <v>99339</v>
      </c>
      <c r="BM360">
        <f t="shared" si="704"/>
        <v>179</v>
      </c>
      <c r="BN360" s="4">
        <v>40053</v>
      </c>
      <c r="BO360">
        <f t="shared" si="705"/>
        <v>68</v>
      </c>
      <c r="BP360" s="4">
        <v>8271</v>
      </c>
      <c r="BQ360">
        <f t="shared" si="706"/>
        <v>21</v>
      </c>
      <c r="BR360" s="8">
        <v>30</v>
      </c>
      <c r="BS360" s="15">
        <f t="shared" si="707"/>
        <v>0</v>
      </c>
      <c r="BT360" s="8">
        <v>263</v>
      </c>
      <c r="BU360" s="15">
        <f t="shared" si="708"/>
        <v>1</v>
      </c>
      <c r="BV360" s="8">
        <v>1162</v>
      </c>
      <c r="BW360" s="15">
        <f t="shared" si="709"/>
        <v>2</v>
      </c>
      <c r="BX360" s="8">
        <v>2855</v>
      </c>
      <c r="BY360" s="15">
        <f t="shared" si="710"/>
        <v>7</v>
      </c>
      <c r="BZ360" s="13">
        <v>1561</v>
      </c>
      <c r="CA360" s="16">
        <f t="shared" si="711"/>
        <v>3</v>
      </c>
    </row>
    <row r="361" spans="1:79">
      <c r="A361" s="1">
        <v>44258</v>
      </c>
      <c r="B361">
        <v>44258</v>
      </c>
      <c r="C361" s="4">
        <v>342741</v>
      </c>
      <c r="D361">
        <f t="shared" si="661"/>
        <v>722</v>
      </c>
      <c r="E361" s="4">
        <v>5884</v>
      </c>
      <c r="F361">
        <f t="shared" si="662"/>
        <v>13</v>
      </c>
      <c r="G361" s="4">
        <v>328945</v>
      </c>
      <c r="H361">
        <f t="shared" si="663"/>
        <v>845</v>
      </c>
      <c r="I361">
        <f t="shared" si="660"/>
        <v>7912</v>
      </c>
      <c r="J361">
        <f t="shared" si="715"/>
        <v>-136</v>
      </c>
      <c r="K361">
        <f t="shared" si="712"/>
        <v>1.7167482151245399E-2</v>
      </c>
      <c r="L361">
        <f t="shared" si="667"/>
        <v>0.95974803131227371</v>
      </c>
      <c r="M361">
        <f t="shared" si="668"/>
        <v>2.3084486536480899E-2</v>
      </c>
      <c r="N361">
        <f t="shared" si="669"/>
        <v>2.1065469261045511E-3</v>
      </c>
      <c r="O361">
        <f t="shared" si="713"/>
        <v>2.2093813732154996E-3</v>
      </c>
      <c r="P361">
        <f t="shared" si="670"/>
        <v>2.5688184954931674E-3</v>
      </c>
      <c r="Q361">
        <f t="shared" si="671"/>
        <v>-1.7189079878665317E-2</v>
      </c>
      <c r="R361">
        <f t="shared" si="672"/>
        <v>86245.84801207851</v>
      </c>
      <c r="S361">
        <f t="shared" si="714"/>
        <v>1480.6240563663814</v>
      </c>
      <c r="T361">
        <f t="shared" si="673"/>
        <v>82774.282838449915</v>
      </c>
      <c r="U361">
        <f t="shared" si="674"/>
        <v>1990.9411172622042</v>
      </c>
      <c r="V361" s="4">
        <v>1932067</v>
      </c>
      <c r="W361">
        <f t="shared" si="675"/>
        <v>10080</v>
      </c>
      <c r="X361">
        <f t="shared" si="676"/>
        <v>1662</v>
      </c>
      <c r="Y361" s="20">
        <f t="shared" si="677"/>
        <v>486176.89984901861</v>
      </c>
      <c r="Z361" s="4">
        <v>1585776</v>
      </c>
      <c r="AA361">
        <f t="shared" si="678"/>
        <v>9358</v>
      </c>
      <c r="AB361" s="17">
        <f t="shared" si="679"/>
        <v>0.82076656761903188</v>
      </c>
      <c r="AC361" s="16">
        <f t="shared" si="680"/>
        <v>1539</v>
      </c>
      <c r="AD361">
        <f t="shared" si="681"/>
        <v>346291</v>
      </c>
      <c r="AE361">
        <f t="shared" si="682"/>
        <v>722</v>
      </c>
      <c r="AF361" s="17">
        <f t="shared" si="683"/>
        <v>0.17923343238096814</v>
      </c>
      <c r="AG361" s="16">
        <f t="shared" si="684"/>
        <v>123</v>
      </c>
      <c r="AH361" s="20">
        <f t="shared" si="685"/>
        <v>7.1626984126984122E-2</v>
      </c>
      <c r="AI361" s="20">
        <f t="shared" si="686"/>
        <v>87139.154504277802</v>
      </c>
      <c r="AJ361" s="4">
        <v>6427</v>
      </c>
      <c r="AK361">
        <f t="shared" si="687"/>
        <v>-110</v>
      </c>
      <c r="AL361">
        <f t="shared" si="688"/>
        <v>-1.6827290806180173E-2</v>
      </c>
      <c r="AM361" s="20">
        <f t="shared" si="689"/>
        <v>1617.2622043281328</v>
      </c>
      <c r="AN361" s="20">
        <f t="shared" si="690"/>
        <v>1.8751768828357274E-2</v>
      </c>
      <c r="AO361" s="4">
        <v>313</v>
      </c>
      <c r="AP361">
        <f t="shared" si="658"/>
        <v>-2</v>
      </c>
      <c r="AQ361">
        <f t="shared" si="659"/>
        <v>-6.3492063492063266E-3</v>
      </c>
      <c r="AR361" s="20">
        <f t="shared" si="691"/>
        <v>78.761952692501254</v>
      </c>
      <c r="AS361" s="4">
        <v>1009</v>
      </c>
      <c r="AT361">
        <f t="shared" si="692"/>
        <v>-17</v>
      </c>
      <c r="AU361">
        <f t="shared" si="693"/>
        <v>-1.6569200779727122E-2</v>
      </c>
      <c r="AV361" s="20">
        <f t="shared" si="694"/>
        <v>253.90035228988424</v>
      </c>
      <c r="AW361" s="30">
        <f t="shared" si="695"/>
        <v>2.9439139175062219E-3</v>
      </c>
      <c r="AX361" s="4">
        <v>163</v>
      </c>
      <c r="AY361">
        <f t="shared" si="696"/>
        <v>-7</v>
      </c>
      <c r="AZ361">
        <f t="shared" si="697"/>
        <v>-4.1176470588235259E-2</v>
      </c>
      <c r="BA361" s="20">
        <f t="shared" si="698"/>
        <v>41.016607951685955</v>
      </c>
      <c r="BB361" s="30">
        <f t="shared" si="699"/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 t="shared" si="700"/>
        <v>-136</v>
      </c>
      <c r="BE361" s="30">
        <f t="shared" si="701"/>
        <v>-1.6898608349900646E-2</v>
      </c>
      <c r="BF361" s="20">
        <f t="shared" si="702"/>
        <v>1990.9411172622042</v>
      </c>
      <c r="BG361" s="20">
        <f t="shared" si="703"/>
        <v>2.3084486536480899E-2</v>
      </c>
      <c r="BH361" s="26">
        <v>61118</v>
      </c>
      <c r="BI361">
        <f t="shared" si="665"/>
        <v>179</v>
      </c>
      <c r="BJ361" s="4">
        <v>133668</v>
      </c>
      <c r="BK361">
        <f t="shared" si="666"/>
        <v>251</v>
      </c>
      <c r="BL361" s="4">
        <v>99520</v>
      </c>
      <c r="BM361">
        <f t="shared" si="704"/>
        <v>181</v>
      </c>
      <c r="BN361" s="4">
        <v>40138</v>
      </c>
      <c r="BO361">
        <f t="shared" si="705"/>
        <v>85</v>
      </c>
      <c r="BP361" s="4">
        <v>8297</v>
      </c>
      <c r="BQ361">
        <f t="shared" si="706"/>
        <v>26</v>
      </c>
      <c r="BR361" s="8">
        <v>30</v>
      </c>
      <c r="BS361" s="15">
        <f t="shared" si="707"/>
        <v>0</v>
      </c>
      <c r="BT361" s="8">
        <v>263</v>
      </c>
      <c r="BU361" s="15">
        <f t="shared" si="708"/>
        <v>0</v>
      </c>
      <c r="BV361" s="8">
        <v>1165</v>
      </c>
      <c r="BW361" s="15">
        <f t="shared" si="709"/>
        <v>3</v>
      </c>
      <c r="BX361" s="8">
        <v>2862</v>
      </c>
      <c r="BY361" s="15">
        <f t="shared" si="710"/>
        <v>7</v>
      </c>
      <c r="BZ361" s="13">
        <v>1564</v>
      </c>
      <c r="CA361" s="16">
        <f t="shared" si="711"/>
        <v>3</v>
      </c>
    </row>
    <row r="362" spans="1:79">
      <c r="A362" s="1">
        <v>44259</v>
      </c>
      <c r="B362">
        <v>44259</v>
      </c>
      <c r="C362" s="4">
        <v>343281</v>
      </c>
      <c r="D362">
        <f t="shared" si="661"/>
        <v>540</v>
      </c>
      <c r="E362" s="4">
        <v>5895</v>
      </c>
      <c r="F362">
        <f t="shared" si="662"/>
        <v>11</v>
      </c>
      <c r="G362" s="4">
        <v>329709</v>
      </c>
      <c r="H362">
        <f t="shared" si="663"/>
        <v>764</v>
      </c>
      <c r="I362">
        <f t="shared" si="660"/>
        <v>7677</v>
      </c>
      <c r="J362">
        <f t="shared" si="715"/>
        <v>-235</v>
      </c>
      <c r="K362">
        <f t="shared" si="712"/>
        <v>1.7172520471567025E-2</v>
      </c>
      <c r="L362">
        <f t="shared" si="667"/>
        <v>0.96046387653263654</v>
      </c>
      <c r="M362">
        <f t="shared" si="668"/>
        <v>2.2363602995796445E-2</v>
      </c>
      <c r="N362">
        <f t="shared" si="669"/>
        <v>1.5730553103725519E-3</v>
      </c>
      <c r="O362">
        <f t="shared" si="713"/>
        <v>1.8659881255301102E-3</v>
      </c>
      <c r="P362">
        <f t="shared" si="670"/>
        <v>2.3171948597096228E-3</v>
      </c>
      <c r="Q362">
        <f t="shared" si="671"/>
        <v>-3.061091572228735E-2</v>
      </c>
      <c r="R362">
        <f t="shared" si="672"/>
        <v>86381.731253145437</v>
      </c>
      <c r="S362">
        <f t="shared" si="714"/>
        <v>1483.3920483140412</v>
      </c>
      <c r="T362">
        <f t="shared" si="673"/>
        <v>82966.532460996474</v>
      </c>
      <c r="U362">
        <f t="shared" si="674"/>
        <v>1931.8067438349269</v>
      </c>
      <c r="V362" s="4">
        <v>1940572</v>
      </c>
      <c r="W362">
        <f t="shared" si="675"/>
        <v>8505</v>
      </c>
      <c r="X362">
        <f t="shared" si="676"/>
        <v>-1575</v>
      </c>
      <c r="Y362" s="20">
        <f t="shared" si="677"/>
        <v>488317.06089582283</v>
      </c>
      <c r="Z362" s="4">
        <v>1593741</v>
      </c>
      <c r="AA362">
        <f t="shared" si="678"/>
        <v>7965</v>
      </c>
      <c r="AB362" s="17">
        <f t="shared" si="679"/>
        <v>0.82127383060252335</v>
      </c>
      <c r="AC362" s="16">
        <f t="shared" si="680"/>
        <v>-1393</v>
      </c>
      <c r="AD362">
        <f t="shared" si="681"/>
        <v>346831</v>
      </c>
      <c r="AE362">
        <f t="shared" si="682"/>
        <v>540</v>
      </c>
      <c r="AF362" s="17">
        <f t="shared" si="683"/>
        <v>0.17872616939747663</v>
      </c>
      <c r="AG362" s="16">
        <f t="shared" si="684"/>
        <v>-182</v>
      </c>
      <c r="AH362" s="20">
        <f t="shared" si="685"/>
        <v>6.3492063492063489E-2</v>
      </c>
      <c r="AI362" s="20">
        <f t="shared" si="686"/>
        <v>87275.037745344744</v>
      </c>
      <c r="AJ362" s="4">
        <v>6540</v>
      </c>
      <c r="AK362">
        <f t="shared" si="687"/>
        <v>113</v>
      </c>
      <c r="AL362">
        <f t="shared" si="688"/>
        <v>1.7582075618484572E-2</v>
      </c>
      <c r="AM362" s="20">
        <f t="shared" si="689"/>
        <v>1645.697030699547</v>
      </c>
      <c r="AN362" s="20">
        <f t="shared" si="690"/>
        <v>1.9051447647845353E-2</v>
      </c>
      <c r="AO362" s="4">
        <v>277</v>
      </c>
      <c r="AP362">
        <f t="shared" si="658"/>
        <v>-36</v>
      </c>
      <c r="AQ362">
        <f t="shared" si="659"/>
        <v>-0.11501597444089462</v>
      </c>
      <c r="AR362" s="20">
        <f t="shared" si="691"/>
        <v>69.703069954705583</v>
      </c>
      <c r="AS362" s="4">
        <v>709</v>
      </c>
      <c r="AT362">
        <f t="shared" si="692"/>
        <v>-300</v>
      </c>
      <c r="AU362">
        <f t="shared" si="693"/>
        <v>-0.29732408325074333</v>
      </c>
      <c r="AV362" s="20">
        <f t="shared" si="694"/>
        <v>178.40966280825364</v>
      </c>
      <c r="AW362" s="30">
        <f t="shared" si="695"/>
        <v>2.0653633612113692E-3</v>
      </c>
      <c r="AX362" s="4">
        <v>151</v>
      </c>
      <c r="AY362">
        <f t="shared" si="696"/>
        <v>-12</v>
      </c>
      <c r="AZ362">
        <f t="shared" si="697"/>
        <v>-7.361963190184051E-2</v>
      </c>
      <c r="BA362" s="20">
        <f t="shared" si="698"/>
        <v>37.99698037242073</v>
      </c>
      <c r="BB362" s="30">
        <f t="shared" si="699"/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 t="shared" si="700"/>
        <v>-235</v>
      </c>
      <c r="BE362" s="30">
        <f t="shared" si="701"/>
        <v>-2.9701718907987895E-2</v>
      </c>
      <c r="BF362" s="20">
        <f t="shared" si="702"/>
        <v>1931.8067438349269</v>
      </c>
      <c r="BG362" s="20">
        <f t="shared" si="703"/>
        <v>2.2363602995796445E-2</v>
      </c>
      <c r="BH362" s="26">
        <v>61238</v>
      </c>
      <c r="BI362">
        <f t="shared" si="665"/>
        <v>120</v>
      </c>
      <c r="BJ362" s="4">
        <v>133864</v>
      </c>
      <c r="BK362">
        <f t="shared" si="666"/>
        <v>196</v>
      </c>
      <c r="BL362" s="4">
        <v>99658</v>
      </c>
      <c r="BM362">
        <f t="shared" si="704"/>
        <v>138</v>
      </c>
      <c r="BN362" s="4">
        <v>40207</v>
      </c>
      <c r="BO362">
        <f t="shared" si="705"/>
        <v>69</v>
      </c>
      <c r="BP362" s="4">
        <v>8314</v>
      </c>
      <c r="BQ362">
        <f t="shared" si="706"/>
        <v>17</v>
      </c>
      <c r="BR362" s="8">
        <v>30</v>
      </c>
      <c r="BS362" s="15">
        <f t="shared" si="707"/>
        <v>0</v>
      </c>
      <c r="BT362" s="8">
        <v>263</v>
      </c>
      <c r="BU362" s="15">
        <f t="shared" si="708"/>
        <v>0</v>
      </c>
      <c r="BV362" s="8">
        <v>1166</v>
      </c>
      <c r="BW362" s="15">
        <f t="shared" si="709"/>
        <v>1</v>
      </c>
      <c r="BX362" s="8">
        <v>2865</v>
      </c>
      <c r="BY362" s="15">
        <f t="shared" si="710"/>
        <v>3</v>
      </c>
      <c r="BZ362" s="13">
        <v>1571</v>
      </c>
      <c r="CA362" s="16">
        <f t="shared" si="711"/>
        <v>7</v>
      </c>
    </row>
    <row r="363" spans="1:79">
      <c r="A363" s="1">
        <v>44260</v>
      </c>
      <c r="B363">
        <v>44260</v>
      </c>
      <c r="C363" s="4">
        <v>343743</v>
      </c>
      <c r="D363">
        <f t="shared" si="661"/>
        <v>462</v>
      </c>
      <c r="E363" s="4">
        <v>5907</v>
      </c>
      <c r="F363">
        <f t="shared" si="662"/>
        <v>12</v>
      </c>
      <c r="G363" s="4">
        <v>330474</v>
      </c>
      <c r="H363">
        <f t="shared" si="663"/>
        <v>765</v>
      </c>
      <c r="I363">
        <f t="shared" si="660"/>
        <v>7362</v>
      </c>
      <c r="J363">
        <f t="shared" si="715"/>
        <v>-315</v>
      </c>
      <c r="K363">
        <f t="shared" si="712"/>
        <v>1.718434993585324E-2</v>
      </c>
      <c r="L363">
        <f t="shared" si="667"/>
        <v>0.96139848666009198</v>
      </c>
      <c r="M363">
        <f t="shared" si="668"/>
        <v>2.1417163404054772E-2</v>
      </c>
      <c r="N363">
        <f t="shared" si="669"/>
        <v>1.3440273692846109E-3</v>
      </c>
      <c r="O363">
        <f t="shared" si="713"/>
        <v>2.0314880650076179E-3</v>
      </c>
      <c r="P363">
        <f t="shared" si="670"/>
        <v>2.3148568419905954E-3</v>
      </c>
      <c r="Q363">
        <f t="shared" si="671"/>
        <v>-4.2787286063569685E-2</v>
      </c>
      <c r="R363">
        <f t="shared" si="672"/>
        <v>86497.986914947149</v>
      </c>
      <c r="S363">
        <f t="shared" si="714"/>
        <v>1486.4116758933064</v>
      </c>
      <c r="T363">
        <f t="shared" si="673"/>
        <v>83159.033719174637</v>
      </c>
      <c r="U363">
        <f t="shared" si="674"/>
        <v>1852.5415198792148</v>
      </c>
      <c r="V363" s="4">
        <v>1949472</v>
      </c>
      <c r="W363">
        <f t="shared" si="675"/>
        <v>8900</v>
      </c>
      <c r="X363">
        <f t="shared" si="676"/>
        <v>395</v>
      </c>
      <c r="Y363" s="20">
        <f t="shared" si="677"/>
        <v>490556.61801711121</v>
      </c>
      <c r="Z363" s="4">
        <v>1602179</v>
      </c>
      <c r="AA363">
        <f t="shared" si="678"/>
        <v>8438</v>
      </c>
      <c r="AB363" s="17">
        <f t="shared" si="679"/>
        <v>0.82185278885770097</v>
      </c>
      <c r="AC363" s="16">
        <f t="shared" si="680"/>
        <v>473</v>
      </c>
      <c r="AD363">
        <f t="shared" si="681"/>
        <v>347293</v>
      </c>
      <c r="AE363">
        <f t="shared" si="682"/>
        <v>462</v>
      </c>
      <c r="AF363" s="17">
        <f t="shared" si="683"/>
        <v>0.17814721114229903</v>
      </c>
      <c r="AG363" s="16">
        <f t="shared" si="684"/>
        <v>-78</v>
      </c>
      <c r="AH363" s="20">
        <f t="shared" si="685"/>
        <v>5.1910112359550564E-2</v>
      </c>
      <c r="AI363" s="20">
        <f t="shared" si="686"/>
        <v>87391.293407146441</v>
      </c>
      <c r="AJ363" s="4">
        <v>6208</v>
      </c>
      <c r="AK363">
        <f t="shared" si="687"/>
        <v>-332</v>
      </c>
      <c r="AL363">
        <f t="shared" si="688"/>
        <v>-5.0764525993883813E-2</v>
      </c>
      <c r="AM363" s="20">
        <f t="shared" si="689"/>
        <v>1562.1540010065426</v>
      </c>
      <c r="AN363" s="20">
        <f t="shared" si="690"/>
        <v>1.8060004130993214E-2</v>
      </c>
      <c r="AO363" s="4">
        <v>265</v>
      </c>
      <c r="AP363">
        <f t="shared" si="658"/>
        <v>-12</v>
      </c>
      <c r="AQ363">
        <f t="shared" si="659"/>
        <v>-4.3321299638989119E-2</v>
      </c>
      <c r="AR363" s="20">
        <f t="shared" si="691"/>
        <v>66.683442375440364</v>
      </c>
      <c r="AS363" s="4">
        <v>740</v>
      </c>
      <c r="AT363">
        <f t="shared" si="692"/>
        <v>31</v>
      </c>
      <c r="AU363">
        <f t="shared" si="693"/>
        <v>4.37235543018335E-2</v>
      </c>
      <c r="AV363" s="20">
        <f t="shared" si="694"/>
        <v>186.21036738802212</v>
      </c>
      <c r="AW363" s="30">
        <f t="shared" si="695"/>
        <v>2.1527711109753508E-3</v>
      </c>
      <c r="AX363" s="4">
        <v>149</v>
      </c>
      <c r="AY363">
        <f t="shared" si="696"/>
        <v>-2</v>
      </c>
      <c r="AZ363">
        <f t="shared" si="697"/>
        <v>-1.3245033112582738E-2</v>
      </c>
      <c r="BA363" s="20">
        <f t="shared" si="698"/>
        <v>37.49370910920986</v>
      </c>
      <c r="BB363" s="30">
        <f t="shared" si="699"/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 t="shared" si="700"/>
        <v>-315</v>
      </c>
      <c r="BE363" s="30">
        <f t="shared" si="701"/>
        <v>-4.1031652989448997E-2</v>
      </c>
      <c r="BF363" s="20">
        <f t="shared" si="702"/>
        <v>1852.5415198792148</v>
      </c>
      <c r="BG363" s="20">
        <f t="shared" si="703"/>
        <v>2.1417163404054772E-2</v>
      </c>
      <c r="BH363" s="26">
        <v>61322</v>
      </c>
      <c r="BI363">
        <f t="shared" si="665"/>
        <v>84</v>
      </c>
      <c r="BJ363" s="4">
        <v>134021</v>
      </c>
      <c r="BK363">
        <f t="shared" si="666"/>
        <v>157</v>
      </c>
      <c r="BL363" s="4">
        <v>99796</v>
      </c>
      <c r="BM363">
        <f t="shared" si="704"/>
        <v>138</v>
      </c>
      <c r="BN363" s="4">
        <v>40278</v>
      </c>
      <c r="BO363">
        <f t="shared" si="705"/>
        <v>71</v>
      </c>
      <c r="BP363" s="4">
        <v>8326</v>
      </c>
      <c r="BQ363">
        <f t="shared" si="706"/>
        <v>12</v>
      </c>
      <c r="BR363" s="8">
        <v>30</v>
      </c>
      <c r="BS363" s="15">
        <f t="shared" si="707"/>
        <v>0</v>
      </c>
      <c r="BT363" s="8">
        <v>263</v>
      </c>
      <c r="BU363" s="15">
        <f t="shared" si="708"/>
        <v>0</v>
      </c>
      <c r="BV363" s="8">
        <v>1168</v>
      </c>
      <c r="BW363" s="15">
        <f t="shared" si="709"/>
        <v>2</v>
      </c>
      <c r="BX363" s="8">
        <v>2870</v>
      </c>
      <c r="BY363" s="15">
        <f t="shared" si="710"/>
        <v>5</v>
      </c>
      <c r="BZ363" s="13">
        <v>1576</v>
      </c>
      <c r="CA363" s="16">
        <f t="shared" si="711"/>
        <v>5</v>
      </c>
    </row>
    <row r="364" spans="1:79">
      <c r="A364" s="1">
        <v>44261</v>
      </c>
      <c r="B364">
        <v>44261</v>
      </c>
      <c r="C364" s="4">
        <v>344477</v>
      </c>
      <c r="D364">
        <f t="shared" si="661"/>
        <v>734</v>
      </c>
      <c r="E364" s="4">
        <v>5910</v>
      </c>
      <c r="F364">
        <f t="shared" si="662"/>
        <v>3</v>
      </c>
      <c r="G364" s="4">
        <v>331233</v>
      </c>
      <c r="H364">
        <f t="shared" si="663"/>
        <v>759</v>
      </c>
      <c r="I364">
        <f t="shared" si="660"/>
        <v>7334</v>
      </c>
      <c r="J364">
        <f t="shared" si="715"/>
        <v>-28</v>
      </c>
      <c r="K364">
        <f t="shared" si="712"/>
        <v>1.7156442955552912E-2</v>
      </c>
      <c r="L364">
        <f t="shared" si="667"/>
        <v>0.96155331125154941</v>
      </c>
      <c r="M364">
        <f t="shared" si="668"/>
        <v>2.1290245792897639E-2</v>
      </c>
      <c r="N364">
        <f t="shared" si="669"/>
        <v>2.1307663501481957E-3</v>
      </c>
      <c r="O364">
        <f t="shared" si="713"/>
        <v>5.0761421319796957E-4</v>
      </c>
      <c r="P364">
        <f t="shared" si="670"/>
        <v>2.2914383530626479E-3</v>
      </c>
      <c r="Q364">
        <f t="shared" si="671"/>
        <v>-3.8178347422961551E-3</v>
      </c>
      <c r="R364">
        <f t="shared" si="672"/>
        <v>86682.68746854554</v>
      </c>
      <c r="S364">
        <f t="shared" si="714"/>
        <v>1487.1665827881227</v>
      </c>
      <c r="T364">
        <f t="shared" si="673"/>
        <v>83350.025163563158</v>
      </c>
      <c r="U364">
        <f t="shared" si="674"/>
        <v>1845.4957221942627</v>
      </c>
      <c r="V364" s="4">
        <v>1959066</v>
      </c>
      <c r="W364">
        <f t="shared" si="675"/>
        <v>9594</v>
      </c>
      <c r="X364">
        <f t="shared" si="676"/>
        <v>694</v>
      </c>
      <c r="Y364" s="20">
        <f t="shared" si="677"/>
        <v>492970.81026673375</v>
      </c>
      <c r="Z364" s="4">
        <v>1611039</v>
      </c>
      <c r="AA364">
        <f t="shared" si="678"/>
        <v>8860</v>
      </c>
      <c r="AB364" s="17">
        <f t="shared" si="679"/>
        <v>0.82235054867983004</v>
      </c>
      <c r="AC364" s="16">
        <f t="shared" si="680"/>
        <v>422</v>
      </c>
      <c r="AD364">
        <f t="shared" si="681"/>
        <v>348027</v>
      </c>
      <c r="AE364">
        <f t="shared" si="682"/>
        <v>734</v>
      </c>
      <c r="AF364" s="17">
        <f t="shared" si="683"/>
        <v>0.1776494513201699</v>
      </c>
      <c r="AG364" s="16">
        <f t="shared" si="684"/>
        <v>272</v>
      </c>
      <c r="AH364" s="20">
        <f t="shared" si="685"/>
        <v>7.650614967688138E-2</v>
      </c>
      <c r="AI364" s="20">
        <f t="shared" si="686"/>
        <v>87575.993960744832</v>
      </c>
      <c r="AJ364" s="4">
        <v>6230</v>
      </c>
      <c r="AK364">
        <f t="shared" si="687"/>
        <v>22</v>
      </c>
      <c r="AL364">
        <f t="shared" si="688"/>
        <v>3.5438144329897892E-3</v>
      </c>
      <c r="AM364" s="20">
        <f t="shared" si="689"/>
        <v>1567.6899849018621</v>
      </c>
      <c r="AN364" s="20">
        <f t="shared" si="690"/>
        <v>1.8085387413383187E-2</v>
      </c>
      <c r="AO364" s="4">
        <v>257</v>
      </c>
      <c r="AP364">
        <f t="shared" si="658"/>
        <v>-8</v>
      </c>
      <c r="AQ364">
        <f t="shared" si="659"/>
        <v>-3.0188679245283012E-2</v>
      </c>
      <c r="AR364" s="20">
        <f t="shared" si="691"/>
        <v>64.670357322596871</v>
      </c>
      <c r="AS364" s="4">
        <v>717</v>
      </c>
      <c r="AT364">
        <f t="shared" si="692"/>
        <v>-23</v>
      </c>
      <c r="AU364">
        <f t="shared" si="693"/>
        <v>-3.1081081081081097E-2</v>
      </c>
      <c r="AV364" s="20">
        <f t="shared" si="694"/>
        <v>180.42274786109712</v>
      </c>
      <c r="AW364" s="30">
        <f t="shared" si="695"/>
        <v>2.0814161758259623E-3</v>
      </c>
      <c r="AX364" s="4">
        <v>130</v>
      </c>
      <c r="AY364">
        <f t="shared" si="696"/>
        <v>-19</v>
      </c>
      <c r="AZ364">
        <f t="shared" si="697"/>
        <v>-0.12751677852348997</v>
      </c>
      <c r="BA364" s="20">
        <f t="shared" si="698"/>
        <v>32.712632108706593</v>
      </c>
      <c r="BB364" s="30">
        <f t="shared" si="699"/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 t="shared" si="700"/>
        <v>-28</v>
      </c>
      <c r="BE364" s="30">
        <f t="shared" si="701"/>
        <v>-3.80331431676173E-3</v>
      </c>
      <c r="BF364" s="20">
        <f t="shared" si="702"/>
        <v>1845.4957221942627</v>
      </c>
      <c r="BG364" s="20">
        <f t="shared" si="703"/>
        <v>2.1290245792897639E-2</v>
      </c>
      <c r="BH364" s="26">
        <v>61504</v>
      </c>
      <c r="BI364">
        <f t="shared" si="665"/>
        <v>182</v>
      </c>
      <c r="BJ364" s="4">
        <v>134288</v>
      </c>
      <c r="BK364">
        <f t="shared" si="666"/>
        <v>267</v>
      </c>
      <c r="BL364" s="4">
        <v>99983</v>
      </c>
      <c r="BM364">
        <f t="shared" si="704"/>
        <v>187</v>
      </c>
      <c r="BN364" s="4">
        <v>40359</v>
      </c>
      <c r="BO364">
        <f t="shared" si="705"/>
        <v>81</v>
      </c>
      <c r="BP364" s="4">
        <v>8343</v>
      </c>
      <c r="BQ364">
        <f t="shared" si="706"/>
        <v>17</v>
      </c>
      <c r="BR364" s="8">
        <v>30</v>
      </c>
      <c r="BS364" s="15">
        <f t="shared" si="707"/>
        <v>0</v>
      </c>
      <c r="BT364" s="8">
        <v>263</v>
      </c>
      <c r="BU364" s="15">
        <f t="shared" si="708"/>
        <v>0</v>
      </c>
      <c r="BV364" s="8">
        <v>1168</v>
      </c>
      <c r="BW364" s="15">
        <f t="shared" si="709"/>
        <v>0</v>
      </c>
      <c r="BX364" s="8">
        <v>2871</v>
      </c>
      <c r="BY364" s="15">
        <f t="shared" si="710"/>
        <v>1</v>
      </c>
      <c r="BZ364" s="13">
        <v>1578</v>
      </c>
      <c r="CA364" s="16">
        <f t="shared" si="711"/>
        <v>2</v>
      </c>
    </row>
    <row r="365" spans="1:79">
      <c r="A365" s="1">
        <v>44262</v>
      </c>
      <c r="B365">
        <v>44262</v>
      </c>
      <c r="C365" s="4">
        <v>344834</v>
      </c>
      <c r="D365">
        <f t="shared" si="661"/>
        <v>357</v>
      </c>
      <c r="E365" s="4">
        <v>5923</v>
      </c>
      <c r="F365">
        <f t="shared" si="662"/>
        <v>13</v>
      </c>
      <c r="G365" s="4">
        <v>331762</v>
      </c>
      <c r="H365">
        <f t="shared" si="663"/>
        <v>529</v>
      </c>
      <c r="I365">
        <f t="shared" si="660"/>
        <v>7149</v>
      </c>
      <c r="J365">
        <f t="shared" si="715"/>
        <v>-185</v>
      </c>
      <c r="K365">
        <f t="shared" si="712"/>
        <v>1.717638051932234E-2</v>
      </c>
      <c r="L365">
        <f t="shared" si="667"/>
        <v>0.9620919050905653</v>
      </c>
      <c r="M365">
        <f t="shared" si="668"/>
        <v>2.0731714390112344E-2</v>
      </c>
      <c r="N365">
        <f t="shared" si="669"/>
        <v>1.0352807437781658E-3</v>
      </c>
      <c r="O365">
        <f t="shared" si="713"/>
        <v>2.1948336991389501E-3</v>
      </c>
      <c r="P365">
        <f t="shared" si="670"/>
        <v>1.5945165510215153E-3</v>
      </c>
      <c r="Q365">
        <f t="shared" si="671"/>
        <v>-2.5877745139180303E-2</v>
      </c>
      <c r="R365">
        <f t="shared" si="672"/>
        <v>86772.521389028683</v>
      </c>
      <c r="S365">
        <f t="shared" si="714"/>
        <v>1490.4378459989935</v>
      </c>
      <c r="T365">
        <f t="shared" si="673"/>
        <v>83483.140412682435</v>
      </c>
      <c r="U365">
        <f t="shared" si="674"/>
        <v>1798.943130347257</v>
      </c>
      <c r="V365" s="4">
        <v>1963971</v>
      </c>
      <c r="W365">
        <f t="shared" si="675"/>
        <v>4905</v>
      </c>
      <c r="X365">
        <f t="shared" si="676"/>
        <v>-4689</v>
      </c>
      <c r="Y365" s="20">
        <f t="shared" si="677"/>
        <v>494205.08303975838</v>
      </c>
      <c r="Z365" s="4">
        <v>1615587</v>
      </c>
      <c r="AA365">
        <f t="shared" si="678"/>
        <v>4548</v>
      </c>
      <c r="AB365" s="17">
        <f t="shared" si="679"/>
        <v>0.82261245201685773</v>
      </c>
      <c r="AC365" s="16">
        <f t="shared" si="680"/>
        <v>-4312</v>
      </c>
      <c r="AD365">
        <f t="shared" si="681"/>
        <v>348384</v>
      </c>
      <c r="AE365">
        <f t="shared" si="682"/>
        <v>357</v>
      </c>
      <c r="AF365" s="17">
        <f t="shared" si="683"/>
        <v>0.17738754798314232</v>
      </c>
      <c r="AG365" s="16">
        <f t="shared" si="684"/>
        <v>-377</v>
      </c>
      <c r="AH365" s="20">
        <f t="shared" si="685"/>
        <v>7.2782874617736998E-2</v>
      </c>
      <c r="AI365" s="20">
        <f t="shared" si="686"/>
        <v>87665.827881227975</v>
      </c>
      <c r="AJ365" s="4">
        <v>6101</v>
      </c>
      <c r="AK365">
        <f t="shared" si="687"/>
        <v>-129</v>
      </c>
      <c r="AL365">
        <f t="shared" si="688"/>
        <v>-2.0706260032102741E-2</v>
      </c>
      <c r="AM365" s="20">
        <f t="shared" si="689"/>
        <v>1535.2289884247609</v>
      </c>
      <c r="AN365" s="20">
        <f t="shared" si="690"/>
        <v>1.7692570918180921E-2</v>
      </c>
      <c r="AO365" s="4">
        <v>248</v>
      </c>
      <c r="AP365">
        <f t="shared" si="658"/>
        <v>-9</v>
      </c>
      <c r="AQ365">
        <f t="shared" si="659"/>
        <v>-3.5019455252918275E-2</v>
      </c>
      <c r="AR365" s="20">
        <f t="shared" si="691"/>
        <v>62.405636638147961</v>
      </c>
      <c r="AS365" s="4">
        <v>682</v>
      </c>
      <c r="AT365">
        <f t="shared" si="692"/>
        <v>-35</v>
      </c>
      <c r="AU365">
        <f t="shared" si="693"/>
        <v>-4.8814504881450449E-2</v>
      </c>
      <c r="AV365" s="20">
        <f t="shared" si="694"/>
        <v>171.61550075490689</v>
      </c>
      <c r="AW365" s="30">
        <f t="shared" si="695"/>
        <v>1.9777632136042268E-3</v>
      </c>
      <c r="AX365" s="4">
        <v>118</v>
      </c>
      <c r="AY365">
        <f t="shared" si="696"/>
        <v>-12</v>
      </c>
      <c r="AZ365">
        <f t="shared" si="697"/>
        <v>-9.2307692307692313E-2</v>
      </c>
      <c r="BA365" s="20">
        <f t="shared" si="698"/>
        <v>29.693004529441367</v>
      </c>
      <c r="BB365" s="30">
        <f t="shared" si="699"/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 t="shared" si="700"/>
        <v>-185</v>
      </c>
      <c r="BE365" s="30">
        <f t="shared" si="701"/>
        <v>-2.5224979547313842E-2</v>
      </c>
      <c r="BF365" s="20">
        <f t="shared" si="702"/>
        <v>1798.943130347257</v>
      </c>
      <c r="BG365" s="20">
        <f t="shared" si="703"/>
        <v>2.0731714390112344E-2</v>
      </c>
      <c r="BH365" s="26">
        <v>61595</v>
      </c>
      <c r="BI365">
        <f t="shared" si="665"/>
        <v>91</v>
      </c>
      <c r="BJ365" s="4">
        <v>134418</v>
      </c>
      <c r="BK365">
        <f t="shared" si="666"/>
        <v>130</v>
      </c>
      <c r="BL365" s="4">
        <v>100067</v>
      </c>
      <c r="BM365">
        <f t="shared" si="704"/>
        <v>84</v>
      </c>
      <c r="BN365" s="4">
        <v>40402</v>
      </c>
      <c r="BO365">
        <f t="shared" si="705"/>
        <v>43</v>
      </c>
      <c r="BP365" s="4">
        <v>8352</v>
      </c>
      <c r="BQ365">
        <f t="shared" si="706"/>
        <v>9</v>
      </c>
      <c r="BR365" s="8">
        <v>30</v>
      </c>
      <c r="BS365" s="15">
        <f t="shared" si="707"/>
        <v>0</v>
      </c>
      <c r="BT365" s="8">
        <v>263</v>
      </c>
      <c r="BU365" s="15">
        <f t="shared" si="708"/>
        <v>0</v>
      </c>
      <c r="BV365" s="8">
        <v>1169</v>
      </c>
      <c r="BW365" s="15">
        <f t="shared" si="709"/>
        <v>1</v>
      </c>
      <c r="BX365" s="8">
        <v>2875</v>
      </c>
      <c r="BY365" s="15">
        <f t="shared" si="710"/>
        <v>4</v>
      </c>
      <c r="BZ365" s="13">
        <v>1586</v>
      </c>
      <c r="CA365" s="16">
        <f t="shared" si="711"/>
        <v>8</v>
      </c>
    </row>
    <row r="366" spans="1:79">
      <c r="A366" s="1">
        <v>44263</v>
      </c>
      <c r="B366">
        <v>44263</v>
      </c>
      <c r="C366" s="4">
        <v>345236</v>
      </c>
      <c r="D366">
        <f t="shared" si="661"/>
        <v>402</v>
      </c>
      <c r="E366" s="4">
        <v>5934</v>
      </c>
      <c r="F366">
        <f t="shared" si="662"/>
        <v>11</v>
      </c>
      <c r="G366" s="4">
        <v>332219</v>
      </c>
      <c r="H366">
        <f t="shared" si="663"/>
        <v>457</v>
      </c>
      <c r="I366">
        <f t="shared" si="660"/>
        <v>7083</v>
      </c>
      <c r="J366">
        <f t="shared" si="715"/>
        <v>-66</v>
      </c>
      <c r="K366">
        <f t="shared" si="712"/>
        <v>1.7188242245883976E-2</v>
      </c>
      <c r="L366">
        <f t="shared" si="667"/>
        <v>0.96229535737872063</v>
      </c>
      <c r="M366">
        <f t="shared" si="668"/>
        <v>2.0516400375395382E-2</v>
      </c>
      <c r="N366">
        <f t="shared" si="669"/>
        <v>1.1644208599334948E-3</v>
      </c>
      <c r="O366">
        <f t="shared" si="713"/>
        <v>1.8537243006403776E-3</v>
      </c>
      <c r="P366">
        <f t="shared" si="670"/>
        <v>1.3755986262074115E-3</v>
      </c>
      <c r="Q366">
        <f t="shared" si="671"/>
        <v>-9.3180855569673874E-3</v>
      </c>
      <c r="R366">
        <f t="shared" si="672"/>
        <v>86873.678912934061</v>
      </c>
      <c r="S366">
        <f t="shared" si="714"/>
        <v>1493.2058379466532</v>
      </c>
      <c r="T366">
        <f t="shared" si="673"/>
        <v>83598.137896326109</v>
      </c>
      <c r="U366">
        <f t="shared" si="674"/>
        <v>1782.3351786612984</v>
      </c>
      <c r="V366" s="4">
        <v>1968196</v>
      </c>
      <c r="W366">
        <f t="shared" si="675"/>
        <v>4225</v>
      </c>
      <c r="X366">
        <f t="shared" si="676"/>
        <v>-680</v>
      </c>
      <c r="Y366" s="20">
        <f t="shared" si="677"/>
        <v>495268.24358329136</v>
      </c>
      <c r="Z366" s="4">
        <v>1619410</v>
      </c>
      <c r="AA366">
        <f t="shared" si="678"/>
        <v>3823</v>
      </c>
      <c r="AB366" s="17">
        <f t="shared" si="679"/>
        <v>0.8227889905273662</v>
      </c>
      <c r="AC366" s="16">
        <f t="shared" si="680"/>
        <v>-725</v>
      </c>
      <c r="AD366">
        <f t="shared" si="681"/>
        <v>348786</v>
      </c>
      <c r="AE366">
        <f t="shared" si="682"/>
        <v>402</v>
      </c>
      <c r="AF366" s="17">
        <f t="shared" si="683"/>
        <v>0.17721100947263382</v>
      </c>
      <c r="AG366" s="16">
        <f t="shared" si="684"/>
        <v>45</v>
      </c>
      <c r="AH366" s="20">
        <f t="shared" si="685"/>
        <v>9.5147928994082837E-2</v>
      </c>
      <c r="AI366" s="20">
        <f t="shared" si="686"/>
        <v>87766.985405133368</v>
      </c>
      <c r="AJ366" s="4">
        <v>6030</v>
      </c>
      <c r="AK366">
        <f t="shared" si="687"/>
        <v>-71</v>
      </c>
      <c r="AL366">
        <f t="shared" si="688"/>
        <v>-1.163743648582205E-2</v>
      </c>
      <c r="AM366" s="20">
        <f t="shared" si="689"/>
        <v>1517.3628585807749</v>
      </c>
      <c r="AN366" s="20">
        <f t="shared" si="690"/>
        <v>1.7466312899002422E-2</v>
      </c>
      <c r="AO366" s="4">
        <v>233</v>
      </c>
      <c r="AP366">
        <f t="shared" si="658"/>
        <v>-15</v>
      </c>
      <c r="AQ366">
        <f t="shared" si="659"/>
        <v>-6.0483870967741882E-2</v>
      </c>
      <c r="AR366" s="20">
        <f t="shared" si="691"/>
        <v>58.631102164066426</v>
      </c>
      <c r="AS366" s="4">
        <v>703</v>
      </c>
      <c r="AT366">
        <f t="shared" si="692"/>
        <v>21</v>
      </c>
      <c r="AU366">
        <f t="shared" si="693"/>
        <v>3.0791788856304958E-2</v>
      </c>
      <c r="AV366" s="20">
        <f t="shared" si="694"/>
        <v>176.89984901862104</v>
      </c>
      <c r="AW366" s="30">
        <f t="shared" si="695"/>
        <v>2.0362882202319575E-3</v>
      </c>
      <c r="AX366" s="4">
        <v>117</v>
      </c>
      <c r="AY366">
        <f t="shared" si="696"/>
        <v>-1</v>
      </c>
      <c r="AZ366">
        <f t="shared" si="697"/>
        <v>-8.4745762711864181E-3</v>
      </c>
      <c r="BA366" s="20">
        <f t="shared" si="698"/>
        <v>29.441368897835932</v>
      </c>
      <c r="BB366" s="30">
        <f t="shared" si="699"/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 t="shared" si="700"/>
        <v>-66</v>
      </c>
      <c r="BE366" s="30">
        <f t="shared" si="701"/>
        <v>-9.2320604280319296E-3</v>
      </c>
      <c r="BF366" s="20">
        <f t="shared" si="702"/>
        <v>1782.3351786612984</v>
      </c>
      <c r="BG366" s="20">
        <f t="shared" si="703"/>
        <v>2.0516400375395382E-2</v>
      </c>
      <c r="BH366" s="26">
        <v>61709</v>
      </c>
      <c r="BI366">
        <f t="shared" si="665"/>
        <v>114</v>
      </c>
      <c r="BJ366" s="4">
        <v>134520</v>
      </c>
      <c r="BK366">
        <f t="shared" si="666"/>
        <v>102</v>
      </c>
      <c r="BL366" s="4">
        <v>100181</v>
      </c>
      <c r="BM366">
        <f t="shared" si="704"/>
        <v>114</v>
      </c>
      <c r="BN366" s="4">
        <v>40458</v>
      </c>
      <c r="BO366">
        <f t="shared" si="705"/>
        <v>56</v>
      </c>
      <c r="BP366" s="4">
        <v>8368</v>
      </c>
      <c r="BQ366">
        <f t="shared" si="706"/>
        <v>16</v>
      </c>
      <c r="BR366" s="8">
        <v>30</v>
      </c>
      <c r="BS366" s="15">
        <f t="shared" si="707"/>
        <v>0</v>
      </c>
      <c r="BT366" s="8">
        <v>263</v>
      </c>
      <c r="BU366" s="15">
        <f t="shared" si="708"/>
        <v>0</v>
      </c>
      <c r="BV366" s="8">
        <v>1175</v>
      </c>
      <c r="BW366" s="15">
        <f t="shared" si="709"/>
        <v>6</v>
      </c>
      <c r="BX366" s="8">
        <v>2878</v>
      </c>
      <c r="BY366" s="15">
        <f t="shared" si="710"/>
        <v>3</v>
      </c>
      <c r="BZ366" s="13">
        <v>1588</v>
      </c>
      <c r="CA366" s="16">
        <f t="shared" si="711"/>
        <v>2</v>
      </c>
    </row>
    <row r="367" spans="1:79">
      <c r="A367" s="1">
        <v>44264</v>
      </c>
      <c r="B367">
        <v>44264</v>
      </c>
      <c r="C367" s="4">
        <v>345759</v>
      </c>
      <c r="D367">
        <f t="shared" si="661"/>
        <v>523</v>
      </c>
      <c r="E367" s="4">
        <v>5944</v>
      </c>
      <c r="F367">
        <f t="shared" si="662"/>
        <v>10</v>
      </c>
      <c r="G367" s="4">
        <v>333005</v>
      </c>
      <c r="H367">
        <f t="shared" si="663"/>
        <v>786</v>
      </c>
      <c r="I367">
        <f t="shared" si="660"/>
        <v>6810</v>
      </c>
      <c r="J367">
        <f t="shared" si="715"/>
        <v>-273</v>
      </c>
      <c r="K367">
        <f t="shared" si="712"/>
        <v>1.7191164944368766E-2</v>
      </c>
      <c r="L367">
        <f t="shared" si="667"/>
        <v>0.96311303538013471</v>
      </c>
      <c r="M367">
        <f t="shared" si="668"/>
        <v>1.9695799675496516E-2</v>
      </c>
      <c r="N367">
        <f t="shared" si="669"/>
        <v>1.5126142775748427E-3</v>
      </c>
      <c r="O367">
        <f t="shared" si="713"/>
        <v>1.6823687752355316E-3</v>
      </c>
      <c r="P367">
        <f t="shared" si="670"/>
        <v>2.3603249200462454E-3</v>
      </c>
      <c r="Q367">
        <f t="shared" si="671"/>
        <v>-4.0088105726872249E-2</v>
      </c>
      <c r="R367">
        <f t="shared" si="672"/>
        <v>87005.284348263711</v>
      </c>
      <c r="S367">
        <f t="shared" si="714"/>
        <v>1495.7221942627075</v>
      </c>
      <c r="T367">
        <f t="shared" si="673"/>
        <v>83795.923502767982</v>
      </c>
      <c r="U367">
        <f t="shared" si="674"/>
        <v>1713.6386512330146</v>
      </c>
      <c r="V367" s="4">
        <v>1977198</v>
      </c>
      <c r="W367">
        <f t="shared" si="675"/>
        <v>9002</v>
      </c>
      <c r="X367">
        <f t="shared" si="676"/>
        <v>4777</v>
      </c>
      <c r="Y367" s="20">
        <f t="shared" si="677"/>
        <v>497533.46753900353</v>
      </c>
      <c r="Z367" s="4">
        <v>1627889</v>
      </c>
      <c r="AA367">
        <f t="shared" si="678"/>
        <v>8479</v>
      </c>
      <c r="AB367" s="17">
        <f t="shared" si="679"/>
        <v>0.8233313001530449</v>
      </c>
      <c r="AC367" s="16">
        <f t="shared" si="680"/>
        <v>4656</v>
      </c>
      <c r="AD367">
        <f t="shared" si="681"/>
        <v>349309</v>
      </c>
      <c r="AE367">
        <f t="shared" si="682"/>
        <v>523</v>
      </c>
      <c r="AF367" s="17">
        <f t="shared" si="683"/>
        <v>0.17666869984695513</v>
      </c>
      <c r="AG367" s="16">
        <f t="shared" si="684"/>
        <v>121</v>
      </c>
      <c r="AH367" s="20">
        <f t="shared" si="685"/>
        <v>5.8098200399911128E-2</v>
      </c>
      <c r="AI367" s="20">
        <f t="shared" si="686"/>
        <v>87898.590840463003</v>
      </c>
      <c r="AJ367" s="4">
        <v>5731</v>
      </c>
      <c r="AK367">
        <f t="shared" si="687"/>
        <v>-299</v>
      </c>
      <c r="AL367">
        <f t="shared" si="688"/>
        <v>-4.9585406301824175E-2</v>
      </c>
      <c r="AM367" s="20">
        <f t="shared" si="689"/>
        <v>1442.1238047307497</v>
      </c>
      <c r="AN367" s="20">
        <f t="shared" si="690"/>
        <v>1.6575128919276143E-2</v>
      </c>
      <c r="AO367" s="4">
        <v>213</v>
      </c>
      <c r="AP367">
        <f t="shared" si="658"/>
        <v>-20</v>
      </c>
      <c r="AQ367">
        <f t="shared" si="659"/>
        <v>-8.5836909871244593E-2</v>
      </c>
      <c r="AR367" s="20">
        <f t="shared" si="691"/>
        <v>53.598389531957721</v>
      </c>
      <c r="AS367" s="4">
        <v>755</v>
      </c>
      <c r="AT367">
        <f t="shared" si="692"/>
        <v>52</v>
      </c>
      <c r="AU367">
        <f t="shared" si="693"/>
        <v>7.3968705547653002E-2</v>
      </c>
      <c r="AV367" s="20">
        <f t="shared" si="694"/>
        <v>189.98490186210367</v>
      </c>
      <c r="AW367" s="30">
        <f t="shared" si="695"/>
        <v>2.1836018729808914E-3</v>
      </c>
      <c r="AX367" s="4">
        <v>111</v>
      </c>
      <c r="AY367">
        <f t="shared" si="696"/>
        <v>-6</v>
      </c>
      <c r="AZ367">
        <f t="shared" si="697"/>
        <v>-5.1282051282051322E-2</v>
      </c>
      <c r="BA367" s="20">
        <f t="shared" si="698"/>
        <v>27.93155510820332</v>
      </c>
      <c r="BB367" s="30">
        <f t="shared" si="699"/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 t="shared" si="700"/>
        <v>-273</v>
      </c>
      <c r="BE367" s="30">
        <f t="shared" si="701"/>
        <v>-3.8542990258365051E-2</v>
      </c>
      <c r="BF367" s="20">
        <f t="shared" si="702"/>
        <v>1713.6386512330146</v>
      </c>
      <c r="BG367" s="20">
        <f t="shared" si="703"/>
        <v>1.9695799675496516E-2</v>
      </c>
      <c r="BH367" s="26">
        <v>61814</v>
      </c>
      <c r="BI367">
        <f t="shared" si="665"/>
        <v>105</v>
      </c>
      <c r="BJ367" s="4">
        <v>134720</v>
      </c>
      <c r="BK367">
        <f t="shared" si="666"/>
        <v>200</v>
      </c>
      <c r="BL367" s="4">
        <v>100323</v>
      </c>
      <c r="BM367">
        <f t="shared" si="704"/>
        <v>142</v>
      </c>
      <c r="BN367" s="4">
        <v>40522</v>
      </c>
      <c r="BO367">
        <f t="shared" si="705"/>
        <v>64</v>
      </c>
      <c r="BP367" s="4">
        <v>8380</v>
      </c>
      <c r="BQ367">
        <f t="shared" si="706"/>
        <v>12</v>
      </c>
      <c r="BR367" s="8">
        <v>30</v>
      </c>
      <c r="BS367" s="15">
        <f t="shared" si="707"/>
        <v>0</v>
      </c>
      <c r="BT367" s="8">
        <v>263</v>
      </c>
      <c r="BU367" s="15">
        <f t="shared" si="708"/>
        <v>0</v>
      </c>
      <c r="BV367" s="8">
        <v>1178</v>
      </c>
      <c r="BW367" s="15">
        <f t="shared" si="709"/>
        <v>3</v>
      </c>
      <c r="BX367" s="8">
        <v>2883</v>
      </c>
      <c r="BY367" s="15">
        <f t="shared" si="710"/>
        <v>5</v>
      </c>
      <c r="BZ367" s="13">
        <v>1589</v>
      </c>
      <c r="CA367" s="16">
        <f t="shared" si="711"/>
        <v>1</v>
      </c>
    </row>
    <row r="368" spans="1:79">
      <c r="A368" s="1">
        <v>44265</v>
      </c>
      <c r="B368">
        <v>44265</v>
      </c>
      <c r="C368" s="4">
        <v>346301</v>
      </c>
      <c r="D368">
        <f t="shared" si="661"/>
        <v>542</v>
      </c>
      <c r="E368" s="4">
        <v>5957</v>
      </c>
      <c r="F368">
        <f t="shared" si="662"/>
        <v>13</v>
      </c>
      <c r="G368" s="4">
        <v>333675</v>
      </c>
      <c r="H368">
        <f t="shared" si="663"/>
        <v>670</v>
      </c>
      <c r="I368">
        <f t="shared" si="660"/>
        <v>6669</v>
      </c>
      <c r="J368">
        <f t="shared" si="715"/>
        <v>-141</v>
      </c>
      <c r="K368">
        <f t="shared" si="712"/>
        <v>1.7201798435465102E-2</v>
      </c>
      <c r="L368">
        <f t="shared" si="667"/>
        <v>0.96354038827494004</v>
      </c>
      <c r="M368">
        <f t="shared" si="668"/>
        <v>1.9257813289594888E-2</v>
      </c>
      <c r="N368">
        <f t="shared" si="669"/>
        <v>1.565112431093182E-3</v>
      </c>
      <c r="O368">
        <f t="shared" si="713"/>
        <v>2.1823065301326172E-3</v>
      </c>
      <c r="P368">
        <f t="shared" si="670"/>
        <v>2.0079418595939161E-3</v>
      </c>
      <c r="Q368">
        <f t="shared" si="671"/>
        <v>-2.1142600089968509E-2</v>
      </c>
      <c r="R368">
        <f t="shared" si="672"/>
        <v>87141.670860593862</v>
      </c>
      <c r="S368">
        <f t="shared" si="714"/>
        <v>1498.9934574735782</v>
      </c>
      <c r="T368">
        <f t="shared" si="673"/>
        <v>83964.519375943622</v>
      </c>
      <c r="U368">
        <f t="shared" si="674"/>
        <v>1678.1580271766481</v>
      </c>
      <c r="V368" s="4">
        <v>1986095</v>
      </c>
      <c r="W368">
        <f t="shared" si="675"/>
        <v>8897</v>
      </c>
      <c r="X368">
        <f t="shared" si="676"/>
        <v>-105</v>
      </c>
      <c r="Y368" s="20">
        <f t="shared" si="677"/>
        <v>499772.26975339703</v>
      </c>
      <c r="Z368" s="4">
        <v>1636244</v>
      </c>
      <c r="AA368">
        <f t="shared" si="678"/>
        <v>8355</v>
      </c>
      <c r="AB368" s="17">
        <f t="shared" si="679"/>
        <v>0.82384981584465999</v>
      </c>
      <c r="AC368" s="16">
        <f t="shared" si="680"/>
        <v>-124</v>
      </c>
      <c r="AD368">
        <f t="shared" si="681"/>
        <v>349851</v>
      </c>
      <c r="AE368">
        <f t="shared" si="682"/>
        <v>542</v>
      </c>
      <c r="AF368" s="17">
        <f t="shared" si="683"/>
        <v>0.17615018415534001</v>
      </c>
      <c r="AG368" s="16">
        <f t="shared" si="684"/>
        <v>19</v>
      </c>
      <c r="AH368" s="20">
        <f t="shared" si="685"/>
        <v>6.0919411037428345E-2</v>
      </c>
      <c r="AI368" s="20">
        <f t="shared" si="686"/>
        <v>88034.977352793154</v>
      </c>
      <c r="AJ368" s="4">
        <v>5608</v>
      </c>
      <c r="AK368">
        <f t="shared" si="687"/>
        <v>-123</v>
      </c>
      <c r="AL368">
        <f t="shared" si="688"/>
        <v>-2.1462222997731595E-2</v>
      </c>
      <c r="AM368" s="20">
        <f t="shared" si="689"/>
        <v>1411.1726220432813</v>
      </c>
      <c r="AN368" s="20">
        <f t="shared" si="690"/>
        <v>1.6194004637584067E-2</v>
      </c>
      <c r="AO368" s="4">
        <v>214</v>
      </c>
      <c r="AP368">
        <f t="shared" si="658"/>
        <v>1</v>
      </c>
      <c r="AQ368">
        <f t="shared" si="659"/>
        <v>4.6948356807512415E-3</v>
      </c>
      <c r="AR368" s="20">
        <f t="shared" si="691"/>
        <v>53.85002516356316</v>
      </c>
      <c r="AS368" s="4">
        <v>740</v>
      </c>
      <c r="AT368">
        <f t="shared" si="692"/>
        <v>-15</v>
      </c>
      <c r="AU368">
        <f t="shared" si="693"/>
        <v>-1.9867549668874163E-2</v>
      </c>
      <c r="AV368" s="20">
        <f t="shared" si="694"/>
        <v>186.21036738802212</v>
      </c>
      <c r="AW368" s="30">
        <f t="shared" si="695"/>
        <v>2.13686937086523E-3</v>
      </c>
      <c r="AX368" s="4">
        <v>107</v>
      </c>
      <c r="AY368">
        <f t="shared" si="696"/>
        <v>-4</v>
      </c>
      <c r="AZ368">
        <f t="shared" si="697"/>
        <v>-3.6036036036036001E-2</v>
      </c>
      <c r="BA368" s="20">
        <f t="shared" si="698"/>
        <v>26.92501258178158</v>
      </c>
      <c r="BB368" s="30">
        <f t="shared" si="699"/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 t="shared" si="700"/>
        <v>-141</v>
      </c>
      <c r="BE368" s="30">
        <f t="shared" si="701"/>
        <v>-2.0704845814978001E-2</v>
      </c>
      <c r="BF368" s="20">
        <f t="shared" si="702"/>
        <v>1678.1580271766481</v>
      </c>
      <c r="BG368" s="20">
        <f t="shared" si="703"/>
        <v>1.9257813289594888E-2</v>
      </c>
      <c r="BH368" s="26">
        <v>61940</v>
      </c>
      <c r="BI368">
        <f t="shared" si="665"/>
        <v>126</v>
      </c>
      <c r="BJ368" s="4">
        <v>134927</v>
      </c>
      <c r="BK368">
        <f t="shared" si="666"/>
        <v>207</v>
      </c>
      <c r="BL368" s="4">
        <v>100464</v>
      </c>
      <c r="BM368">
        <f t="shared" si="704"/>
        <v>141</v>
      </c>
      <c r="BN368" s="4">
        <v>40576</v>
      </c>
      <c r="BO368">
        <f t="shared" si="705"/>
        <v>54</v>
      </c>
      <c r="BP368" s="4">
        <v>8394</v>
      </c>
      <c r="BQ368">
        <f t="shared" si="706"/>
        <v>14</v>
      </c>
      <c r="BR368" s="8">
        <v>31</v>
      </c>
      <c r="BS368" s="15">
        <f t="shared" si="707"/>
        <v>1</v>
      </c>
      <c r="BT368" s="8">
        <v>264</v>
      </c>
      <c r="BU368" s="15">
        <f t="shared" si="708"/>
        <v>1</v>
      </c>
      <c r="BV368" s="8">
        <v>1183</v>
      </c>
      <c r="BW368" s="15">
        <f t="shared" si="709"/>
        <v>5</v>
      </c>
      <c r="BX368" s="8">
        <v>2889</v>
      </c>
      <c r="BY368" s="15">
        <f t="shared" si="710"/>
        <v>6</v>
      </c>
      <c r="BZ368" s="13">
        <v>1590</v>
      </c>
      <c r="CA368" s="16">
        <f t="shared" si="711"/>
        <v>1</v>
      </c>
    </row>
    <row r="369" spans="1:79">
      <c r="A369" s="1">
        <v>44266</v>
      </c>
      <c r="B369">
        <v>44266</v>
      </c>
      <c r="C369" s="4">
        <v>346775</v>
      </c>
      <c r="D369">
        <f t="shared" si="661"/>
        <v>474</v>
      </c>
      <c r="E369" s="4">
        <v>5972</v>
      </c>
      <c r="F369">
        <f t="shared" si="662"/>
        <v>15</v>
      </c>
      <c r="G369" s="4">
        <v>334256</v>
      </c>
      <c r="H369">
        <f t="shared" si="663"/>
        <v>581</v>
      </c>
      <c r="I369">
        <f t="shared" si="660"/>
        <v>6547</v>
      </c>
      <c r="J369">
        <f t="shared" si="715"/>
        <v>-122</v>
      </c>
      <c r="K369">
        <f t="shared" si="712"/>
        <v>1.7221541345252684E-2</v>
      </c>
      <c r="L369">
        <f t="shared" si="667"/>
        <v>0.96389878163074039</v>
      </c>
      <c r="M369">
        <f t="shared" si="668"/>
        <v>1.8879677024006922E-2</v>
      </c>
      <c r="N369">
        <f t="shared" si="669"/>
        <v>1.3668805421382742E-3</v>
      </c>
      <c r="O369">
        <f t="shared" si="713"/>
        <v>2.5117213663764233E-3</v>
      </c>
      <c r="P369">
        <f t="shared" si="670"/>
        <v>1.7381886936958498E-3</v>
      </c>
      <c r="Q369">
        <f t="shared" si="671"/>
        <v>-1.8634489078967465E-2</v>
      </c>
      <c r="R369">
        <f t="shared" si="672"/>
        <v>87260.946149974829</v>
      </c>
      <c r="S369">
        <f t="shared" si="714"/>
        <v>1502.7679919476598</v>
      </c>
      <c r="T369">
        <f t="shared" si="673"/>
        <v>84110.719677906382</v>
      </c>
      <c r="U369">
        <f t="shared" si="674"/>
        <v>1647.458480120785</v>
      </c>
      <c r="V369" s="4">
        <v>1995370</v>
      </c>
      <c r="W369">
        <f t="shared" si="675"/>
        <v>9275</v>
      </c>
      <c r="X369">
        <f t="shared" si="676"/>
        <v>378</v>
      </c>
      <c r="Y369" s="20">
        <f t="shared" si="677"/>
        <v>502106.19023653748</v>
      </c>
      <c r="Z369" s="4">
        <v>1645045</v>
      </c>
      <c r="AA369">
        <f t="shared" si="678"/>
        <v>8801</v>
      </c>
      <c r="AB369" s="17">
        <f t="shared" si="679"/>
        <v>0.82443105789903626</v>
      </c>
      <c r="AC369" s="16">
        <f t="shared" si="680"/>
        <v>446</v>
      </c>
      <c r="AD369">
        <f t="shared" si="681"/>
        <v>350325</v>
      </c>
      <c r="AE369">
        <f t="shared" si="682"/>
        <v>474</v>
      </c>
      <c r="AF369" s="17">
        <f t="shared" si="683"/>
        <v>0.17556894210096374</v>
      </c>
      <c r="AG369" s="16">
        <f t="shared" si="684"/>
        <v>-68</v>
      </c>
      <c r="AH369" s="20">
        <f t="shared" si="685"/>
        <v>5.1105121293800536E-2</v>
      </c>
      <c r="AI369" s="20">
        <f t="shared" si="686"/>
        <v>88154.25264217412</v>
      </c>
      <c r="AJ369" s="4">
        <v>5512</v>
      </c>
      <c r="AK369">
        <f t="shared" si="687"/>
        <v>-96</v>
      </c>
      <c r="AL369">
        <f t="shared" si="688"/>
        <v>-1.7118402282453649E-2</v>
      </c>
      <c r="AM369" s="20">
        <f t="shared" si="689"/>
        <v>1387.0156014091594</v>
      </c>
      <c r="AN369" s="20">
        <f t="shared" si="690"/>
        <v>1.5895032802249298E-2</v>
      </c>
      <c r="AO369" s="4">
        <v>195</v>
      </c>
      <c r="AP369">
        <f t="shared" si="658"/>
        <v>-19</v>
      </c>
      <c r="AQ369">
        <f t="shared" si="659"/>
        <v>-8.8785046728971917E-2</v>
      </c>
      <c r="AR369" s="20">
        <f t="shared" si="691"/>
        <v>49.068948163059886</v>
      </c>
      <c r="AS369" s="4">
        <v>732</v>
      </c>
      <c r="AT369">
        <f t="shared" si="692"/>
        <v>-8</v>
      </c>
      <c r="AU369">
        <f t="shared" si="693"/>
        <v>-1.0810810810810811E-2</v>
      </c>
      <c r="AV369" s="20">
        <f t="shared" si="694"/>
        <v>184.19728233517864</v>
      </c>
      <c r="AW369" s="30">
        <f t="shared" si="695"/>
        <v>2.1108788119097396E-3</v>
      </c>
      <c r="AX369" s="4">
        <v>108</v>
      </c>
      <c r="AY369">
        <f t="shared" si="696"/>
        <v>1</v>
      </c>
      <c r="AZ369">
        <f t="shared" si="697"/>
        <v>9.3457943925232545E-3</v>
      </c>
      <c r="BA369" s="20">
        <f t="shared" si="698"/>
        <v>27.176648213387015</v>
      </c>
      <c r="BB369" s="30">
        <f t="shared" si="699"/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 t="shared" si="700"/>
        <v>-122</v>
      </c>
      <c r="BE369" s="30">
        <f t="shared" si="701"/>
        <v>-1.8293597240965687E-2</v>
      </c>
      <c r="BF369" s="20">
        <f t="shared" si="702"/>
        <v>1647.458480120785</v>
      </c>
      <c r="BG369" s="20">
        <f t="shared" si="703"/>
        <v>1.8879677024006922E-2</v>
      </c>
      <c r="BH369" s="26">
        <v>62051</v>
      </c>
      <c r="BI369">
        <f t="shared" si="665"/>
        <v>111</v>
      </c>
      <c r="BJ369" s="4">
        <v>135091</v>
      </c>
      <c r="BK369">
        <f t="shared" si="666"/>
        <v>164</v>
      </c>
      <c r="BL369" s="4">
        <v>100599</v>
      </c>
      <c r="BM369">
        <f t="shared" si="704"/>
        <v>135</v>
      </c>
      <c r="BN369" s="4">
        <v>40628</v>
      </c>
      <c r="BO369">
        <f t="shared" si="705"/>
        <v>52</v>
      </c>
      <c r="BP369" s="4">
        <v>8406</v>
      </c>
      <c r="BQ369">
        <f t="shared" si="706"/>
        <v>12</v>
      </c>
      <c r="BR369" s="8">
        <v>31</v>
      </c>
      <c r="BS369" s="15">
        <f t="shared" si="707"/>
        <v>0</v>
      </c>
      <c r="BT369" s="8">
        <v>264</v>
      </c>
      <c r="BU369" s="15">
        <f t="shared" si="708"/>
        <v>0</v>
      </c>
      <c r="BV369" s="8">
        <v>1185</v>
      </c>
      <c r="BW369" s="15">
        <f t="shared" si="709"/>
        <v>2</v>
      </c>
      <c r="BX369" s="8">
        <v>2897</v>
      </c>
      <c r="BY369" s="15">
        <f t="shared" si="710"/>
        <v>8</v>
      </c>
      <c r="BZ369" s="13">
        <v>1595</v>
      </c>
      <c r="CA369" s="16">
        <f t="shared" si="711"/>
        <v>5</v>
      </c>
    </row>
    <row r="370" spans="1:79">
      <c r="A370" s="1">
        <v>44267</v>
      </c>
      <c r="B370">
        <v>44267</v>
      </c>
      <c r="C370" s="4">
        <v>347226</v>
      </c>
      <c r="D370">
        <f t="shared" si="661"/>
        <v>451</v>
      </c>
      <c r="E370" s="4">
        <v>5981</v>
      </c>
      <c r="F370">
        <f t="shared" si="662"/>
        <v>9</v>
      </c>
      <c r="G370" s="4">
        <v>334795</v>
      </c>
      <c r="H370">
        <f t="shared" si="663"/>
        <v>539</v>
      </c>
      <c r="I370">
        <f t="shared" si="660"/>
        <v>6450</v>
      </c>
      <c r="J370">
        <f t="shared" si="715"/>
        <v>-97</v>
      </c>
      <c r="K370">
        <f t="shared" si="712"/>
        <v>1.722509259099261E-2</v>
      </c>
      <c r="L370">
        <f t="shared" si="667"/>
        <v>0.96419910951368848</v>
      </c>
      <c r="M370">
        <f t="shared" si="668"/>
        <v>1.85757978953189E-2</v>
      </c>
      <c r="N370">
        <f t="shared" si="669"/>
        <v>1.2988658683393524E-3</v>
      </c>
      <c r="O370">
        <f t="shared" si="713"/>
        <v>1.5047650894499248E-3</v>
      </c>
      <c r="P370">
        <f t="shared" si="670"/>
        <v>1.609940411296465E-3</v>
      </c>
      <c r="Q370">
        <f t="shared" si="671"/>
        <v>-1.5038759689922481E-2</v>
      </c>
      <c r="R370">
        <f t="shared" si="672"/>
        <v>87374.43381982889</v>
      </c>
      <c r="S370">
        <f t="shared" si="714"/>
        <v>1505.0327126321085</v>
      </c>
      <c r="T370">
        <f t="shared" si="673"/>
        <v>84246.351283341719</v>
      </c>
      <c r="U370">
        <f t="shared" si="674"/>
        <v>1623.0498238550579</v>
      </c>
      <c r="V370" s="4">
        <v>2003801</v>
      </c>
      <c r="W370">
        <f t="shared" si="675"/>
        <v>8431</v>
      </c>
      <c r="X370">
        <f t="shared" si="676"/>
        <v>-844</v>
      </c>
      <c r="Y370" s="20">
        <f t="shared" si="677"/>
        <v>504227.73024660291</v>
      </c>
      <c r="Z370" s="4">
        <v>1653025</v>
      </c>
      <c r="AA370">
        <f t="shared" si="678"/>
        <v>7980</v>
      </c>
      <c r="AB370" s="17">
        <f t="shared" si="679"/>
        <v>0.82494469261169145</v>
      </c>
      <c r="AC370" s="16">
        <f t="shared" si="680"/>
        <v>-821</v>
      </c>
      <c r="AD370">
        <f t="shared" si="681"/>
        <v>350776</v>
      </c>
      <c r="AE370">
        <f t="shared" si="682"/>
        <v>451</v>
      </c>
      <c r="AF370" s="17">
        <f t="shared" si="683"/>
        <v>0.17505530738830852</v>
      </c>
      <c r="AG370" s="16">
        <f t="shared" si="684"/>
        <v>-23</v>
      </c>
      <c r="AH370" s="20">
        <f t="shared" si="685"/>
        <v>5.3493061321314199E-2</v>
      </c>
      <c r="AI370" s="20">
        <f t="shared" si="686"/>
        <v>88267.740312028182</v>
      </c>
      <c r="AJ370" s="4">
        <v>5397</v>
      </c>
      <c r="AK370">
        <f t="shared" si="687"/>
        <v>-115</v>
      </c>
      <c r="AL370">
        <f t="shared" si="688"/>
        <v>-2.0863570391872255E-2</v>
      </c>
      <c r="AM370" s="20">
        <f t="shared" si="689"/>
        <v>1358.0775037745343</v>
      </c>
      <c r="AN370" s="20">
        <f t="shared" si="690"/>
        <v>1.5543190890083117E-2</v>
      </c>
      <c r="AO370" s="4">
        <v>196</v>
      </c>
      <c r="AP370">
        <f t="shared" si="658"/>
        <v>1</v>
      </c>
      <c r="AQ370">
        <f t="shared" si="659"/>
        <v>5.12820512820511E-3</v>
      </c>
      <c r="AR370" s="20">
        <f t="shared" si="691"/>
        <v>49.320583794665325</v>
      </c>
      <c r="AS370" s="4">
        <v>746</v>
      </c>
      <c r="AT370">
        <f t="shared" si="692"/>
        <v>14</v>
      </c>
      <c r="AU370">
        <f t="shared" si="693"/>
        <v>1.91256830601092E-2</v>
      </c>
      <c r="AV370" s="20">
        <f t="shared" si="694"/>
        <v>187.72018117765475</v>
      </c>
      <c r="AW370" s="30">
        <f t="shared" si="695"/>
        <v>2.1484566247919222E-3</v>
      </c>
      <c r="AX370" s="4">
        <v>111</v>
      </c>
      <c r="AY370">
        <f t="shared" si="696"/>
        <v>3</v>
      </c>
      <c r="AZ370">
        <f t="shared" si="697"/>
        <v>2.7777777777777679E-2</v>
      </c>
      <c r="BA370" s="20">
        <f t="shared" si="698"/>
        <v>27.93155510820332</v>
      </c>
      <c r="BB370" s="30">
        <f t="shared" si="699"/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 t="shared" si="700"/>
        <v>-97</v>
      </c>
      <c r="BE370" s="30">
        <f t="shared" si="701"/>
        <v>-1.4815946234916777E-2</v>
      </c>
      <c r="BF370" s="20">
        <f t="shared" si="702"/>
        <v>1623.0498238550579</v>
      </c>
      <c r="BG370" s="20">
        <f t="shared" si="703"/>
        <v>1.85757978953189E-2</v>
      </c>
      <c r="BH370" s="26">
        <v>62142</v>
      </c>
      <c r="BI370">
        <f t="shared" si="665"/>
        <v>91</v>
      </c>
      <c r="BJ370" s="4">
        <v>135259</v>
      </c>
      <c r="BK370">
        <f t="shared" si="666"/>
        <v>168</v>
      </c>
      <c r="BL370" s="4">
        <v>100729</v>
      </c>
      <c r="BM370">
        <f t="shared" si="704"/>
        <v>130</v>
      </c>
      <c r="BN370" s="4">
        <v>40680</v>
      </c>
      <c r="BO370">
        <f t="shared" si="705"/>
        <v>52</v>
      </c>
      <c r="BP370" s="4">
        <v>8416</v>
      </c>
      <c r="BQ370">
        <f t="shared" si="706"/>
        <v>10</v>
      </c>
      <c r="BR370" s="8">
        <v>31</v>
      </c>
      <c r="BS370" s="15">
        <f t="shared" si="707"/>
        <v>0</v>
      </c>
      <c r="BT370" s="8">
        <v>264</v>
      </c>
      <c r="BU370" s="15">
        <f t="shared" si="708"/>
        <v>0</v>
      </c>
      <c r="BV370" s="8">
        <v>1188</v>
      </c>
      <c r="BW370" s="15">
        <f t="shared" si="709"/>
        <v>3</v>
      </c>
      <c r="BX370" s="8">
        <v>2901</v>
      </c>
      <c r="BY370" s="15">
        <f t="shared" si="710"/>
        <v>4</v>
      </c>
      <c r="BZ370" s="13">
        <v>1597</v>
      </c>
      <c r="CA370" s="16">
        <f t="shared" si="711"/>
        <v>2</v>
      </c>
    </row>
    <row r="371" spans="1:79">
      <c r="A371" s="1">
        <v>44268</v>
      </c>
      <c r="B371">
        <v>44268</v>
      </c>
      <c r="C371" s="4">
        <v>347641</v>
      </c>
      <c r="D371">
        <f t="shared" si="661"/>
        <v>415</v>
      </c>
      <c r="E371" s="4">
        <v>5987</v>
      </c>
      <c r="F371">
        <f t="shared" si="662"/>
        <v>6</v>
      </c>
      <c r="G371" s="4">
        <v>335402</v>
      </c>
      <c r="H371">
        <f t="shared" si="663"/>
        <v>607</v>
      </c>
      <c r="I371">
        <f t="shared" si="660"/>
        <v>6252</v>
      </c>
      <c r="J371">
        <f t="shared" si="715"/>
        <v>-198</v>
      </c>
      <c r="K371">
        <f t="shared" si="712"/>
        <v>1.7221789144548545E-2</v>
      </c>
      <c r="L371">
        <f t="shared" si="667"/>
        <v>0.96479414108232342</v>
      </c>
      <c r="M371">
        <f t="shared" si="668"/>
        <v>1.7984069773128025E-2</v>
      </c>
      <c r="N371">
        <f t="shared" si="669"/>
        <v>1.193760229662209E-3</v>
      </c>
      <c r="O371">
        <f t="shared" si="713"/>
        <v>1.0021713713044931E-3</v>
      </c>
      <c r="P371">
        <f t="shared" si="670"/>
        <v>1.8097685762160035E-3</v>
      </c>
      <c r="Q371">
        <f t="shared" si="671"/>
        <v>-3.166986564299424E-2</v>
      </c>
      <c r="R371">
        <f t="shared" si="672"/>
        <v>87478.862606945142</v>
      </c>
      <c r="S371">
        <f t="shared" si="714"/>
        <v>1506.5425264217413</v>
      </c>
      <c r="T371">
        <f t="shared" si="673"/>
        <v>84399.094111726212</v>
      </c>
      <c r="U371">
        <f t="shared" si="674"/>
        <v>1573.2259687971816</v>
      </c>
      <c r="V371" s="4">
        <v>2012111</v>
      </c>
      <c r="W371">
        <f t="shared" si="675"/>
        <v>8310</v>
      </c>
      <c r="X371">
        <f t="shared" si="676"/>
        <v>-121</v>
      </c>
      <c r="Y371" s="20">
        <f t="shared" si="677"/>
        <v>506318.82234524406</v>
      </c>
      <c r="Z371" s="4">
        <v>1660920</v>
      </c>
      <c r="AA371">
        <f t="shared" si="678"/>
        <v>7895</v>
      </c>
      <c r="AB371" s="17">
        <f t="shared" si="679"/>
        <v>0.82546141838099385</v>
      </c>
      <c r="AC371" s="16">
        <f t="shared" si="680"/>
        <v>-85</v>
      </c>
      <c r="AD371">
        <f t="shared" si="681"/>
        <v>351191</v>
      </c>
      <c r="AE371">
        <f t="shared" si="682"/>
        <v>415</v>
      </c>
      <c r="AF371" s="17">
        <f t="shared" si="683"/>
        <v>0.17453858161900612</v>
      </c>
      <c r="AG371" s="16">
        <f t="shared" si="684"/>
        <v>-36</v>
      </c>
      <c r="AH371" s="20">
        <f t="shared" si="685"/>
        <v>4.9939831528279181E-2</v>
      </c>
      <c r="AI371" s="20">
        <f t="shared" si="686"/>
        <v>88372.169099144434</v>
      </c>
      <c r="AJ371" s="4">
        <v>5230</v>
      </c>
      <c r="AK371">
        <f t="shared" si="687"/>
        <v>-167</v>
      </c>
      <c r="AL371">
        <f t="shared" si="688"/>
        <v>-3.0943116546229388E-2</v>
      </c>
      <c r="AM371" s="20">
        <f t="shared" si="689"/>
        <v>1316.0543532964266</v>
      </c>
      <c r="AN371" s="20">
        <f t="shared" si="690"/>
        <v>1.5044255424417717E-2</v>
      </c>
      <c r="AO371" s="4">
        <v>188</v>
      </c>
      <c r="AP371">
        <f t="shared" si="658"/>
        <v>-8</v>
      </c>
      <c r="AQ371">
        <f t="shared" si="659"/>
        <v>-4.081632653061229E-2</v>
      </c>
      <c r="AR371" s="20">
        <f t="shared" si="691"/>
        <v>47.307498741821838</v>
      </c>
      <c r="AS371" s="4">
        <v>723</v>
      </c>
      <c r="AT371">
        <f t="shared" si="692"/>
        <v>-23</v>
      </c>
      <c r="AU371">
        <f t="shared" si="693"/>
        <v>-3.0831099195710476E-2</v>
      </c>
      <c r="AV371" s="20">
        <f t="shared" si="694"/>
        <v>181.93256165072972</v>
      </c>
      <c r="AW371" s="30">
        <f t="shared" si="695"/>
        <v>2.0797316772187399E-3</v>
      </c>
      <c r="AX371" s="4">
        <v>111</v>
      </c>
      <c r="AY371">
        <f t="shared" si="696"/>
        <v>0</v>
      </c>
      <c r="AZ371">
        <f t="shared" si="697"/>
        <v>0</v>
      </c>
      <c r="BA371" s="20">
        <f t="shared" si="698"/>
        <v>27.93155510820332</v>
      </c>
      <c r="BB371" s="30">
        <f t="shared" si="699"/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 t="shared" si="700"/>
        <v>-198</v>
      </c>
      <c r="BE371" s="30">
        <f t="shared" si="701"/>
        <v>-3.0697674418604604E-2</v>
      </c>
      <c r="BF371" s="20">
        <f t="shared" si="702"/>
        <v>1573.2259687971816</v>
      </c>
      <c r="BG371" s="20">
        <f t="shared" si="703"/>
        <v>1.7984069773128025E-2</v>
      </c>
      <c r="BH371" s="26">
        <v>62241</v>
      </c>
      <c r="BI371">
        <f t="shared" si="665"/>
        <v>99</v>
      </c>
      <c r="BJ371" s="4">
        <v>135398</v>
      </c>
      <c r="BK371">
        <f t="shared" si="666"/>
        <v>139</v>
      </c>
      <c r="BL371" s="4">
        <v>100839</v>
      </c>
      <c r="BM371">
        <f t="shared" si="704"/>
        <v>110</v>
      </c>
      <c r="BN371" s="4">
        <v>40733</v>
      </c>
      <c r="BO371">
        <f t="shared" si="705"/>
        <v>53</v>
      </c>
      <c r="BP371" s="4">
        <v>8430</v>
      </c>
      <c r="BQ371">
        <f t="shared" si="706"/>
        <v>14</v>
      </c>
      <c r="BR371" s="8">
        <v>31</v>
      </c>
      <c r="BS371" s="15">
        <f t="shared" si="707"/>
        <v>0</v>
      </c>
      <c r="BT371" s="8">
        <v>265</v>
      </c>
      <c r="BU371" s="15">
        <f t="shared" si="708"/>
        <v>1</v>
      </c>
      <c r="BV371" s="8">
        <v>1189</v>
      </c>
      <c r="BW371" s="15">
        <f t="shared" si="709"/>
        <v>1</v>
      </c>
      <c r="BX371" s="8">
        <v>2901</v>
      </c>
      <c r="BY371" s="15">
        <f t="shared" si="710"/>
        <v>0</v>
      </c>
      <c r="BZ371" s="13">
        <v>1601</v>
      </c>
      <c r="CA371" s="16">
        <f t="shared" si="711"/>
        <v>4</v>
      </c>
    </row>
    <row r="372" spans="1:79">
      <c r="A372" s="1">
        <v>44269</v>
      </c>
      <c r="B372">
        <v>44269</v>
      </c>
      <c r="C372" s="4">
        <v>347919</v>
      </c>
      <c r="D372">
        <f t="shared" si="661"/>
        <v>278</v>
      </c>
      <c r="E372" s="4">
        <v>5994</v>
      </c>
      <c r="F372">
        <f t="shared" si="662"/>
        <v>7</v>
      </c>
      <c r="G372" s="4">
        <v>335850</v>
      </c>
      <c r="H372">
        <f t="shared" si="663"/>
        <v>448</v>
      </c>
      <c r="I372">
        <f t="shared" si="660"/>
        <v>6075</v>
      </c>
      <c r="J372">
        <f t="shared" si="715"/>
        <v>-177</v>
      </c>
      <c r="K372">
        <f t="shared" si="712"/>
        <v>1.7228147930983935E-2</v>
      </c>
      <c r="L372">
        <f t="shared" si="667"/>
        <v>0.96531089132815395</v>
      </c>
      <c r="M372">
        <f t="shared" si="668"/>
        <v>1.7460960740862098E-2</v>
      </c>
      <c r="N372">
        <f t="shared" si="669"/>
        <v>7.9903655735961531E-4</v>
      </c>
      <c r="O372">
        <f t="shared" si="713"/>
        <v>1.1678345011678344E-3</v>
      </c>
      <c r="P372">
        <f t="shared" si="670"/>
        <v>1.3339288372785469E-3</v>
      </c>
      <c r="Q372">
        <f t="shared" si="671"/>
        <v>-2.9135802469135802E-2</v>
      </c>
      <c r="R372">
        <f t="shared" si="672"/>
        <v>87548.81731253145</v>
      </c>
      <c r="S372">
        <f t="shared" si="714"/>
        <v>1508.3039758429793</v>
      </c>
      <c r="T372">
        <f t="shared" si="673"/>
        <v>84511.826874685445</v>
      </c>
      <c r="U372">
        <f t="shared" si="674"/>
        <v>1528.6864620030196</v>
      </c>
      <c r="V372" s="4">
        <v>2017331</v>
      </c>
      <c r="W372">
        <f t="shared" si="675"/>
        <v>5220</v>
      </c>
      <c r="X372">
        <f t="shared" si="676"/>
        <v>-3090</v>
      </c>
      <c r="Y372" s="20">
        <f t="shared" si="677"/>
        <v>507632.36034222442</v>
      </c>
      <c r="Z372" s="4">
        <v>1665862</v>
      </c>
      <c r="AA372">
        <f t="shared" si="678"/>
        <v>4942</v>
      </c>
      <c r="AB372" s="17">
        <f t="shared" si="679"/>
        <v>0.82577524461776475</v>
      </c>
      <c r="AC372" s="16">
        <f t="shared" si="680"/>
        <v>-2953</v>
      </c>
      <c r="AD372">
        <f t="shared" si="681"/>
        <v>351469</v>
      </c>
      <c r="AE372">
        <f t="shared" si="682"/>
        <v>278</v>
      </c>
      <c r="AF372" s="17">
        <f t="shared" si="683"/>
        <v>0.17422475538223525</v>
      </c>
      <c r="AG372" s="16">
        <f t="shared" si="684"/>
        <v>-137</v>
      </c>
      <c r="AH372" s="20">
        <f t="shared" si="685"/>
        <v>5.3256704980842909E-2</v>
      </c>
      <c r="AI372" s="20">
        <f t="shared" si="686"/>
        <v>88442.123804730742</v>
      </c>
      <c r="AJ372" s="4">
        <v>5083</v>
      </c>
      <c r="AK372">
        <f t="shared" si="687"/>
        <v>-147</v>
      </c>
      <c r="AL372">
        <f t="shared" si="688"/>
        <v>-2.810707456978967E-2</v>
      </c>
      <c r="AM372" s="20">
        <f t="shared" si="689"/>
        <v>1279.0639154504277</v>
      </c>
      <c r="AN372" s="20">
        <f t="shared" si="690"/>
        <v>1.4609722377909801E-2</v>
      </c>
      <c r="AO372" s="4">
        <v>199</v>
      </c>
      <c r="AP372">
        <f t="shared" si="658"/>
        <v>11</v>
      </c>
      <c r="AQ372">
        <f t="shared" si="659"/>
        <v>5.8510638297872397E-2</v>
      </c>
      <c r="AR372" s="20">
        <f t="shared" si="691"/>
        <v>50.075490689481626</v>
      </c>
      <c r="AS372" s="4">
        <v>689</v>
      </c>
      <c r="AT372">
        <f t="shared" si="692"/>
        <v>-34</v>
      </c>
      <c r="AU372">
        <f t="shared" si="693"/>
        <v>-4.7026279391424675E-2</v>
      </c>
      <c r="AV372" s="20">
        <f t="shared" si="694"/>
        <v>173.37695017614493</v>
      </c>
      <c r="AW372" s="30">
        <f t="shared" si="695"/>
        <v>1.9803460000747302E-3</v>
      </c>
      <c r="AX372" s="4">
        <v>104</v>
      </c>
      <c r="AY372">
        <f t="shared" si="696"/>
        <v>-7</v>
      </c>
      <c r="AZ372">
        <f t="shared" si="697"/>
        <v>-6.3063063063063085E-2</v>
      </c>
      <c r="BA372" s="20">
        <f t="shared" si="698"/>
        <v>26.170105686965272</v>
      </c>
      <c r="BB372" s="30">
        <f t="shared" si="699"/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 t="shared" si="700"/>
        <v>-177</v>
      </c>
      <c r="BE372" s="30">
        <f t="shared" si="701"/>
        <v>-2.831094049904026E-2</v>
      </c>
      <c r="BF372" s="20">
        <f t="shared" si="702"/>
        <v>1528.6864620030196</v>
      </c>
      <c r="BG372" s="20">
        <f t="shared" si="703"/>
        <v>1.7460960740862098E-2</v>
      </c>
      <c r="BH372" s="26">
        <v>62297</v>
      </c>
      <c r="BI372">
        <f t="shared" si="665"/>
        <v>56</v>
      </c>
      <c r="BJ372" s="4">
        <v>135507</v>
      </c>
      <c r="BK372">
        <f t="shared" si="666"/>
        <v>109</v>
      </c>
      <c r="BL372" s="4">
        <v>100908</v>
      </c>
      <c r="BM372">
        <f t="shared" si="704"/>
        <v>69</v>
      </c>
      <c r="BN372" s="4">
        <v>40769</v>
      </c>
      <c r="BO372">
        <f t="shared" si="705"/>
        <v>36</v>
      </c>
      <c r="BP372" s="4">
        <v>8438</v>
      </c>
      <c r="BQ372">
        <f t="shared" si="706"/>
        <v>8</v>
      </c>
      <c r="BR372" s="8">
        <v>31</v>
      </c>
      <c r="BS372" s="15">
        <f t="shared" si="707"/>
        <v>0</v>
      </c>
      <c r="BT372" s="8">
        <v>265</v>
      </c>
      <c r="BU372" s="15">
        <f t="shared" si="708"/>
        <v>0</v>
      </c>
      <c r="BV372" s="8">
        <v>1192</v>
      </c>
      <c r="BW372" s="15">
        <f t="shared" si="709"/>
        <v>3</v>
      </c>
      <c r="BX372" s="8">
        <v>2902</v>
      </c>
      <c r="BY372" s="15">
        <f t="shared" si="710"/>
        <v>1</v>
      </c>
      <c r="BZ372" s="13">
        <v>1604</v>
      </c>
      <c r="CA372" s="16">
        <f t="shared" si="711"/>
        <v>3</v>
      </c>
    </row>
    <row r="373" spans="1:79">
      <c r="A373" s="1">
        <v>44270</v>
      </c>
      <c r="B373">
        <v>44270</v>
      </c>
      <c r="C373" s="4">
        <v>348155</v>
      </c>
      <c r="D373">
        <f t="shared" si="661"/>
        <v>236</v>
      </c>
      <c r="E373" s="4">
        <v>6005</v>
      </c>
      <c r="F373">
        <f t="shared" si="662"/>
        <v>11</v>
      </c>
      <c r="G373" s="4">
        <v>336277</v>
      </c>
      <c r="H373">
        <f t="shared" si="663"/>
        <v>427</v>
      </c>
      <c r="I373">
        <f t="shared" si="660"/>
        <v>5873</v>
      </c>
      <c r="J373">
        <f t="shared" si="715"/>
        <v>-202</v>
      </c>
      <c r="K373">
        <f t="shared" si="712"/>
        <v>1.7248064798724705E-2</v>
      </c>
      <c r="L373">
        <f t="shared" si="667"/>
        <v>0.96588301187689396</v>
      </c>
      <c r="M373">
        <f t="shared" si="668"/>
        <v>1.686892332438138E-2</v>
      </c>
      <c r="N373">
        <f t="shared" si="669"/>
        <v>6.7785899958351886E-4</v>
      </c>
      <c r="O373">
        <f t="shared" si="713"/>
        <v>1.8318068276436303E-3</v>
      </c>
      <c r="P373">
        <f t="shared" si="670"/>
        <v>1.2697865152835311E-3</v>
      </c>
      <c r="Q373">
        <f t="shared" si="671"/>
        <v>-3.4394687553209603E-2</v>
      </c>
      <c r="R373">
        <f t="shared" si="672"/>
        <v>87608.203321590336</v>
      </c>
      <c r="S373">
        <f t="shared" si="714"/>
        <v>1511.0719677906391</v>
      </c>
      <c r="T373">
        <f t="shared" si="673"/>
        <v>84619.275289380967</v>
      </c>
      <c r="U373">
        <f t="shared" si="674"/>
        <v>1477.8560644187216</v>
      </c>
      <c r="V373" s="4">
        <v>2020905</v>
      </c>
      <c r="W373">
        <f t="shared" si="675"/>
        <v>3574</v>
      </c>
      <c r="X373">
        <f t="shared" si="676"/>
        <v>-1646</v>
      </c>
      <c r="Y373" s="20">
        <f t="shared" si="677"/>
        <v>508531.70608958224</v>
      </c>
      <c r="Z373" s="4">
        <v>1669200</v>
      </c>
      <c r="AA373">
        <f t="shared" si="678"/>
        <v>3338</v>
      </c>
      <c r="AB373" s="17">
        <f t="shared" si="679"/>
        <v>0.82596658427783587</v>
      </c>
      <c r="AC373" s="16">
        <f t="shared" si="680"/>
        <v>-1604</v>
      </c>
      <c r="AD373">
        <f t="shared" si="681"/>
        <v>351705</v>
      </c>
      <c r="AE373">
        <f t="shared" si="682"/>
        <v>236</v>
      </c>
      <c r="AF373" s="17">
        <f t="shared" si="683"/>
        <v>0.17403341572216408</v>
      </c>
      <c r="AG373" s="16">
        <f t="shared" si="684"/>
        <v>-42</v>
      </c>
      <c r="AH373" s="20">
        <f t="shared" si="685"/>
        <v>6.603245663122552E-2</v>
      </c>
      <c r="AI373" s="20">
        <f t="shared" si="686"/>
        <v>88501.509813789628</v>
      </c>
      <c r="AJ373" s="4">
        <v>4882</v>
      </c>
      <c r="AK373">
        <f t="shared" si="687"/>
        <v>-201</v>
      </c>
      <c r="AL373">
        <f t="shared" si="688"/>
        <v>-3.9543576627975585E-2</v>
      </c>
      <c r="AM373" s="20">
        <f t="shared" si="689"/>
        <v>1228.4851534977352</v>
      </c>
      <c r="AN373" s="20">
        <f t="shared" si="690"/>
        <v>1.4022489982909911E-2</v>
      </c>
      <c r="AO373" s="4">
        <v>210</v>
      </c>
      <c r="AP373">
        <f t="shared" si="658"/>
        <v>11</v>
      </c>
      <c r="AQ373">
        <f t="shared" si="659"/>
        <v>5.5276381909547645E-2</v>
      </c>
      <c r="AR373" s="20">
        <f t="shared" si="691"/>
        <v>52.843482637141413</v>
      </c>
      <c r="AS373" s="4">
        <v>683</v>
      </c>
      <c r="AT373">
        <f t="shared" si="692"/>
        <v>-6</v>
      </c>
      <c r="AU373">
        <f t="shared" si="693"/>
        <v>-8.7082728592162706E-3</v>
      </c>
      <c r="AV373" s="20">
        <f t="shared" si="694"/>
        <v>171.86713638651233</v>
      </c>
      <c r="AW373" s="30">
        <f t="shared" si="695"/>
        <v>1.9617699013370483E-3</v>
      </c>
      <c r="AX373" s="4">
        <v>98</v>
      </c>
      <c r="AY373">
        <f t="shared" si="696"/>
        <v>-6</v>
      </c>
      <c r="AZ373">
        <f t="shared" si="697"/>
        <v>-5.7692307692307709E-2</v>
      </c>
      <c r="BA373" s="20">
        <f t="shared" si="698"/>
        <v>24.660291897332662</v>
      </c>
      <c r="BB373" s="30">
        <f t="shared" si="699"/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 t="shared" si="700"/>
        <v>-202</v>
      </c>
      <c r="BE373" s="30">
        <f t="shared" si="701"/>
        <v>-3.3251028806584371E-2</v>
      </c>
      <c r="BF373" s="20">
        <f t="shared" si="702"/>
        <v>1477.8560644187216</v>
      </c>
      <c r="BG373" s="20">
        <f t="shared" si="703"/>
        <v>1.686892332438138E-2</v>
      </c>
      <c r="BH373" s="26">
        <v>62359</v>
      </c>
      <c r="BI373">
        <f t="shared" si="665"/>
        <v>62</v>
      </c>
      <c r="BJ373" s="4">
        <v>135600</v>
      </c>
      <c r="BK373">
        <f t="shared" si="666"/>
        <v>93</v>
      </c>
      <c r="BL373" s="4">
        <v>100961</v>
      </c>
      <c r="BM373">
        <f t="shared" si="704"/>
        <v>53</v>
      </c>
      <c r="BN373" s="4">
        <v>40792</v>
      </c>
      <c r="BO373">
        <f t="shared" si="705"/>
        <v>23</v>
      </c>
      <c r="BP373" s="4">
        <v>8443</v>
      </c>
      <c r="BQ373">
        <f t="shared" si="706"/>
        <v>5</v>
      </c>
      <c r="BR373" s="8">
        <v>31</v>
      </c>
      <c r="BS373" s="15">
        <f t="shared" si="707"/>
        <v>0</v>
      </c>
      <c r="BT373" s="8">
        <v>265</v>
      </c>
      <c r="BU373" s="15">
        <f t="shared" si="708"/>
        <v>0</v>
      </c>
      <c r="BV373" s="8">
        <v>1195</v>
      </c>
      <c r="BW373" s="15">
        <f t="shared" si="709"/>
        <v>3</v>
      </c>
      <c r="BX373" s="8">
        <v>2907</v>
      </c>
      <c r="BY373" s="15">
        <f t="shared" si="710"/>
        <v>5</v>
      </c>
      <c r="BZ373" s="13">
        <v>1607</v>
      </c>
      <c r="CA373" s="16">
        <f t="shared" si="711"/>
        <v>3</v>
      </c>
    </row>
    <row r="374" spans="1:79">
      <c r="A374" s="1">
        <v>44271</v>
      </c>
      <c r="B374">
        <v>44271</v>
      </c>
      <c r="C374" s="4">
        <v>348580</v>
      </c>
      <c r="D374">
        <f t="shared" si="661"/>
        <v>425</v>
      </c>
      <c r="E374" s="4">
        <v>6009</v>
      </c>
      <c r="F374">
        <f t="shared" si="662"/>
        <v>4</v>
      </c>
      <c r="G374" s="4">
        <v>337010</v>
      </c>
      <c r="H374">
        <f t="shared" si="663"/>
        <v>733</v>
      </c>
      <c r="I374">
        <f t="shared" si="660"/>
        <v>5561</v>
      </c>
      <c r="J374">
        <f t="shared" si="715"/>
        <v>-312</v>
      </c>
      <c r="K374">
        <f t="shared" si="712"/>
        <v>1.7238510528429628E-2</v>
      </c>
      <c r="L374">
        <f t="shared" si="667"/>
        <v>0.96680819324114986</v>
      </c>
      <c r="M374">
        <f t="shared" si="668"/>
        <v>1.5953296230420563E-2</v>
      </c>
      <c r="N374">
        <f t="shared" si="669"/>
        <v>1.2192323139594927E-3</v>
      </c>
      <c r="O374">
        <f t="shared" si="713"/>
        <v>6.6566816442003662E-4</v>
      </c>
      <c r="P374">
        <f t="shared" si="670"/>
        <v>2.1750096436307527E-3</v>
      </c>
      <c r="Q374">
        <f t="shared" si="671"/>
        <v>-5.6105017083258407E-2</v>
      </c>
      <c r="R374">
        <f t="shared" si="672"/>
        <v>87715.148465022648</v>
      </c>
      <c r="S374">
        <f t="shared" si="714"/>
        <v>1512.0785103170608</v>
      </c>
      <c r="T374">
        <f t="shared" si="673"/>
        <v>84803.724207347754</v>
      </c>
      <c r="U374">
        <f t="shared" si="674"/>
        <v>1399.3457473578258</v>
      </c>
      <c r="V374" s="4">
        <v>2030053</v>
      </c>
      <c r="W374">
        <f t="shared" si="675"/>
        <v>9148</v>
      </c>
      <c r="X374">
        <f t="shared" si="676"/>
        <v>5574</v>
      </c>
      <c r="Y374" s="20">
        <f t="shared" si="677"/>
        <v>510833.66884750879</v>
      </c>
      <c r="Z374" s="4">
        <v>1677923</v>
      </c>
      <c r="AA374">
        <f t="shared" si="678"/>
        <v>8723</v>
      </c>
      <c r="AB374" s="17">
        <f t="shared" si="679"/>
        <v>0.82654147453293092</v>
      </c>
      <c r="AC374" s="16">
        <f t="shared" si="680"/>
        <v>5385</v>
      </c>
      <c r="AD374">
        <f t="shared" si="681"/>
        <v>352130</v>
      </c>
      <c r="AE374">
        <f t="shared" si="682"/>
        <v>425</v>
      </c>
      <c r="AF374" s="17">
        <f t="shared" si="683"/>
        <v>0.17345852546706908</v>
      </c>
      <c r="AG374" s="16">
        <f t="shared" si="684"/>
        <v>189</v>
      </c>
      <c r="AH374" s="20">
        <f t="shared" si="685"/>
        <v>4.6458242238740712E-2</v>
      </c>
      <c r="AI374" s="20">
        <f t="shared" si="686"/>
        <v>88608.45495722194</v>
      </c>
      <c r="AJ374" s="4">
        <v>4624</v>
      </c>
      <c r="AK374">
        <f t="shared" si="687"/>
        <v>-258</v>
      </c>
      <c r="AL374">
        <f t="shared" si="688"/>
        <v>-5.284719377304381E-2</v>
      </c>
      <c r="AM374" s="20">
        <f t="shared" si="689"/>
        <v>1163.5631605435328</v>
      </c>
      <c r="AN374" s="20">
        <f t="shared" si="690"/>
        <v>1.3265247575879281E-2</v>
      </c>
      <c r="AO374" s="4">
        <v>194</v>
      </c>
      <c r="AP374">
        <f t="shared" si="658"/>
        <v>-16</v>
      </c>
      <c r="AQ374">
        <f t="shared" si="659"/>
        <v>-7.6190476190476142E-2</v>
      </c>
      <c r="AR374" s="20">
        <f t="shared" si="691"/>
        <v>48.817312531454455</v>
      </c>
      <c r="AS374" s="4">
        <v>646</v>
      </c>
      <c r="AT374">
        <f t="shared" si="692"/>
        <v>-37</v>
      </c>
      <c r="AU374">
        <f t="shared" si="693"/>
        <v>-5.4172767203513938E-2</v>
      </c>
      <c r="AV374" s="20">
        <f t="shared" si="694"/>
        <v>162.55661801711122</v>
      </c>
      <c r="AW374" s="30">
        <f t="shared" si="695"/>
        <v>1.8532331172184291E-3</v>
      </c>
      <c r="AX374" s="4">
        <v>97</v>
      </c>
      <c r="AY374">
        <f t="shared" si="696"/>
        <v>-1</v>
      </c>
      <c r="AZ374">
        <f t="shared" si="697"/>
        <v>-1.0204081632653073E-2</v>
      </c>
      <c r="BA374" s="20">
        <f t="shared" si="698"/>
        <v>24.408656265727227</v>
      </c>
      <c r="BB374" s="30">
        <f t="shared" si="699"/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 t="shared" si="700"/>
        <v>-312</v>
      </c>
      <c r="BE374" s="30">
        <f t="shared" si="701"/>
        <v>-5.3124467903967298E-2</v>
      </c>
      <c r="BF374" s="20">
        <f t="shared" si="702"/>
        <v>1399.3457473578258</v>
      </c>
      <c r="BG374" s="20">
        <f t="shared" si="703"/>
        <v>1.5953296230420563E-2</v>
      </c>
      <c r="BH374" s="26">
        <v>62442</v>
      </c>
      <c r="BI374">
        <f t="shared" si="665"/>
        <v>83</v>
      </c>
      <c r="BJ374" s="4">
        <v>135763</v>
      </c>
      <c r="BK374">
        <f t="shared" si="666"/>
        <v>163</v>
      </c>
      <c r="BL374" s="4">
        <v>101068</v>
      </c>
      <c r="BM374">
        <f t="shared" si="704"/>
        <v>107</v>
      </c>
      <c r="BN374" s="4">
        <v>40853</v>
      </c>
      <c r="BO374">
        <f t="shared" si="705"/>
        <v>61</v>
      </c>
      <c r="BP374" s="4">
        <v>8454</v>
      </c>
      <c r="BQ374">
        <f t="shared" si="706"/>
        <v>11</v>
      </c>
      <c r="BR374" s="8">
        <v>31</v>
      </c>
      <c r="BS374" s="15">
        <f t="shared" si="707"/>
        <v>0</v>
      </c>
      <c r="BT374" s="8">
        <v>266</v>
      </c>
      <c r="BU374" s="15">
        <f t="shared" si="708"/>
        <v>1</v>
      </c>
      <c r="BV374" s="8">
        <v>1197</v>
      </c>
      <c r="BW374" s="15">
        <f t="shared" si="709"/>
        <v>2</v>
      </c>
      <c r="BX374" s="8">
        <v>2908</v>
      </c>
      <c r="BY374" s="15">
        <f t="shared" si="710"/>
        <v>1</v>
      </c>
      <c r="BZ374" s="13">
        <v>1607</v>
      </c>
      <c r="CA374" s="16">
        <f t="shared" si="711"/>
        <v>0</v>
      </c>
    </row>
    <row r="375" spans="1:79">
      <c r="A375" s="1">
        <v>44272</v>
      </c>
      <c r="B375">
        <v>44272</v>
      </c>
      <c r="C375" s="4">
        <v>349020</v>
      </c>
      <c r="D375">
        <f t="shared" si="661"/>
        <v>440</v>
      </c>
      <c r="E375" s="4">
        <v>6018</v>
      </c>
      <c r="F375">
        <f t="shared" si="662"/>
        <v>9</v>
      </c>
      <c r="G375" s="4">
        <v>337630</v>
      </c>
      <c r="H375">
        <f t="shared" si="663"/>
        <v>620</v>
      </c>
      <c r="I375">
        <f t="shared" si="660"/>
        <v>5372</v>
      </c>
      <c r="J375">
        <f t="shared" si="715"/>
        <v>-189</v>
      </c>
      <c r="K375">
        <f t="shared" si="712"/>
        <v>1.7242564895994499E-2</v>
      </c>
      <c r="L375">
        <f t="shared" si="667"/>
        <v>0.96736576700475618</v>
      </c>
      <c r="M375">
        <f t="shared" si="668"/>
        <v>1.5391668099249326E-2</v>
      </c>
      <c r="N375">
        <f t="shared" si="669"/>
        <v>1.260672740817145E-3</v>
      </c>
      <c r="O375">
        <f t="shared" si="713"/>
        <v>1.4955134596211367E-3</v>
      </c>
      <c r="P375">
        <f t="shared" si="670"/>
        <v>1.8363297100376151E-3</v>
      </c>
      <c r="Q375">
        <f t="shared" si="671"/>
        <v>-3.5182427401340283E-2</v>
      </c>
      <c r="R375">
        <f t="shared" si="672"/>
        <v>87825.86814292903</v>
      </c>
      <c r="S375">
        <f t="shared" si="714"/>
        <v>1514.3432310015098</v>
      </c>
      <c r="T375">
        <f t="shared" si="673"/>
        <v>84959.738298943121</v>
      </c>
      <c r="U375">
        <f t="shared" si="674"/>
        <v>1351.7866129843985</v>
      </c>
      <c r="V375" s="4">
        <v>2038760</v>
      </c>
      <c r="W375">
        <f t="shared" si="675"/>
        <v>8707</v>
      </c>
      <c r="X375">
        <f t="shared" si="676"/>
        <v>-441</v>
      </c>
      <c r="Y375" s="20">
        <f t="shared" si="677"/>
        <v>513024.66029189731</v>
      </c>
      <c r="Z375" s="4">
        <v>1686190</v>
      </c>
      <c r="AA375">
        <f t="shared" si="678"/>
        <v>8267</v>
      </c>
      <c r="AB375" s="17">
        <f t="shared" si="679"/>
        <v>0.82706645215719354</v>
      </c>
      <c r="AC375" s="16">
        <f t="shared" si="680"/>
        <v>-456</v>
      </c>
      <c r="AD375">
        <f t="shared" si="681"/>
        <v>352570</v>
      </c>
      <c r="AE375">
        <f t="shared" si="682"/>
        <v>440</v>
      </c>
      <c r="AF375" s="17">
        <f t="shared" si="683"/>
        <v>0.1729335478428064</v>
      </c>
      <c r="AG375" s="16">
        <f t="shared" si="684"/>
        <v>15</v>
      </c>
      <c r="AH375" s="20">
        <f t="shared" si="685"/>
        <v>5.0534053060755715E-2</v>
      </c>
      <c r="AI375" s="20">
        <f t="shared" si="686"/>
        <v>88719.174635128336</v>
      </c>
      <c r="AJ375" s="4">
        <v>4441</v>
      </c>
      <c r="AK375">
        <f t="shared" si="687"/>
        <v>-183</v>
      </c>
      <c r="AL375">
        <f t="shared" si="688"/>
        <v>-3.9576124567474058E-2</v>
      </c>
      <c r="AM375" s="20">
        <f t="shared" si="689"/>
        <v>1117.5138399597383</v>
      </c>
      <c r="AN375" s="20">
        <f t="shared" si="690"/>
        <v>1.2724199186293049E-2</v>
      </c>
      <c r="AO375" s="4">
        <v>194</v>
      </c>
      <c r="AP375">
        <f t="shared" si="658"/>
        <v>0</v>
      </c>
      <c r="AQ375">
        <f t="shared" si="659"/>
        <v>0</v>
      </c>
      <c r="AR375" s="20">
        <f t="shared" si="691"/>
        <v>48.817312531454455</v>
      </c>
      <c r="AS375" s="4">
        <v>643</v>
      </c>
      <c r="AT375">
        <f t="shared" si="692"/>
        <v>-3</v>
      </c>
      <c r="AU375">
        <f t="shared" si="693"/>
        <v>-4.6439628482972672E-3</v>
      </c>
      <c r="AV375" s="20">
        <f t="shared" si="694"/>
        <v>161.8017111222949</v>
      </c>
      <c r="AW375" s="30">
        <f t="shared" si="695"/>
        <v>1.8423013007850552E-3</v>
      </c>
      <c r="AX375" s="4">
        <v>94</v>
      </c>
      <c r="AY375">
        <f t="shared" si="696"/>
        <v>-3</v>
      </c>
      <c r="AZ375">
        <f t="shared" si="697"/>
        <v>-3.0927835051546393E-2</v>
      </c>
      <c r="BA375" s="20">
        <f t="shared" si="698"/>
        <v>23.653749370910919</v>
      </c>
      <c r="BB375" s="30">
        <f t="shared" si="699"/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 t="shared" si="700"/>
        <v>-189</v>
      </c>
      <c r="BE375" s="30">
        <f t="shared" si="701"/>
        <v>-3.3986693040820026E-2</v>
      </c>
      <c r="BF375" s="20">
        <f t="shared" si="702"/>
        <v>1351.7866129843985</v>
      </c>
      <c r="BG375" s="20">
        <f t="shared" si="703"/>
        <v>1.5391668099249326E-2</v>
      </c>
      <c r="BH375" s="26">
        <v>62539</v>
      </c>
      <c r="BI375">
        <f t="shared" si="665"/>
        <v>97</v>
      </c>
      <c r="BJ375" s="4">
        <v>135913</v>
      </c>
      <c r="BK375">
        <f t="shared" si="666"/>
        <v>150</v>
      </c>
      <c r="BL375" s="4">
        <v>101187</v>
      </c>
      <c r="BM375">
        <f t="shared" si="704"/>
        <v>119</v>
      </c>
      <c r="BN375" s="4">
        <v>40916</v>
      </c>
      <c r="BO375">
        <f t="shared" si="705"/>
        <v>63</v>
      </c>
      <c r="BP375" s="4">
        <v>8465</v>
      </c>
      <c r="BQ375">
        <f t="shared" si="706"/>
        <v>11</v>
      </c>
      <c r="BR375" s="8">
        <v>31</v>
      </c>
      <c r="BS375" s="15">
        <f t="shared" si="707"/>
        <v>0</v>
      </c>
      <c r="BT375" s="8">
        <v>268</v>
      </c>
      <c r="BU375" s="15">
        <f t="shared" si="708"/>
        <v>2</v>
      </c>
      <c r="BV375" s="8">
        <v>1198</v>
      </c>
      <c r="BW375" s="15">
        <f t="shared" si="709"/>
        <v>1</v>
      </c>
      <c r="BX375" s="8">
        <v>2911</v>
      </c>
      <c r="BY375" s="15">
        <f t="shared" si="710"/>
        <v>3</v>
      </c>
      <c r="BZ375" s="13">
        <v>1610</v>
      </c>
      <c r="CA375" s="16">
        <f t="shared" si="711"/>
        <v>3</v>
      </c>
    </row>
    <row r="376" spans="1:79">
      <c r="A376" s="1">
        <v>44273</v>
      </c>
      <c r="B376">
        <v>44273</v>
      </c>
      <c r="C376" s="4">
        <v>349505</v>
      </c>
      <c r="D376">
        <f t="shared" si="661"/>
        <v>485</v>
      </c>
      <c r="E376" s="4">
        <v>6025</v>
      </c>
      <c r="F376">
        <f t="shared" si="662"/>
        <v>7</v>
      </c>
      <c r="G376" s="4">
        <v>338181</v>
      </c>
      <c r="H376">
        <f t="shared" si="663"/>
        <v>551</v>
      </c>
      <c r="I376">
        <f t="shared" si="660"/>
        <v>5299</v>
      </c>
      <c r="J376">
        <f t="shared" si="715"/>
        <v>-73</v>
      </c>
      <c r="K376">
        <f t="shared" si="712"/>
        <v>1.7238666113503383E-2</v>
      </c>
      <c r="L376">
        <f t="shared" si="667"/>
        <v>0.96759989127480295</v>
      </c>
      <c r="M376">
        <f t="shared" si="668"/>
        <v>1.5161442611693681E-2</v>
      </c>
      <c r="N376">
        <f t="shared" si="669"/>
        <v>1.387676857269567E-3</v>
      </c>
      <c r="O376">
        <f t="shared" si="713"/>
        <v>1.1618257261410789E-3</v>
      </c>
      <c r="P376">
        <f t="shared" si="670"/>
        <v>1.6293050171357942E-3</v>
      </c>
      <c r="Q376">
        <f t="shared" si="671"/>
        <v>-1.3776184185695414E-2</v>
      </c>
      <c r="R376">
        <f t="shared" si="672"/>
        <v>87947.911424257676</v>
      </c>
      <c r="S376">
        <f t="shared" si="714"/>
        <v>1516.1046804227478</v>
      </c>
      <c r="T376">
        <f t="shared" si="673"/>
        <v>85098.389531957728</v>
      </c>
      <c r="U376">
        <f t="shared" si="674"/>
        <v>1333.4172118772017</v>
      </c>
      <c r="V376" s="4">
        <v>2047706</v>
      </c>
      <c r="W376">
        <f t="shared" si="675"/>
        <v>8946</v>
      </c>
      <c r="X376">
        <f t="shared" si="676"/>
        <v>239</v>
      </c>
      <c r="Y376" s="20">
        <f t="shared" si="677"/>
        <v>515275.79265223956</v>
      </c>
      <c r="Z376" s="4">
        <v>1694651</v>
      </c>
      <c r="AA376">
        <f t="shared" si="678"/>
        <v>8461</v>
      </c>
      <c r="AB376" s="17">
        <f t="shared" si="679"/>
        <v>0.82758511231592813</v>
      </c>
      <c r="AC376" s="16">
        <f t="shared" si="680"/>
        <v>194</v>
      </c>
      <c r="AD376">
        <f t="shared" si="681"/>
        <v>353055</v>
      </c>
      <c r="AE376">
        <f t="shared" si="682"/>
        <v>485</v>
      </c>
      <c r="AF376" s="17">
        <f t="shared" si="683"/>
        <v>0.17241488768407184</v>
      </c>
      <c r="AG376" s="16">
        <f t="shared" si="684"/>
        <v>45</v>
      </c>
      <c r="AH376" s="20">
        <f t="shared" si="685"/>
        <v>5.4214173932483789E-2</v>
      </c>
      <c r="AI376" s="20">
        <f t="shared" si="686"/>
        <v>88841.217916456968</v>
      </c>
      <c r="AJ376" s="4">
        <v>4365</v>
      </c>
      <c r="AK376">
        <f t="shared" si="687"/>
        <v>-76</v>
      </c>
      <c r="AL376">
        <f t="shared" si="688"/>
        <v>-1.7113262778653437E-2</v>
      </c>
      <c r="AM376" s="20">
        <f t="shared" si="689"/>
        <v>1098.3895319577252</v>
      </c>
      <c r="AN376" s="20">
        <f t="shared" si="690"/>
        <v>1.2489091715426103E-2</v>
      </c>
      <c r="AO376" s="4">
        <v>201</v>
      </c>
      <c r="AP376">
        <f t="shared" si="658"/>
        <v>7</v>
      </c>
      <c r="AQ376">
        <f t="shared" si="659"/>
        <v>3.6082474226804218E-2</v>
      </c>
      <c r="AR376" s="20">
        <f t="shared" si="691"/>
        <v>50.578761952692496</v>
      </c>
      <c r="AS376" s="4">
        <v>642</v>
      </c>
      <c r="AT376">
        <f t="shared" si="692"/>
        <v>-1</v>
      </c>
      <c r="AU376">
        <f t="shared" si="693"/>
        <v>-1.5552099533436836E-3</v>
      </c>
      <c r="AV376" s="20">
        <f t="shared" si="694"/>
        <v>161.55007549068947</v>
      </c>
      <c r="AW376" s="30">
        <f t="shared" si="695"/>
        <v>1.8368835925094062E-3</v>
      </c>
      <c r="AX376" s="4">
        <v>91</v>
      </c>
      <c r="AY376">
        <f t="shared" si="696"/>
        <v>-3</v>
      </c>
      <c r="AZ376">
        <f t="shared" si="697"/>
        <v>-3.1914893617021267E-2</v>
      </c>
      <c r="BA376" s="20">
        <f t="shared" si="698"/>
        <v>22.898842476094615</v>
      </c>
      <c r="BB376" s="30">
        <f t="shared" si="699"/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 t="shared" si="700"/>
        <v>-73</v>
      </c>
      <c r="BE376" s="30">
        <f t="shared" si="701"/>
        <v>-1.3588979895755804E-2</v>
      </c>
      <c r="BF376" s="20">
        <f t="shared" si="702"/>
        <v>1333.4172118772017</v>
      </c>
      <c r="BG376" s="20">
        <f t="shared" si="703"/>
        <v>1.5161442611693681E-2</v>
      </c>
      <c r="BH376" s="26">
        <v>62620</v>
      </c>
      <c r="BI376">
        <f t="shared" si="665"/>
        <v>81</v>
      </c>
      <c r="BJ376" s="4">
        <v>136096</v>
      </c>
      <c r="BK376">
        <f t="shared" si="666"/>
        <v>183</v>
      </c>
      <c r="BL376" s="4">
        <v>101323</v>
      </c>
      <c r="BM376">
        <f t="shared" si="704"/>
        <v>136</v>
      </c>
      <c r="BN376" s="4">
        <v>40991</v>
      </c>
      <c r="BO376">
        <f t="shared" si="705"/>
        <v>75</v>
      </c>
      <c r="BP376" s="4">
        <v>8475</v>
      </c>
      <c r="BQ376">
        <f t="shared" si="706"/>
        <v>10</v>
      </c>
      <c r="BR376" s="8">
        <v>31</v>
      </c>
      <c r="BS376" s="15">
        <f t="shared" si="707"/>
        <v>0</v>
      </c>
      <c r="BT376" s="8">
        <v>268</v>
      </c>
      <c r="BU376" s="15">
        <f t="shared" si="708"/>
        <v>0</v>
      </c>
      <c r="BV376" s="8">
        <v>1199</v>
      </c>
      <c r="BW376" s="15">
        <f t="shared" si="709"/>
        <v>1</v>
      </c>
      <c r="BX376" s="8">
        <v>2914</v>
      </c>
      <c r="BY376" s="15">
        <f t="shared" si="710"/>
        <v>3</v>
      </c>
      <c r="BZ376" s="13">
        <v>1613</v>
      </c>
      <c r="CA376" s="16">
        <f t="shared" si="711"/>
        <v>3</v>
      </c>
    </row>
    <row r="377" spans="1:79">
      <c r="A377" s="1">
        <v>44274</v>
      </c>
      <c r="B377">
        <v>44274</v>
      </c>
      <c r="C377" s="4">
        <v>350220</v>
      </c>
      <c r="D377">
        <f t="shared" si="661"/>
        <v>715</v>
      </c>
      <c r="E377" s="4">
        <v>6035</v>
      </c>
      <c r="F377">
        <f t="shared" si="662"/>
        <v>10</v>
      </c>
      <c r="G377" s="4">
        <v>338745</v>
      </c>
      <c r="H377">
        <f t="shared" si="663"/>
        <v>564</v>
      </c>
      <c r="I377">
        <f t="shared" si="660"/>
        <v>5440</v>
      </c>
      <c r="J377">
        <f t="shared" si="715"/>
        <v>141</v>
      </c>
      <c r="K377">
        <f t="shared" si="712"/>
        <v>1.7232025583918679E-2</v>
      </c>
      <c r="L377">
        <f t="shared" si="667"/>
        <v>0.96723488093198562</v>
      </c>
      <c r="M377">
        <f t="shared" si="668"/>
        <v>1.5533093484095711E-2</v>
      </c>
      <c r="N377">
        <f t="shared" si="669"/>
        <v>2.0415738678544915E-3</v>
      </c>
      <c r="O377">
        <f t="shared" si="713"/>
        <v>1.6570008285004142E-3</v>
      </c>
      <c r="P377">
        <f t="shared" si="670"/>
        <v>1.6649692246380021E-3</v>
      </c>
      <c r="Q377">
        <f t="shared" si="671"/>
        <v>2.5919117647058825E-2</v>
      </c>
      <c r="R377">
        <f t="shared" si="672"/>
        <v>88127.830900855552</v>
      </c>
      <c r="S377">
        <f t="shared" si="714"/>
        <v>1518.6210367388021</v>
      </c>
      <c r="T377">
        <f t="shared" si="673"/>
        <v>85240.31202818318</v>
      </c>
      <c r="U377">
        <f t="shared" si="674"/>
        <v>1368.8978359335681</v>
      </c>
      <c r="V377" s="4">
        <v>2058286</v>
      </c>
      <c r="W377">
        <f t="shared" si="675"/>
        <v>10580</v>
      </c>
      <c r="X377">
        <f t="shared" si="676"/>
        <v>1634</v>
      </c>
      <c r="Y377" s="20">
        <f t="shared" si="677"/>
        <v>517938.09763462504</v>
      </c>
      <c r="Z377" s="4">
        <v>1704516</v>
      </c>
      <c r="AA377">
        <f t="shared" si="678"/>
        <v>9865</v>
      </c>
      <c r="AB377" s="17">
        <f t="shared" si="679"/>
        <v>0.82812398277013011</v>
      </c>
      <c r="AC377" s="16">
        <f t="shared" si="680"/>
        <v>1404</v>
      </c>
      <c r="AD377">
        <f t="shared" si="681"/>
        <v>353770</v>
      </c>
      <c r="AE377">
        <f t="shared" si="682"/>
        <v>715</v>
      </c>
      <c r="AF377" s="17">
        <f t="shared" si="683"/>
        <v>0.17187601722986989</v>
      </c>
      <c r="AG377" s="16">
        <f t="shared" si="684"/>
        <v>230</v>
      </c>
      <c r="AH377" s="20">
        <f t="shared" si="685"/>
        <v>6.758034026465029E-2</v>
      </c>
      <c r="AI377" s="20">
        <f t="shared" si="686"/>
        <v>89021.137393054858</v>
      </c>
      <c r="AJ377" s="4">
        <v>4502</v>
      </c>
      <c r="AK377">
        <f t="shared" si="687"/>
        <v>137</v>
      </c>
      <c r="AL377">
        <f t="shared" si="688"/>
        <v>3.1386025200458301E-2</v>
      </c>
      <c r="AM377" s="20">
        <f t="shared" si="689"/>
        <v>1132.8636134876699</v>
      </c>
      <c r="AN377" s="20">
        <f t="shared" si="690"/>
        <v>1.2854776997315973E-2</v>
      </c>
      <c r="AO377" s="4">
        <v>205</v>
      </c>
      <c r="AP377">
        <f t="shared" si="658"/>
        <v>4</v>
      </c>
      <c r="AQ377">
        <f t="shared" si="659"/>
        <v>1.990049751243772E-2</v>
      </c>
      <c r="AR377" s="20">
        <f t="shared" si="691"/>
        <v>51.585304479114242</v>
      </c>
      <c r="AS377" s="4">
        <v>634</v>
      </c>
      <c r="AT377">
        <f t="shared" si="692"/>
        <v>-8</v>
      </c>
      <c r="AU377">
        <f t="shared" si="693"/>
        <v>-1.2461059190031154E-2</v>
      </c>
      <c r="AV377" s="20">
        <f t="shared" si="694"/>
        <v>159.53699043784599</v>
      </c>
      <c r="AW377" s="30">
        <f t="shared" si="695"/>
        <v>1.8102906744332135E-3</v>
      </c>
      <c r="AX377" s="4">
        <v>99</v>
      </c>
      <c r="AY377">
        <f t="shared" si="696"/>
        <v>8</v>
      </c>
      <c r="AZ377">
        <f t="shared" si="697"/>
        <v>8.7912087912087822E-2</v>
      </c>
      <c r="BA377" s="20">
        <f t="shared" si="698"/>
        <v>24.911927528938097</v>
      </c>
      <c r="BB377" s="30">
        <f t="shared" si="699"/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 t="shared" si="700"/>
        <v>141</v>
      </c>
      <c r="BE377" s="30">
        <f t="shared" si="701"/>
        <v>2.6608794112096712E-2</v>
      </c>
      <c r="BF377" s="20">
        <f t="shared" si="702"/>
        <v>1368.8978359335681</v>
      </c>
      <c r="BG377" s="20">
        <f t="shared" si="703"/>
        <v>1.5533093484095711E-2</v>
      </c>
      <c r="BH377" s="26">
        <v>62821</v>
      </c>
      <c r="BI377">
        <f t="shared" si="665"/>
        <v>201</v>
      </c>
      <c r="BJ377" s="4">
        <v>136340</v>
      </c>
      <c r="BK377">
        <f t="shared" si="666"/>
        <v>244</v>
      </c>
      <c r="BL377" s="4">
        <v>101495</v>
      </c>
      <c r="BM377">
        <f t="shared" si="704"/>
        <v>172</v>
      </c>
      <c r="BN377" s="4">
        <v>41074</v>
      </c>
      <c r="BO377">
        <f t="shared" si="705"/>
        <v>83</v>
      </c>
      <c r="BP377" s="4">
        <v>8490</v>
      </c>
      <c r="BQ377">
        <f t="shared" si="706"/>
        <v>15</v>
      </c>
      <c r="BR377" s="8">
        <v>31</v>
      </c>
      <c r="BS377" s="15">
        <f t="shared" si="707"/>
        <v>0</v>
      </c>
      <c r="BT377" s="8">
        <v>268</v>
      </c>
      <c r="BU377" s="15">
        <f t="shared" si="708"/>
        <v>0</v>
      </c>
      <c r="BV377" s="8">
        <v>1199</v>
      </c>
      <c r="BW377" s="15">
        <f t="shared" si="709"/>
        <v>0</v>
      </c>
      <c r="BX377" s="8">
        <v>2922</v>
      </c>
      <c r="BY377" s="15">
        <f t="shared" si="710"/>
        <v>8</v>
      </c>
      <c r="BZ377" s="13">
        <v>1615</v>
      </c>
      <c r="CA377" s="16">
        <f t="shared" si="711"/>
        <v>2</v>
      </c>
    </row>
    <row r="378" spans="1:79">
      <c r="A378" s="1">
        <v>44275</v>
      </c>
      <c r="B378">
        <v>44275</v>
      </c>
      <c r="C378" s="4">
        <v>350665</v>
      </c>
      <c r="D378">
        <f t="shared" si="661"/>
        <v>445</v>
      </c>
      <c r="E378" s="4">
        <v>6042</v>
      </c>
      <c r="F378">
        <f t="shared" si="662"/>
        <v>7</v>
      </c>
      <c r="G378" s="4">
        <v>339239</v>
      </c>
      <c r="H378">
        <f t="shared" si="663"/>
        <v>494</v>
      </c>
      <c r="I378">
        <f t="shared" si="660"/>
        <v>5384</v>
      </c>
      <c r="J378">
        <f t="shared" si="715"/>
        <v>-56</v>
      </c>
      <c r="K378">
        <f t="shared" si="712"/>
        <v>1.7230119915018608E-2</v>
      </c>
      <c r="L378">
        <f t="shared" si="667"/>
        <v>0.9674161949438923</v>
      </c>
      <c r="M378">
        <f t="shared" si="668"/>
        <v>1.5353685141089073E-2</v>
      </c>
      <c r="N378">
        <f t="shared" si="669"/>
        <v>1.2690174382958095E-3</v>
      </c>
      <c r="O378">
        <f t="shared" si="713"/>
        <v>1.1585567692816948E-3</v>
      </c>
      <c r="P378">
        <f t="shared" si="670"/>
        <v>1.4562004958156344E-3</v>
      </c>
      <c r="Q378">
        <f t="shared" si="671"/>
        <v>-1.0401188707280832E-2</v>
      </c>
      <c r="R378">
        <f t="shared" si="672"/>
        <v>88239.808756919971</v>
      </c>
      <c r="S378">
        <f t="shared" si="714"/>
        <v>1520.3824861600401</v>
      </c>
      <c r="T378">
        <f t="shared" si="673"/>
        <v>85364.620030196267</v>
      </c>
      <c r="U378">
        <f t="shared" si="674"/>
        <v>1354.8062405636638</v>
      </c>
      <c r="V378" s="4">
        <v>2067115</v>
      </c>
      <c r="W378">
        <f t="shared" si="675"/>
        <v>8829</v>
      </c>
      <c r="X378">
        <f t="shared" si="676"/>
        <v>-1751</v>
      </c>
      <c r="Y378" s="20">
        <f t="shared" si="677"/>
        <v>520159.78862606944</v>
      </c>
      <c r="Z378" s="4">
        <v>1712900</v>
      </c>
      <c r="AA378">
        <f t="shared" si="678"/>
        <v>8384</v>
      </c>
      <c r="AB378" s="17">
        <f t="shared" si="679"/>
        <v>0.82864281861434896</v>
      </c>
      <c r="AC378" s="16">
        <f t="shared" si="680"/>
        <v>-1481</v>
      </c>
      <c r="AD378">
        <f t="shared" si="681"/>
        <v>354215</v>
      </c>
      <c r="AE378">
        <f t="shared" si="682"/>
        <v>445</v>
      </c>
      <c r="AF378" s="17">
        <f t="shared" si="683"/>
        <v>0.17135718138565101</v>
      </c>
      <c r="AG378" s="16">
        <f t="shared" si="684"/>
        <v>-270</v>
      </c>
      <c r="AH378" s="20">
        <f t="shared" si="685"/>
        <v>5.0402084041227771E-2</v>
      </c>
      <c r="AI378" s="20">
        <f t="shared" si="686"/>
        <v>89133.115249119277</v>
      </c>
      <c r="AJ378" s="4">
        <v>4448</v>
      </c>
      <c r="AK378">
        <f t="shared" si="687"/>
        <v>-54</v>
      </c>
      <c r="AL378">
        <f t="shared" si="688"/>
        <v>-1.1994669035984007E-2</v>
      </c>
      <c r="AM378" s="20">
        <f t="shared" si="689"/>
        <v>1119.2752893809763</v>
      </c>
      <c r="AN378" s="20">
        <f t="shared" si="690"/>
        <v>1.2684470933797215E-2</v>
      </c>
      <c r="AO378" s="4">
        <v>216</v>
      </c>
      <c r="AP378">
        <f t="shared" si="658"/>
        <v>11</v>
      </c>
      <c r="AQ378">
        <f t="shared" si="659"/>
        <v>5.3658536585365901E-2</v>
      </c>
      <c r="AR378" s="20">
        <f t="shared" si="691"/>
        <v>54.35329642677403</v>
      </c>
      <c r="AS378" s="4">
        <v>622</v>
      </c>
      <c r="AT378">
        <f t="shared" si="692"/>
        <v>-12</v>
      </c>
      <c r="AU378">
        <f t="shared" si="693"/>
        <v>-1.8927444794952675E-2</v>
      </c>
      <c r="AV378" s="20">
        <f t="shared" si="694"/>
        <v>156.51736285858075</v>
      </c>
      <c r="AW378" s="30">
        <f t="shared" si="695"/>
        <v>1.7737726890336932E-3</v>
      </c>
      <c r="AX378" s="4">
        <v>98</v>
      </c>
      <c r="AY378">
        <f t="shared" si="696"/>
        <v>-1</v>
      </c>
      <c r="AZ378">
        <f t="shared" si="697"/>
        <v>-1.0101010101010055E-2</v>
      </c>
      <c r="BA378" s="20">
        <f t="shared" si="698"/>
        <v>24.660291897332662</v>
      </c>
      <c r="BB378" s="30">
        <f t="shared" si="699"/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 t="shared" si="700"/>
        <v>-56</v>
      </c>
      <c r="BE378" s="30">
        <f t="shared" si="701"/>
        <v>-1.0294117647058787E-2</v>
      </c>
      <c r="BF378" s="20">
        <f t="shared" si="702"/>
        <v>1354.8062405636638</v>
      </c>
      <c r="BG378" s="20">
        <f t="shared" si="703"/>
        <v>1.5353685141089073E-2</v>
      </c>
      <c r="BH378" s="26">
        <v>62918</v>
      </c>
      <c r="BI378">
        <f t="shared" si="665"/>
        <v>97</v>
      </c>
      <c r="BJ378" s="4">
        <v>136510</v>
      </c>
      <c r="BK378">
        <f t="shared" si="666"/>
        <v>170</v>
      </c>
      <c r="BL378" s="4">
        <v>101609</v>
      </c>
      <c r="BM378">
        <f t="shared" si="704"/>
        <v>114</v>
      </c>
      <c r="BN378" s="4">
        <v>41126</v>
      </c>
      <c r="BO378">
        <f t="shared" si="705"/>
        <v>52</v>
      </c>
      <c r="BP378" s="4">
        <v>8502</v>
      </c>
      <c r="BQ378">
        <f t="shared" si="706"/>
        <v>12</v>
      </c>
      <c r="BR378" s="8">
        <v>31</v>
      </c>
      <c r="BS378" s="15">
        <f t="shared" si="707"/>
        <v>0</v>
      </c>
      <c r="BT378" s="8">
        <v>268</v>
      </c>
      <c r="BU378" s="15">
        <f t="shared" si="708"/>
        <v>0</v>
      </c>
      <c r="BV378" s="8">
        <v>1200</v>
      </c>
      <c r="BW378" s="15">
        <f t="shared" si="709"/>
        <v>1</v>
      </c>
      <c r="BX378" s="8">
        <v>2927</v>
      </c>
      <c r="BY378" s="15">
        <f t="shared" si="710"/>
        <v>5</v>
      </c>
      <c r="BZ378" s="13">
        <v>1616</v>
      </c>
      <c r="CA378" s="16">
        <f t="shared" si="711"/>
        <v>1</v>
      </c>
    </row>
    <row r="379" spans="1:79">
      <c r="A379" s="1">
        <v>44276</v>
      </c>
      <c r="B379">
        <v>44276</v>
      </c>
      <c r="C379" s="4">
        <v>350991</v>
      </c>
      <c r="D379">
        <f t="shared" si="661"/>
        <v>326</v>
      </c>
      <c r="E379" s="4">
        <v>6044</v>
      </c>
      <c r="F379">
        <f t="shared" si="662"/>
        <v>2</v>
      </c>
      <c r="G379" s="4">
        <v>339565</v>
      </c>
      <c r="H379">
        <f t="shared" si="663"/>
        <v>326</v>
      </c>
      <c r="I379">
        <f t="shared" si="660"/>
        <v>5382</v>
      </c>
      <c r="J379">
        <f t="shared" si="715"/>
        <v>-2</v>
      </c>
      <c r="K379">
        <f t="shared" si="712"/>
        <v>1.7219814753084837E-2</v>
      </c>
      <c r="L379">
        <f t="shared" si="667"/>
        <v>0.96744645874110735</v>
      </c>
      <c r="M379">
        <f t="shared" si="668"/>
        <v>1.5333726505807841E-2</v>
      </c>
      <c r="N379">
        <f t="shared" si="669"/>
        <v>9.2879874412734231E-4</v>
      </c>
      <c r="O379">
        <f t="shared" si="713"/>
        <v>3.3090668431502316E-4</v>
      </c>
      <c r="P379">
        <f t="shared" si="670"/>
        <v>9.60051831019098E-4</v>
      </c>
      <c r="Q379">
        <f t="shared" si="671"/>
        <v>-3.7160906726124119E-4</v>
      </c>
      <c r="R379">
        <f t="shared" si="672"/>
        <v>88321.841972823342</v>
      </c>
      <c r="S379">
        <f t="shared" si="714"/>
        <v>1520.8857574232511</v>
      </c>
      <c r="T379">
        <f t="shared" si="673"/>
        <v>85446.653246099639</v>
      </c>
      <c r="U379">
        <f t="shared" si="674"/>
        <v>1354.3029693004528</v>
      </c>
      <c r="V379" s="4">
        <v>2072144</v>
      </c>
      <c r="W379">
        <f t="shared" si="675"/>
        <v>5029</v>
      </c>
      <c r="X379">
        <f t="shared" si="676"/>
        <v>-3800</v>
      </c>
      <c r="Y379" s="20">
        <f t="shared" si="677"/>
        <v>521425.26421741315</v>
      </c>
      <c r="Z379" s="4">
        <v>1717603</v>
      </c>
      <c r="AA379">
        <f t="shared" si="678"/>
        <v>4703</v>
      </c>
      <c r="AB379" s="17">
        <f t="shared" si="679"/>
        <v>0.82890136978897222</v>
      </c>
      <c r="AC379" s="16">
        <f t="shared" si="680"/>
        <v>-3681</v>
      </c>
      <c r="AD379">
        <f t="shared" si="681"/>
        <v>354541</v>
      </c>
      <c r="AE379">
        <f t="shared" si="682"/>
        <v>326</v>
      </c>
      <c r="AF379" s="17">
        <f t="shared" si="683"/>
        <v>0.17109863021102781</v>
      </c>
      <c r="AG379" s="16">
        <f t="shared" si="684"/>
        <v>-119</v>
      </c>
      <c r="AH379" s="20">
        <f t="shared" si="685"/>
        <v>6.4824020680055675E-2</v>
      </c>
      <c r="AI379" s="20">
        <f t="shared" si="686"/>
        <v>89215.148465022648</v>
      </c>
      <c r="AJ379" s="4">
        <v>4446</v>
      </c>
      <c r="AK379">
        <f t="shared" si="687"/>
        <v>-2</v>
      </c>
      <c r="AL379">
        <f t="shared" si="688"/>
        <v>-4.4964028776983689E-4</v>
      </c>
      <c r="AM379" s="20">
        <f t="shared" si="689"/>
        <v>1118.7720181177654</v>
      </c>
      <c r="AN379" s="20">
        <f t="shared" si="690"/>
        <v>1.2666991461319521E-2</v>
      </c>
      <c r="AO379" s="4">
        <v>219</v>
      </c>
      <c r="AP379">
        <f t="shared" si="658"/>
        <v>3</v>
      </c>
      <c r="AQ379">
        <f t="shared" si="659"/>
        <v>1.388888888888884E-2</v>
      </c>
      <c r="AR379" s="20">
        <f t="shared" si="691"/>
        <v>55.108203321590338</v>
      </c>
      <c r="AS379" s="4">
        <v>618</v>
      </c>
      <c r="AT379">
        <f t="shared" si="692"/>
        <v>-4</v>
      </c>
      <c r="AU379">
        <f t="shared" si="693"/>
        <v>-6.4308681672026191E-3</v>
      </c>
      <c r="AV379" s="20">
        <f t="shared" si="694"/>
        <v>155.51082033215903</v>
      </c>
      <c r="AW379" s="30">
        <f t="shared" si="695"/>
        <v>1.7607289075788268E-3</v>
      </c>
      <c r="AX379" s="4">
        <v>99</v>
      </c>
      <c r="AY379">
        <f t="shared" si="696"/>
        <v>1</v>
      </c>
      <c r="AZ379">
        <f t="shared" si="697"/>
        <v>1.0204081632652962E-2</v>
      </c>
      <c r="BA379" s="20">
        <f t="shared" si="698"/>
        <v>24.911927528938097</v>
      </c>
      <c r="BB379" s="30">
        <f t="shared" si="699"/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 t="shared" si="700"/>
        <v>-2</v>
      </c>
      <c r="BE379" s="30">
        <f t="shared" si="701"/>
        <v>-3.714710252600284E-4</v>
      </c>
      <c r="BF379" s="20">
        <f t="shared" si="702"/>
        <v>1354.3029693004528</v>
      </c>
      <c r="BG379" s="20">
        <f t="shared" si="703"/>
        <v>1.5333726505807841E-2</v>
      </c>
      <c r="BH379" s="26">
        <v>63008</v>
      </c>
      <c r="BI379">
        <f t="shared" si="665"/>
        <v>90</v>
      </c>
      <c r="BJ379" s="4">
        <v>136609</v>
      </c>
      <c r="BK379">
        <f t="shared" si="666"/>
        <v>99</v>
      </c>
      <c r="BL379" s="4">
        <v>101701</v>
      </c>
      <c r="BM379">
        <f t="shared" si="704"/>
        <v>92</v>
      </c>
      <c r="BN379" s="4">
        <v>41164</v>
      </c>
      <c r="BO379">
        <f t="shared" si="705"/>
        <v>38</v>
      </c>
      <c r="BP379" s="4">
        <v>8509</v>
      </c>
      <c r="BQ379">
        <f t="shared" si="706"/>
        <v>7</v>
      </c>
      <c r="BR379" s="8">
        <v>31</v>
      </c>
      <c r="BS379" s="15">
        <f t="shared" si="707"/>
        <v>0</v>
      </c>
      <c r="BT379" s="8">
        <v>268</v>
      </c>
      <c r="BU379" s="15">
        <f t="shared" si="708"/>
        <v>0</v>
      </c>
      <c r="BV379" s="8">
        <v>1200</v>
      </c>
      <c r="BW379" s="15">
        <f t="shared" si="709"/>
        <v>0</v>
      </c>
      <c r="BX379" s="8">
        <v>2928</v>
      </c>
      <c r="BY379" s="15">
        <f t="shared" si="710"/>
        <v>1</v>
      </c>
      <c r="BZ379" s="13">
        <v>1617</v>
      </c>
      <c r="CA379" s="16">
        <f t="shared" si="711"/>
        <v>1</v>
      </c>
    </row>
    <row r="380" spans="1:79">
      <c r="A380" s="1">
        <v>44277</v>
      </c>
      <c r="B380">
        <v>44277</v>
      </c>
      <c r="C380" s="4">
        <v>351213</v>
      </c>
      <c r="D380">
        <f t="shared" si="661"/>
        <v>222</v>
      </c>
      <c r="E380" s="4">
        <v>6052</v>
      </c>
      <c r="F380">
        <f t="shared" si="662"/>
        <v>8</v>
      </c>
      <c r="G380" s="4">
        <v>339961</v>
      </c>
      <c r="H380">
        <f t="shared" si="663"/>
        <v>396</v>
      </c>
      <c r="I380">
        <f t="shared" si="660"/>
        <v>5200</v>
      </c>
      <c r="J380">
        <f t="shared" si="715"/>
        <v>-182</v>
      </c>
      <c r="K380">
        <f t="shared" si="712"/>
        <v>1.723170839348202E-2</v>
      </c>
      <c r="L380">
        <f t="shared" si="667"/>
        <v>0.96796246152619636</v>
      </c>
      <c r="M380">
        <f t="shared" si="668"/>
        <v>1.4805830080321629E-2</v>
      </c>
      <c r="N380">
        <f t="shared" si="669"/>
        <v>6.3209505342911568E-4</v>
      </c>
      <c r="O380">
        <f t="shared" si="713"/>
        <v>1.3218770654329147E-3</v>
      </c>
      <c r="P380">
        <f t="shared" si="670"/>
        <v>1.1648394962951634E-3</v>
      </c>
      <c r="Q380">
        <f t="shared" si="671"/>
        <v>-3.5000000000000003E-2</v>
      </c>
      <c r="R380">
        <f t="shared" si="672"/>
        <v>88377.705083039749</v>
      </c>
      <c r="S380">
        <f t="shared" si="714"/>
        <v>1522.8988424760946</v>
      </c>
      <c r="T380">
        <f t="shared" si="673"/>
        <v>85546.300956215389</v>
      </c>
      <c r="U380">
        <f t="shared" si="674"/>
        <v>1308.5052843482636</v>
      </c>
      <c r="V380" s="4">
        <v>2076630</v>
      </c>
      <c r="W380">
        <f t="shared" si="675"/>
        <v>4486</v>
      </c>
      <c r="X380">
        <f t="shared" si="676"/>
        <v>-543</v>
      </c>
      <c r="Y380" s="20">
        <f t="shared" si="677"/>
        <v>522554.10166079516</v>
      </c>
      <c r="Z380" s="4">
        <v>1721867</v>
      </c>
      <c r="AA380">
        <f t="shared" si="678"/>
        <v>4264</v>
      </c>
      <c r="AB380" s="17">
        <f t="shared" si="679"/>
        <v>0.82916407833846184</v>
      </c>
      <c r="AC380" s="16">
        <f t="shared" si="680"/>
        <v>-439</v>
      </c>
      <c r="AD380">
        <f t="shared" si="681"/>
        <v>354763</v>
      </c>
      <c r="AE380">
        <f t="shared" si="682"/>
        <v>222</v>
      </c>
      <c r="AF380" s="17">
        <f t="shared" si="683"/>
        <v>0.17083592166153816</v>
      </c>
      <c r="AG380" s="16">
        <f t="shared" si="684"/>
        <v>-104</v>
      </c>
      <c r="AH380" s="20">
        <f t="shared" si="685"/>
        <v>4.9487293802942485E-2</v>
      </c>
      <c r="AI380" s="20">
        <f t="shared" si="686"/>
        <v>89271.011575239056</v>
      </c>
      <c r="AJ380" s="4">
        <v>4272</v>
      </c>
      <c r="AK380">
        <f t="shared" si="687"/>
        <v>-174</v>
      </c>
      <c r="AL380">
        <f t="shared" si="688"/>
        <v>-3.9136302294197067E-2</v>
      </c>
      <c r="AM380" s="20">
        <f t="shared" si="689"/>
        <v>1074.9874182184196</v>
      </c>
      <c r="AN380" s="20">
        <f t="shared" si="690"/>
        <v>1.2163558865987308E-2</v>
      </c>
      <c r="AO380" s="4">
        <v>213</v>
      </c>
      <c r="AP380">
        <f t="shared" si="658"/>
        <v>-6</v>
      </c>
      <c r="AQ380">
        <f t="shared" si="659"/>
        <v>-2.7397260273972601E-2</v>
      </c>
      <c r="AR380" s="20">
        <f t="shared" si="691"/>
        <v>53.598389531957721</v>
      </c>
      <c r="AS380" s="4">
        <v>616</v>
      </c>
      <c r="AT380">
        <f t="shared" si="692"/>
        <v>-2</v>
      </c>
      <c r="AU380">
        <f t="shared" si="693"/>
        <v>-3.2362459546925182E-3</v>
      </c>
      <c r="AV380" s="20">
        <f t="shared" si="694"/>
        <v>155.00754906894815</v>
      </c>
      <c r="AW380" s="30">
        <f t="shared" si="695"/>
        <v>1.7539214095150238E-3</v>
      </c>
      <c r="AX380" s="4">
        <v>99</v>
      </c>
      <c r="AY380">
        <f t="shared" si="696"/>
        <v>0</v>
      </c>
      <c r="AZ380">
        <f t="shared" si="697"/>
        <v>0</v>
      </c>
      <c r="BA380" s="20">
        <f t="shared" si="698"/>
        <v>24.911927528938097</v>
      </c>
      <c r="BB380" s="30">
        <f t="shared" si="699"/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 t="shared" si="700"/>
        <v>-182</v>
      </c>
      <c r="BE380" s="30">
        <f t="shared" si="701"/>
        <v>-3.3816425120772986E-2</v>
      </c>
      <c r="BF380" s="20">
        <f t="shared" si="702"/>
        <v>1308.5052843482636</v>
      </c>
      <c r="BG380" s="20">
        <f t="shared" si="703"/>
        <v>1.4805830080321629E-2</v>
      </c>
      <c r="BH380" s="26">
        <v>63070</v>
      </c>
      <c r="BI380">
        <f t="shared" si="665"/>
        <v>62</v>
      </c>
      <c r="BJ380" s="4">
        <v>136679</v>
      </c>
      <c r="BK380">
        <f t="shared" si="666"/>
        <v>70</v>
      </c>
      <c r="BL380" s="4">
        <v>101755</v>
      </c>
      <c r="BM380">
        <f t="shared" si="704"/>
        <v>54</v>
      </c>
      <c r="BN380" s="4">
        <v>41194</v>
      </c>
      <c r="BO380">
        <f t="shared" si="705"/>
        <v>30</v>
      </c>
      <c r="BP380" s="4">
        <v>8515</v>
      </c>
      <c r="BQ380">
        <f t="shared" si="706"/>
        <v>6</v>
      </c>
      <c r="BR380" s="8">
        <v>31</v>
      </c>
      <c r="BS380" s="15">
        <f t="shared" si="707"/>
        <v>0</v>
      </c>
      <c r="BT380" s="8">
        <v>268</v>
      </c>
      <c r="BU380" s="15">
        <f t="shared" si="708"/>
        <v>0</v>
      </c>
      <c r="BV380" s="8">
        <v>1202</v>
      </c>
      <c r="BW380" s="15">
        <f t="shared" si="709"/>
        <v>2</v>
      </c>
      <c r="BX380" s="8">
        <v>2933</v>
      </c>
      <c r="BY380" s="15">
        <f t="shared" si="710"/>
        <v>5</v>
      </c>
      <c r="BZ380" s="13">
        <v>1618</v>
      </c>
      <c r="CA380" s="16">
        <f t="shared" si="711"/>
        <v>1</v>
      </c>
    </row>
    <row r="381" spans="1:79">
      <c r="A381" s="1">
        <v>44278</v>
      </c>
      <c r="B381">
        <v>44278</v>
      </c>
      <c r="C381" s="4">
        <v>351667</v>
      </c>
      <c r="D381">
        <f t="shared" si="661"/>
        <v>454</v>
      </c>
      <c r="E381" s="4">
        <v>6060</v>
      </c>
      <c r="F381">
        <f t="shared" si="662"/>
        <v>8</v>
      </c>
      <c r="G381" s="4">
        <v>340493</v>
      </c>
      <c r="H381">
        <f t="shared" si="663"/>
        <v>532</v>
      </c>
      <c r="I381">
        <f t="shared" si="660"/>
        <v>5114</v>
      </c>
      <c r="J381">
        <f t="shared" si="715"/>
        <v>-86</v>
      </c>
      <c r="K381">
        <f t="shared" si="712"/>
        <v>1.7232211154302225E-2</v>
      </c>
      <c r="L381">
        <f t="shared" si="667"/>
        <v>0.96822562253495492</v>
      </c>
      <c r="M381">
        <f t="shared" si="668"/>
        <v>1.4542166310742833E-2</v>
      </c>
      <c r="N381">
        <f t="shared" si="669"/>
        <v>1.2909940369724769E-3</v>
      </c>
      <c r="O381">
        <f t="shared" si="713"/>
        <v>1.3201320132013201E-3</v>
      </c>
      <c r="P381">
        <f t="shared" si="670"/>
        <v>1.5624403438543523E-3</v>
      </c>
      <c r="Q381">
        <f t="shared" si="671"/>
        <v>-1.6816581931951506E-2</v>
      </c>
      <c r="R381">
        <f t="shared" si="672"/>
        <v>88491.947659788624</v>
      </c>
      <c r="S381">
        <f t="shared" si="714"/>
        <v>1524.9119275289381</v>
      </c>
      <c r="T381">
        <f t="shared" si="673"/>
        <v>85680.171112229495</v>
      </c>
      <c r="U381">
        <f t="shared" si="674"/>
        <v>1286.8646200301962</v>
      </c>
      <c r="V381" s="4">
        <v>2085617</v>
      </c>
      <c r="W381">
        <f t="shared" si="675"/>
        <v>8987</v>
      </c>
      <c r="X381">
        <f t="shared" si="676"/>
        <v>4501</v>
      </c>
      <c r="Y381" s="20">
        <f t="shared" si="677"/>
        <v>524815.5510820332</v>
      </c>
      <c r="Z381" s="4">
        <v>1730400</v>
      </c>
      <c r="AA381">
        <f t="shared" si="678"/>
        <v>8533</v>
      </c>
      <c r="AB381" s="17">
        <f t="shared" si="679"/>
        <v>0.82968253519222368</v>
      </c>
      <c r="AC381" s="16">
        <f t="shared" si="680"/>
        <v>4269</v>
      </c>
      <c r="AD381">
        <f t="shared" si="681"/>
        <v>355217</v>
      </c>
      <c r="AE381">
        <f t="shared" si="682"/>
        <v>454</v>
      </c>
      <c r="AF381" s="17">
        <f t="shared" si="683"/>
        <v>0.17031746480777632</v>
      </c>
      <c r="AG381" s="16">
        <f t="shared" si="684"/>
        <v>232</v>
      </c>
      <c r="AH381" s="20">
        <f t="shared" si="685"/>
        <v>5.0517414042505843E-2</v>
      </c>
      <c r="AI381" s="20">
        <f t="shared" si="686"/>
        <v>89385.254151987916</v>
      </c>
      <c r="AJ381" s="4">
        <v>4219</v>
      </c>
      <c r="AK381">
        <f t="shared" si="687"/>
        <v>-53</v>
      </c>
      <c r="AL381">
        <f t="shared" si="688"/>
        <v>-1.2406367041198463E-2</v>
      </c>
      <c r="AM381" s="20">
        <f t="shared" si="689"/>
        <v>1061.6507297433316</v>
      </c>
      <c r="AN381" s="20">
        <f t="shared" si="690"/>
        <v>1.1997145026402818E-2</v>
      </c>
      <c r="AO381" s="4">
        <v>194</v>
      </c>
      <c r="AP381">
        <f t="shared" si="658"/>
        <v>-19</v>
      </c>
      <c r="AQ381">
        <f t="shared" si="659"/>
        <v>-8.9201877934272256E-2</v>
      </c>
      <c r="AR381" s="20">
        <f t="shared" si="691"/>
        <v>48.817312531454455</v>
      </c>
      <c r="AS381" s="4">
        <v>595</v>
      </c>
      <c r="AT381">
        <f t="shared" si="692"/>
        <v>-21</v>
      </c>
      <c r="AU381">
        <f t="shared" si="693"/>
        <v>-3.4090909090909061E-2</v>
      </c>
      <c r="AV381" s="20">
        <f t="shared" si="694"/>
        <v>149.723200805234</v>
      </c>
      <c r="AW381" s="30">
        <f t="shared" si="695"/>
        <v>1.6919415242260434E-3</v>
      </c>
      <c r="AX381" s="4">
        <v>106</v>
      </c>
      <c r="AY381">
        <f t="shared" si="696"/>
        <v>7</v>
      </c>
      <c r="AZ381">
        <f t="shared" si="697"/>
        <v>7.0707070707070718E-2</v>
      </c>
      <c r="BA381" s="20">
        <f t="shared" si="698"/>
        <v>26.673376950176145</v>
      </c>
      <c r="BB381" s="30">
        <f t="shared" si="699"/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 t="shared" si="700"/>
        <v>-86</v>
      </c>
      <c r="BE381" s="30">
        <f t="shared" si="701"/>
        <v>-1.6538461538461502E-2</v>
      </c>
      <c r="BF381" s="20">
        <f t="shared" si="702"/>
        <v>1286.8646200301962</v>
      </c>
      <c r="BG381" s="20">
        <f t="shared" si="703"/>
        <v>1.4542166310742833E-2</v>
      </c>
      <c r="BH381" s="26">
        <v>63163</v>
      </c>
      <c r="BI381">
        <f t="shared" si="665"/>
        <v>93</v>
      </c>
      <c r="BJ381" s="4">
        <v>136847</v>
      </c>
      <c r="BK381">
        <f t="shared" si="666"/>
        <v>168</v>
      </c>
      <c r="BL381" s="4">
        <v>101876</v>
      </c>
      <c r="BM381">
        <f t="shared" si="704"/>
        <v>121</v>
      </c>
      <c r="BN381" s="4">
        <v>41255</v>
      </c>
      <c r="BO381">
        <f t="shared" si="705"/>
        <v>61</v>
      </c>
      <c r="BP381" s="4">
        <v>8526</v>
      </c>
      <c r="BQ381">
        <f t="shared" si="706"/>
        <v>11</v>
      </c>
      <c r="BR381" s="8">
        <v>31</v>
      </c>
      <c r="BS381" s="15">
        <f t="shared" si="707"/>
        <v>0</v>
      </c>
      <c r="BT381" s="8">
        <v>268</v>
      </c>
      <c r="BU381" s="15">
        <f t="shared" si="708"/>
        <v>0</v>
      </c>
      <c r="BV381" s="8">
        <v>1202</v>
      </c>
      <c r="BW381" s="15">
        <f t="shared" si="709"/>
        <v>0</v>
      </c>
      <c r="BX381" s="8">
        <v>2939</v>
      </c>
      <c r="BY381" s="15">
        <f t="shared" si="710"/>
        <v>6</v>
      </c>
      <c r="BZ381" s="13">
        <v>1620</v>
      </c>
      <c r="CA381" s="16">
        <f t="shared" si="711"/>
        <v>2</v>
      </c>
    </row>
    <row r="382" spans="1:79">
      <c r="A382" s="1">
        <v>44279</v>
      </c>
      <c r="B382">
        <v>44279</v>
      </c>
      <c r="C382" s="4">
        <v>352082</v>
      </c>
      <c r="D382">
        <f t="shared" si="661"/>
        <v>415</v>
      </c>
      <c r="E382" s="4">
        <v>6065</v>
      </c>
      <c r="F382">
        <f t="shared" si="662"/>
        <v>5</v>
      </c>
      <c r="G382" s="4">
        <v>340974</v>
      </c>
      <c r="H382">
        <f t="shared" si="663"/>
        <v>481</v>
      </c>
      <c r="I382">
        <f t="shared" si="660"/>
        <v>5043</v>
      </c>
      <c r="J382">
        <f t="shared" si="715"/>
        <v>-71</v>
      </c>
      <c r="K382">
        <f t="shared" si="712"/>
        <v>1.7226100737896287E-2</v>
      </c>
      <c r="L382">
        <f t="shared" si="667"/>
        <v>0.96845053141029647</v>
      </c>
      <c r="M382">
        <f t="shared" si="668"/>
        <v>1.432336785180725E-2</v>
      </c>
      <c r="N382">
        <f t="shared" si="669"/>
        <v>1.1787026885782289E-3</v>
      </c>
      <c r="O382">
        <f t="shared" si="713"/>
        <v>8.2440230832646333E-4</v>
      </c>
      <c r="P382">
        <f t="shared" si="670"/>
        <v>1.4106647427663105E-3</v>
      </c>
      <c r="Q382">
        <f t="shared" si="671"/>
        <v>-1.4078921277017648E-2</v>
      </c>
      <c r="R382">
        <f t="shared" si="672"/>
        <v>88596.376446904877</v>
      </c>
      <c r="S382">
        <f t="shared" si="714"/>
        <v>1526.1701056869651</v>
      </c>
      <c r="T382">
        <f t="shared" si="673"/>
        <v>85801.207851031708</v>
      </c>
      <c r="U382">
        <f t="shared" si="674"/>
        <v>1268.9984901862103</v>
      </c>
      <c r="V382" s="4">
        <v>2095216</v>
      </c>
      <c r="W382">
        <f t="shared" si="675"/>
        <v>9599</v>
      </c>
      <c r="X382">
        <f t="shared" si="676"/>
        <v>612</v>
      </c>
      <c r="Y382" s="20">
        <f t="shared" si="677"/>
        <v>527231.00150981371</v>
      </c>
      <c r="Z382" s="4">
        <v>1739584</v>
      </c>
      <c r="AA382">
        <f t="shared" si="678"/>
        <v>9184</v>
      </c>
      <c r="AB382" s="17">
        <f t="shared" si="679"/>
        <v>0.83026475551924006</v>
      </c>
      <c r="AC382" s="16">
        <f t="shared" si="680"/>
        <v>651</v>
      </c>
      <c r="AD382">
        <f t="shared" si="681"/>
        <v>355632</v>
      </c>
      <c r="AE382">
        <f t="shared" si="682"/>
        <v>415</v>
      </c>
      <c r="AF382" s="17">
        <f t="shared" si="683"/>
        <v>0.16973524448075997</v>
      </c>
      <c r="AG382" s="16">
        <f t="shared" si="684"/>
        <v>-39</v>
      </c>
      <c r="AH382" s="20">
        <f t="shared" si="685"/>
        <v>4.3233670173976453E-2</v>
      </c>
      <c r="AI382" s="20">
        <f t="shared" si="686"/>
        <v>89489.682939104168</v>
      </c>
      <c r="AJ382" s="4">
        <v>4154</v>
      </c>
      <c r="AK382">
        <f t="shared" si="687"/>
        <v>-65</v>
      </c>
      <c r="AL382">
        <f t="shared" si="688"/>
        <v>-1.5406494429959672E-2</v>
      </c>
      <c r="AM382" s="20">
        <f t="shared" si="689"/>
        <v>1045.2944136889782</v>
      </c>
      <c r="AN382" s="20">
        <f t="shared" si="690"/>
        <v>1.1798387875551718E-2</v>
      </c>
      <c r="AO382" s="4">
        <v>202</v>
      </c>
      <c r="AP382">
        <f t="shared" si="658"/>
        <v>8</v>
      </c>
      <c r="AQ382">
        <f t="shared" si="659"/>
        <v>4.1237113402061931E-2</v>
      </c>
      <c r="AR382" s="20">
        <f t="shared" si="691"/>
        <v>50.830397584297934</v>
      </c>
      <c r="AS382" s="4">
        <v>581</v>
      </c>
      <c r="AT382">
        <f t="shared" si="692"/>
        <v>-14</v>
      </c>
      <c r="AU382">
        <f t="shared" si="693"/>
        <v>-2.352941176470591E-2</v>
      </c>
      <c r="AV382" s="20">
        <f t="shared" si="694"/>
        <v>146.20030196275792</v>
      </c>
      <c r="AW382" s="30">
        <f t="shared" si="695"/>
        <v>1.6501837640095205E-3</v>
      </c>
      <c r="AX382" s="4">
        <v>107</v>
      </c>
      <c r="AY382">
        <f t="shared" si="696"/>
        <v>1</v>
      </c>
      <c r="AZ382">
        <f t="shared" si="697"/>
        <v>9.4339622641510523E-3</v>
      </c>
      <c r="BA382" s="20">
        <f t="shared" si="698"/>
        <v>26.92501258178158</v>
      </c>
      <c r="BB382" s="30">
        <f t="shared" si="699"/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 t="shared" si="700"/>
        <v>-70</v>
      </c>
      <c r="BE382" s="30">
        <f t="shared" si="701"/>
        <v>-1.3687915526007011E-2</v>
      </c>
      <c r="BF382" s="20">
        <f t="shared" si="702"/>
        <v>1269.2501258178158</v>
      </c>
      <c r="BG382" s="20">
        <f t="shared" si="703"/>
        <v>1.4326208099249607E-2</v>
      </c>
      <c r="BH382" s="26">
        <v>63250</v>
      </c>
      <c r="BI382">
        <f t="shared" si="665"/>
        <v>87</v>
      </c>
      <c r="BJ382" s="4">
        <v>136980</v>
      </c>
      <c r="BK382">
        <f t="shared" si="666"/>
        <v>133</v>
      </c>
      <c r="BL382" s="4">
        <v>102004</v>
      </c>
      <c r="BM382">
        <f t="shared" si="704"/>
        <v>128</v>
      </c>
      <c r="BN382" s="4">
        <v>41308</v>
      </c>
      <c r="BO382">
        <f t="shared" si="705"/>
        <v>53</v>
      </c>
      <c r="BP382" s="4">
        <v>8540</v>
      </c>
      <c r="BQ382">
        <f t="shared" si="706"/>
        <v>14</v>
      </c>
      <c r="BR382" s="8">
        <v>31</v>
      </c>
      <c r="BS382" s="15">
        <f t="shared" si="707"/>
        <v>0</v>
      </c>
      <c r="BT382" s="8">
        <v>268</v>
      </c>
      <c r="BU382" s="15">
        <f t="shared" si="708"/>
        <v>0</v>
      </c>
      <c r="BV382" s="8">
        <v>1202</v>
      </c>
      <c r="BW382" s="15">
        <f t="shared" si="709"/>
        <v>0</v>
      </c>
      <c r="BX382" s="8">
        <v>2941</v>
      </c>
      <c r="BY382" s="15">
        <f t="shared" si="710"/>
        <v>2</v>
      </c>
      <c r="BZ382" s="13">
        <v>1623</v>
      </c>
      <c r="CA382" s="16">
        <f t="shared" si="711"/>
        <v>3</v>
      </c>
    </row>
    <row r="383" spans="1:79">
      <c r="A383" s="1">
        <v>44280</v>
      </c>
      <c r="B383">
        <v>44280</v>
      </c>
      <c r="C383" s="4">
        <v>352579</v>
      </c>
      <c r="D383">
        <f t="shared" si="661"/>
        <v>497</v>
      </c>
      <c r="E383" s="4">
        <v>6073</v>
      </c>
      <c r="F383">
        <f t="shared" si="662"/>
        <v>8</v>
      </c>
      <c r="G383" s="4">
        <v>341476</v>
      </c>
      <c r="H383">
        <f t="shared" si="663"/>
        <v>502</v>
      </c>
      <c r="I383">
        <f t="shared" si="660"/>
        <v>5030</v>
      </c>
      <c r="J383">
        <f t="shared" si="715"/>
        <v>-13</v>
      </c>
      <c r="K383">
        <f t="shared" si="712"/>
        <v>1.7224508549856913E-2</v>
      </c>
      <c r="L383">
        <f t="shared" si="667"/>
        <v>0.96850918517552098</v>
      </c>
      <c r="M383">
        <f t="shared" si="668"/>
        <v>1.4266306274622142E-2</v>
      </c>
      <c r="N383">
        <f t="shared" si="669"/>
        <v>1.4096131647091858E-3</v>
      </c>
      <c r="O383">
        <f t="shared" si="713"/>
        <v>1.3173061090070806E-3</v>
      </c>
      <c r="P383">
        <f t="shared" si="670"/>
        <v>1.4700886738745916E-3</v>
      </c>
      <c r="Q383">
        <f t="shared" si="671"/>
        <v>-2.5844930417495029E-3</v>
      </c>
      <c r="R383">
        <f t="shared" si="672"/>
        <v>88721.439355812778</v>
      </c>
      <c r="S383">
        <f t="shared" si="714"/>
        <v>1528.1831907398087</v>
      </c>
      <c r="T383">
        <f t="shared" si="673"/>
        <v>85927.528938097632</v>
      </c>
      <c r="U383">
        <f t="shared" si="674"/>
        <v>1265.7272269753396</v>
      </c>
      <c r="V383" s="4">
        <v>2104908</v>
      </c>
      <c r="W383">
        <f t="shared" si="675"/>
        <v>9692</v>
      </c>
      <c r="X383">
        <f t="shared" si="676"/>
        <v>93</v>
      </c>
      <c r="Y383" s="20">
        <f t="shared" si="677"/>
        <v>529669.85405133362</v>
      </c>
      <c r="Z383" s="4">
        <v>1748779</v>
      </c>
      <c r="AA383">
        <f t="shared" si="678"/>
        <v>9195</v>
      </c>
      <c r="AB383" s="17">
        <f t="shared" si="679"/>
        <v>0.8308101826778177</v>
      </c>
      <c r="AC383" s="16">
        <f t="shared" si="680"/>
        <v>11</v>
      </c>
      <c r="AD383">
        <f t="shared" si="681"/>
        <v>356129</v>
      </c>
      <c r="AE383">
        <f t="shared" si="682"/>
        <v>497</v>
      </c>
      <c r="AF383" s="17">
        <f t="shared" si="683"/>
        <v>0.16918981732218225</v>
      </c>
      <c r="AG383" s="16">
        <f t="shared" si="684"/>
        <v>82</v>
      </c>
      <c r="AH383" s="20">
        <f t="shared" si="685"/>
        <v>5.1279405695418903E-2</v>
      </c>
      <c r="AI383" s="20">
        <f t="shared" si="686"/>
        <v>89614.745848012069</v>
      </c>
      <c r="AJ383" s="4">
        <v>4151</v>
      </c>
      <c r="AK383">
        <f t="shared" si="687"/>
        <v>-3</v>
      </c>
      <c r="AL383">
        <f t="shared" si="688"/>
        <v>-7.2219547424168251E-4</v>
      </c>
      <c r="AM383" s="20">
        <f t="shared" si="689"/>
        <v>1044.539506794162</v>
      </c>
      <c r="AN383" s="20">
        <f t="shared" si="690"/>
        <v>1.1773247981303482E-2</v>
      </c>
      <c r="AO383" s="4">
        <v>195</v>
      </c>
      <c r="AP383">
        <f t="shared" si="658"/>
        <v>-7</v>
      </c>
      <c r="AQ383">
        <f t="shared" si="659"/>
        <v>-3.4653465346534684E-2</v>
      </c>
      <c r="AR383" s="20">
        <f t="shared" si="691"/>
        <v>49.068948163059886</v>
      </c>
      <c r="AS383" s="4">
        <v>579</v>
      </c>
      <c r="AT383">
        <f t="shared" si="692"/>
        <v>-2</v>
      </c>
      <c r="AU383">
        <f t="shared" si="693"/>
        <v>-3.4423407917383297E-3</v>
      </c>
      <c r="AV383" s="20">
        <f t="shared" si="694"/>
        <v>145.69703069954704</v>
      </c>
      <c r="AW383" s="30">
        <f t="shared" si="695"/>
        <v>1.6421851556672406E-3</v>
      </c>
      <c r="AX383" s="4">
        <v>105</v>
      </c>
      <c r="AY383">
        <f t="shared" si="696"/>
        <v>-2</v>
      </c>
      <c r="AZ383">
        <f t="shared" si="697"/>
        <v>-1.8691588785046731E-2</v>
      </c>
      <c r="BA383" s="20">
        <f t="shared" si="698"/>
        <v>26.421741318570707</v>
      </c>
      <c r="BB383" s="30">
        <f t="shared" si="699"/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 t="shared" si="700"/>
        <v>-14</v>
      </c>
      <c r="BE383" s="30">
        <f t="shared" si="701"/>
        <v>-2.7755749405233843E-3</v>
      </c>
      <c r="BF383" s="20">
        <f t="shared" si="702"/>
        <v>1265.7272269753396</v>
      </c>
      <c r="BG383" s="20">
        <f t="shared" si="703"/>
        <v>1.4266306274622142E-2</v>
      </c>
      <c r="BH383" s="26">
        <v>63362</v>
      </c>
      <c r="BI383">
        <f t="shared" si="665"/>
        <v>112</v>
      </c>
      <c r="BJ383" s="4">
        <v>137148</v>
      </c>
      <c r="BK383">
        <f t="shared" si="666"/>
        <v>168</v>
      </c>
      <c r="BL383" s="4">
        <v>102143</v>
      </c>
      <c r="BM383">
        <f t="shared" si="704"/>
        <v>139</v>
      </c>
      <c r="BN383" s="4">
        <v>41369</v>
      </c>
      <c r="BO383">
        <f t="shared" si="705"/>
        <v>61</v>
      </c>
      <c r="BP383" s="4">
        <v>8557</v>
      </c>
      <c r="BQ383">
        <f t="shared" si="706"/>
        <v>17</v>
      </c>
      <c r="BR383" s="8">
        <v>31</v>
      </c>
      <c r="BS383" s="15">
        <f t="shared" si="707"/>
        <v>0</v>
      </c>
      <c r="BT383" s="8">
        <v>268</v>
      </c>
      <c r="BU383" s="15">
        <f t="shared" si="708"/>
        <v>0</v>
      </c>
      <c r="BV383" s="8">
        <v>1202</v>
      </c>
      <c r="BW383" s="15">
        <f t="shared" si="709"/>
        <v>0</v>
      </c>
      <c r="BX383" s="8">
        <v>2945</v>
      </c>
      <c r="BY383" s="15">
        <f t="shared" si="710"/>
        <v>4</v>
      </c>
      <c r="BZ383" s="13">
        <v>1627</v>
      </c>
      <c r="CA383" s="16">
        <f t="shared" si="711"/>
        <v>4</v>
      </c>
    </row>
    <row r="384" spans="1:79">
      <c r="A384" s="1">
        <v>44281</v>
      </c>
      <c r="B384">
        <v>44281</v>
      </c>
      <c r="C384" s="4">
        <v>353017</v>
      </c>
      <c r="D384">
        <f t="shared" si="661"/>
        <v>438</v>
      </c>
      <c r="E384" s="4">
        <v>6087</v>
      </c>
      <c r="F384">
        <f t="shared" si="662"/>
        <v>14</v>
      </c>
      <c r="G384" s="4">
        <v>341900</v>
      </c>
      <c r="H384">
        <f t="shared" si="663"/>
        <v>424</v>
      </c>
      <c r="I384">
        <f t="shared" si="660"/>
        <v>5030</v>
      </c>
      <c r="J384">
        <f t="shared" si="715"/>
        <v>0</v>
      </c>
      <c r="K384">
        <f t="shared" si="712"/>
        <v>1.7242795672729641E-2</v>
      </c>
      <c r="L384">
        <f t="shared" si="667"/>
        <v>0.96850859873603823</v>
      </c>
      <c r="M384">
        <f t="shared" si="668"/>
        <v>1.4248605591232151E-2</v>
      </c>
      <c r="N384">
        <f t="shared" si="669"/>
        <v>1.2407334490973523E-3</v>
      </c>
      <c r="O384">
        <f t="shared" si="713"/>
        <v>2.2999835715459176E-3</v>
      </c>
      <c r="P384">
        <f t="shared" si="670"/>
        <v>1.2401286926001754E-3</v>
      </c>
      <c r="Q384">
        <f t="shared" si="671"/>
        <v>0</v>
      </c>
      <c r="R384">
        <f t="shared" si="672"/>
        <v>88831.655762455965</v>
      </c>
      <c r="S384">
        <f t="shared" si="714"/>
        <v>1531.7060895822847</v>
      </c>
      <c r="T384">
        <f t="shared" si="673"/>
        <v>86034.22244589834</v>
      </c>
      <c r="U384">
        <f t="shared" si="674"/>
        <v>1265.7272269753396</v>
      </c>
      <c r="V384" s="4">
        <v>2114048</v>
      </c>
      <c r="W384">
        <f t="shared" si="675"/>
        <v>9140</v>
      </c>
      <c r="X384">
        <f t="shared" si="676"/>
        <v>-552</v>
      </c>
      <c r="Y384" s="20">
        <f t="shared" si="677"/>
        <v>531969.80372420733</v>
      </c>
      <c r="Z384" s="4">
        <v>1757481</v>
      </c>
      <c r="AA384">
        <f t="shared" si="678"/>
        <v>8702</v>
      </c>
      <c r="AB384" s="17">
        <f t="shared" si="679"/>
        <v>0.83133448247154274</v>
      </c>
      <c r="AC384" s="16">
        <f t="shared" si="680"/>
        <v>-493</v>
      </c>
      <c r="AD384">
        <f t="shared" si="681"/>
        <v>356567</v>
      </c>
      <c r="AE384">
        <f t="shared" si="682"/>
        <v>438</v>
      </c>
      <c r="AF384" s="17">
        <f t="shared" si="683"/>
        <v>0.16866551752845726</v>
      </c>
      <c r="AG384" s="16">
        <f t="shared" si="684"/>
        <v>-59</v>
      </c>
      <c r="AH384" s="20">
        <f t="shared" si="685"/>
        <v>4.7921225382932163E-2</v>
      </c>
      <c r="AI384" s="20">
        <f t="shared" si="686"/>
        <v>89724.962254655256</v>
      </c>
      <c r="AJ384" s="4">
        <v>4194</v>
      </c>
      <c r="AK384">
        <f t="shared" si="687"/>
        <v>43</v>
      </c>
      <c r="AL384">
        <f t="shared" si="688"/>
        <v>1.0358949650686622E-2</v>
      </c>
      <c r="AM384" s="20">
        <f t="shared" si="689"/>
        <v>1055.3598389531958</v>
      </c>
      <c r="AN384" s="20">
        <f t="shared" si="690"/>
        <v>1.1880447683822593E-2</v>
      </c>
      <c r="AO384" s="4">
        <v>202</v>
      </c>
      <c r="AP384">
        <f t="shared" si="658"/>
        <v>7</v>
      </c>
      <c r="AQ384">
        <f t="shared" si="659"/>
        <v>3.5897435897435992E-2</v>
      </c>
      <c r="AR384" s="20">
        <f t="shared" si="691"/>
        <v>50.830397584297934</v>
      </c>
      <c r="AS384" s="4">
        <v>535</v>
      </c>
      <c r="AT384">
        <f t="shared" si="692"/>
        <v>-44</v>
      </c>
      <c r="AU384">
        <f t="shared" si="693"/>
        <v>-7.5993091537132962E-2</v>
      </c>
      <c r="AV384" s="20">
        <f t="shared" si="694"/>
        <v>134.62506290890789</v>
      </c>
      <c r="AW384" s="30">
        <f t="shared" si="695"/>
        <v>1.5155077517513321E-3</v>
      </c>
      <c r="AX384" s="4">
        <v>99</v>
      </c>
      <c r="AY384">
        <f t="shared" si="696"/>
        <v>-6</v>
      </c>
      <c r="AZ384">
        <f t="shared" si="697"/>
        <v>-5.7142857142857162E-2</v>
      </c>
      <c r="BA384" s="20">
        <f t="shared" si="698"/>
        <v>24.911927528938097</v>
      </c>
      <c r="BB384" s="30">
        <f t="shared" si="699"/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 t="shared" si="700"/>
        <v>0</v>
      </c>
      <c r="BE384" s="30">
        <f t="shared" si="701"/>
        <v>0</v>
      </c>
      <c r="BF384" s="20">
        <f t="shared" si="702"/>
        <v>1265.7272269753396</v>
      </c>
      <c r="BG384" s="20">
        <f t="shared" si="703"/>
        <v>1.4248605591232151E-2</v>
      </c>
      <c r="BH384" s="26">
        <v>63462</v>
      </c>
      <c r="BI384">
        <f t="shared" si="665"/>
        <v>100</v>
      </c>
      <c r="BJ384" s="4">
        <v>137298</v>
      </c>
      <c r="BK384">
        <f t="shared" si="666"/>
        <v>150</v>
      </c>
      <c r="BL384" s="4">
        <v>102261</v>
      </c>
      <c r="BM384">
        <f t="shared" si="704"/>
        <v>118</v>
      </c>
      <c r="BN384" s="4">
        <v>41426</v>
      </c>
      <c r="BO384">
        <f t="shared" si="705"/>
        <v>57</v>
      </c>
      <c r="BP384" s="4">
        <v>8570</v>
      </c>
      <c r="BQ384">
        <f t="shared" si="706"/>
        <v>13</v>
      </c>
      <c r="BR384" s="8">
        <v>31</v>
      </c>
      <c r="BS384" s="15">
        <f t="shared" si="707"/>
        <v>0</v>
      </c>
      <c r="BT384" s="8">
        <v>268</v>
      </c>
      <c r="BU384" s="15">
        <f t="shared" si="708"/>
        <v>0</v>
      </c>
      <c r="BV384" s="8">
        <v>1205</v>
      </c>
      <c r="BW384" s="15">
        <f t="shared" si="709"/>
        <v>3</v>
      </c>
      <c r="BX384" s="8">
        <v>2953</v>
      </c>
      <c r="BY384" s="15">
        <f t="shared" si="710"/>
        <v>8</v>
      </c>
      <c r="BZ384" s="13">
        <v>1630</v>
      </c>
      <c r="CA384" s="16">
        <f t="shared" si="711"/>
        <v>3</v>
      </c>
    </row>
    <row r="385" spans="1:79">
      <c r="A385" s="1">
        <v>44282</v>
      </c>
      <c r="B385">
        <v>44282</v>
      </c>
      <c r="C385" s="4">
        <v>353497</v>
      </c>
      <c r="D385">
        <f t="shared" si="661"/>
        <v>480</v>
      </c>
      <c r="E385" s="4">
        <v>6090</v>
      </c>
      <c r="F385">
        <f t="shared" si="662"/>
        <v>3</v>
      </c>
      <c r="G385" s="4">
        <v>342379</v>
      </c>
      <c r="H385">
        <f t="shared" si="663"/>
        <v>479</v>
      </c>
      <c r="I385">
        <f t="shared" si="660"/>
        <v>5028</v>
      </c>
      <c r="J385">
        <f t="shared" si="715"/>
        <v>-2</v>
      </c>
      <c r="K385">
        <f t="shared" si="712"/>
        <v>1.7227868977671663E-2</v>
      </c>
      <c r="L385">
        <f t="shared" si="667"/>
        <v>0.96854853082204373</v>
      </c>
      <c r="M385">
        <f t="shared" si="668"/>
        <v>1.4223600200284585E-2</v>
      </c>
      <c r="N385">
        <f t="shared" si="669"/>
        <v>1.3578615942992445E-3</v>
      </c>
      <c r="O385">
        <f t="shared" si="713"/>
        <v>4.9261083743842361E-4</v>
      </c>
      <c r="P385">
        <f t="shared" si="670"/>
        <v>1.399034403395068E-3</v>
      </c>
      <c r="Q385">
        <f t="shared" si="671"/>
        <v>-3.977724741447892E-4</v>
      </c>
      <c r="R385">
        <f t="shared" si="672"/>
        <v>88952.440865626573</v>
      </c>
      <c r="S385">
        <f t="shared" si="714"/>
        <v>1532.4609964771012</v>
      </c>
      <c r="T385">
        <f t="shared" si="673"/>
        <v>86154.755913437344</v>
      </c>
      <c r="U385">
        <f t="shared" si="674"/>
        <v>1265.2239557121288</v>
      </c>
      <c r="V385" s="4">
        <v>2123009</v>
      </c>
      <c r="W385">
        <f t="shared" si="675"/>
        <v>8961</v>
      </c>
      <c r="X385">
        <f t="shared" si="676"/>
        <v>-179</v>
      </c>
      <c r="Y385" s="20">
        <f t="shared" si="677"/>
        <v>534224.71061902365</v>
      </c>
      <c r="Z385" s="4">
        <v>1765962</v>
      </c>
      <c r="AA385">
        <f t="shared" si="678"/>
        <v>8481</v>
      </c>
      <c r="AB385" s="17">
        <f t="shared" si="679"/>
        <v>0.83182030787434247</v>
      </c>
      <c r="AC385" s="16">
        <f t="shared" si="680"/>
        <v>-221</v>
      </c>
      <c r="AD385">
        <f t="shared" si="681"/>
        <v>357047</v>
      </c>
      <c r="AE385">
        <f t="shared" si="682"/>
        <v>480</v>
      </c>
      <c r="AF385" s="17">
        <f t="shared" si="683"/>
        <v>0.1681796921256575</v>
      </c>
      <c r="AG385" s="16">
        <f t="shared" si="684"/>
        <v>42</v>
      </c>
      <c r="AH385" s="20">
        <f t="shared" si="685"/>
        <v>5.3565450284566454E-2</v>
      </c>
      <c r="AI385" s="20">
        <f t="shared" si="686"/>
        <v>89845.747357825865</v>
      </c>
      <c r="AJ385" s="4">
        <v>4217</v>
      </c>
      <c r="AK385">
        <f t="shared" si="687"/>
        <v>23</v>
      </c>
      <c r="AL385">
        <f t="shared" si="688"/>
        <v>5.4840247973295675E-3</v>
      </c>
      <c r="AM385" s="20">
        <f t="shared" si="689"/>
        <v>1061.1474584801208</v>
      </c>
      <c r="AN385" s="20">
        <f t="shared" si="690"/>
        <v>1.1929379881583154E-2</v>
      </c>
      <c r="AO385" s="4">
        <v>207</v>
      </c>
      <c r="AP385">
        <f t="shared" si="658"/>
        <v>5</v>
      </c>
      <c r="AQ385">
        <f t="shared" si="659"/>
        <v>2.4752475247524774E-2</v>
      </c>
      <c r="AR385" s="20">
        <f t="shared" si="691"/>
        <v>52.088575742325112</v>
      </c>
      <c r="AS385" s="4">
        <v>508</v>
      </c>
      <c r="AT385">
        <f t="shared" si="692"/>
        <v>-27</v>
      </c>
      <c r="AU385">
        <f t="shared" si="693"/>
        <v>-5.0467289719626218E-2</v>
      </c>
      <c r="AV385" s="20">
        <f t="shared" si="694"/>
        <v>127.83090085556114</v>
      </c>
      <c r="AW385" s="30">
        <f t="shared" si="695"/>
        <v>1.4370701873000337E-3</v>
      </c>
      <c r="AX385" s="4">
        <v>96</v>
      </c>
      <c r="AY385">
        <f t="shared" si="696"/>
        <v>-3</v>
      </c>
      <c r="AZ385">
        <f t="shared" si="697"/>
        <v>-3.0303030303030276E-2</v>
      </c>
      <c r="BA385" s="20">
        <f t="shared" si="698"/>
        <v>24.157020634121789</v>
      </c>
      <c r="BB385" s="30">
        <f t="shared" si="699"/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 t="shared" si="700"/>
        <v>-2</v>
      </c>
      <c r="BE385" s="30">
        <f t="shared" si="701"/>
        <v>-3.9761431411533543E-4</v>
      </c>
      <c r="BF385" s="20">
        <f t="shared" si="702"/>
        <v>1265.2239557121288</v>
      </c>
      <c r="BG385" s="20">
        <f t="shared" si="703"/>
        <v>1.4223600200284585E-2</v>
      </c>
      <c r="BH385" s="26">
        <v>63584</v>
      </c>
      <c r="BI385">
        <f t="shared" si="665"/>
        <v>122</v>
      </c>
      <c r="BJ385" s="4">
        <v>137453</v>
      </c>
      <c r="BK385">
        <f t="shared" si="666"/>
        <v>155</v>
      </c>
      <c r="BL385" s="4">
        <v>102398</v>
      </c>
      <c r="BM385">
        <f t="shared" si="704"/>
        <v>137</v>
      </c>
      <c r="BN385" s="4">
        <v>41483</v>
      </c>
      <c r="BO385">
        <f t="shared" si="705"/>
        <v>57</v>
      </c>
      <c r="BP385" s="4">
        <v>8579</v>
      </c>
      <c r="BQ385">
        <f t="shared" si="706"/>
        <v>9</v>
      </c>
      <c r="BR385" s="8">
        <v>31</v>
      </c>
      <c r="BS385" s="15">
        <f t="shared" si="707"/>
        <v>0</v>
      </c>
      <c r="BT385" s="8">
        <v>268</v>
      </c>
      <c r="BU385" s="15">
        <f t="shared" si="708"/>
        <v>0</v>
      </c>
      <c r="BV385" s="8">
        <v>1205</v>
      </c>
      <c r="BW385" s="15">
        <f t="shared" si="709"/>
        <v>0</v>
      </c>
      <c r="BX385" s="8">
        <v>2955</v>
      </c>
      <c r="BY385" s="15">
        <f t="shared" si="710"/>
        <v>2</v>
      </c>
      <c r="BZ385" s="13">
        <v>1631</v>
      </c>
      <c r="CA385" s="16">
        <f t="shared" si="711"/>
        <v>1</v>
      </c>
    </row>
    <row r="386" spans="1:79">
      <c r="A386" s="1">
        <v>44283</v>
      </c>
      <c r="B386">
        <v>44283</v>
      </c>
      <c r="C386" s="4">
        <v>353839</v>
      </c>
      <c r="D386">
        <f t="shared" si="661"/>
        <v>342</v>
      </c>
      <c r="E386" s="4">
        <v>6100</v>
      </c>
      <c r="F386">
        <f t="shared" si="662"/>
        <v>10</v>
      </c>
      <c r="G386" s="4">
        <v>342774</v>
      </c>
      <c r="H386">
        <f t="shared" si="663"/>
        <v>395</v>
      </c>
      <c r="I386">
        <f t="shared" si="660"/>
        <v>4965</v>
      </c>
      <c r="J386">
        <f t="shared" si="715"/>
        <v>-63</v>
      </c>
      <c r="K386">
        <f t="shared" si="712"/>
        <v>1.7239478972074871E-2</v>
      </c>
      <c r="L386">
        <f t="shared" si="667"/>
        <v>0.96872871560229368</v>
      </c>
      <c r="M386">
        <f t="shared" si="668"/>
        <v>1.4031805425631431E-2</v>
      </c>
      <c r="N386">
        <f t="shared" si="669"/>
        <v>9.6654128007370589E-4</v>
      </c>
      <c r="O386">
        <f t="shared" si="713"/>
        <v>1.639344262295082E-3</v>
      </c>
      <c r="P386">
        <f t="shared" si="670"/>
        <v>1.1523627813078004E-3</v>
      </c>
      <c r="Q386">
        <f t="shared" si="671"/>
        <v>-1.2688821752265862E-2</v>
      </c>
      <c r="R386">
        <f t="shared" si="672"/>
        <v>89038.500251635633</v>
      </c>
      <c r="S386">
        <f t="shared" si="714"/>
        <v>1534.9773527931554</v>
      </c>
      <c r="T386">
        <f t="shared" si="673"/>
        <v>86254.15198792149</v>
      </c>
      <c r="U386">
        <f t="shared" si="674"/>
        <v>1249.3709109209863</v>
      </c>
      <c r="V386" s="4">
        <v>2128932</v>
      </c>
      <c r="W386">
        <f t="shared" si="675"/>
        <v>5923</v>
      </c>
      <c r="X386">
        <f t="shared" si="676"/>
        <v>-3038</v>
      </c>
      <c r="Y386" s="20">
        <f t="shared" si="677"/>
        <v>535715.14846502268</v>
      </c>
      <c r="Z386" s="4">
        <v>1771543</v>
      </c>
      <c r="AA386">
        <f t="shared" si="678"/>
        <v>5581</v>
      </c>
      <c r="AB386" s="17">
        <f t="shared" si="679"/>
        <v>0.83212756443136748</v>
      </c>
      <c r="AC386" s="16">
        <f t="shared" si="680"/>
        <v>-2900</v>
      </c>
      <c r="AD386">
        <f t="shared" si="681"/>
        <v>357389</v>
      </c>
      <c r="AE386">
        <f t="shared" si="682"/>
        <v>342</v>
      </c>
      <c r="AF386" s="17">
        <f t="shared" si="683"/>
        <v>0.16787243556863254</v>
      </c>
      <c r="AG386" s="16">
        <f t="shared" si="684"/>
        <v>-138</v>
      </c>
      <c r="AH386" s="20">
        <f t="shared" si="685"/>
        <v>5.7741009623501607E-2</v>
      </c>
      <c r="AI386" s="20">
        <f t="shared" si="686"/>
        <v>89931.806743834924</v>
      </c>
      <c r="AJ386" s="4">
        <v>4151</v>
      </c>
      <c r="AK386">
        <f t="shared" si="687"/>
        <v>-66</v>
      </c>
      <c r="AL386">
        <f t="shared" si="688"/>
        <v>-1.5650936684847072E-2</v>
      </c>
      <c r="AM386" s="20">
        <f t="shared" si="689"/>
        <v>1044.539506794162</v>
      </c>
      <c r="AN386" s="20">
        <f t="shared" si="690"/>
        <v>1.173132413329226E-2</v>
      </c>
      <c r="AO386" s="4">
        <v>215</v>
      </c>
      <c r="AP386">
        <f t="shared" si="658"/>
        <v>8</v>
      </c>
      <c r="AQ386">
        <f t="shared" si="659"/>
        <v>3.8647342995169032E-2</v>
      </c>
      <c r="AR386" s="20">
        <f t="shared" si="691"/>
        <v>54.101660795168591</v>
      </c>
      <c r="AS386" s="4">
        <v>508</v>
      </c>
      <c r="AT386">
        <f t="shared" si="692"/>
        <v>0</v>
      </c>
      <c r="AU386">
        <f t="shared" si="693"/>
        <v>0</v>
      </c>
      <c r="AV386" s="20">
        <f t="shared" si="694"/>
        <v>127.83090085556114</v>
      </c>
      <c r="AW386" s="30">
        <f t="shared" si="695"/>
        <v>1.4356811996416449E-3</v>
      </c>
      <c r="AX386" s="4">
        <v>91</v>
      </c>
      <c r="AY386">
        <f t="shared" si="696"/>
        <v>-5</v>
      </c>
      <c r="AZ386">
        <f t="shared" si="697"/>
        <v>-5.208333333333337E-2</v>
      </c>
      <c r="BA386" s="20">
        <f t="shared" si="698"/>
        <v>22.898842476094615</v>
      </c>
      <c r="BB386" s="30">
        <f t="shared" si="699"/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 t="shared" si="700"/>
        <v>-63</v>
      </c>
      <c r="BE386" s="30">
        <f t="shared" si="701"/>
        <v>-1.252983293556087E-2</v>
      </c>
      <c r="BF386" s="20">
        <f t="shared" si="702"/>
        <v>1249.3709109209863</v>
      </c>
      <c r="BG386" s="20">
        <f t="shared" si="703"/>
        <v>1.4031805425631431E-2</v>
      </c>
      <c r="BH386" s="26">
        <v>63653</v>
      </c>
      <c r="BI386">
        <f t="shared" si="665"/>
        <v>69</v>
      </c>
      <c r="BJ386" s="4">
        <v>137567</v>
      </c>
      <c r="BK386">
        <f t="shared" si="666"/>
        <v>114</v>
      </c>
      <c r="BL386" s="4">
        <v>102502</v>
      </c>
      <c r="BM386">
        <f t="shared" si="704"/>
        <v>104</v>
      </c>
      <c r="BN386" s="4">
        <v>41531</v>
      </c>
      <c r="BO386">
        <f t="shared" si="705"/>
        <v>48</v>
      </c>
      <c r="BP386" s="4">
        <v>8586</v>
      </c>
      <c r="BQ386">
        <f t="shared" si="706"/>
        <v>7</v>
      </c>
      <c r="BR386" s="8">
        <v>31</v>
      </c>
      <c r="BS386" s="15">
        <f t="shared" si="707"/>
        <v>0</v>
      </c>
      <c r="BT386" s="8">
        <v>268</v>
      </c>
      <c r="BU386" s="15">
        <f t="shared" si="708"/>
        <v>0</v>
      </c>
      <c r="BV386" s="8">
        <v>1208</v>
      </c>
      <c r="BW386" s="15">
        <f t="shared" si="709"/>
        <v>3</v>
      </c>
      <c r="BX386" s="8">
        <v>2960</v>
      </c>
      <c r="BY386" s="15">
        <f t="shared" si="710"/>
        <v>5</v>
      </c>
      <c r="BZ386" s="13">
        <v>1633</v>
      </c>
      <c r="CA386" s="16">
        <f t="shared" si="711"/>
        <v>2</v>
      </c>
    </row>
    <row r="387" spans="1:79">
      <c r="A387" s="1">
        <v>44284</v>
      </c>
      <c r="B387">
        <v>44284</v>
      </c>
      <c r="C387" s="4">
        <v>354085</v>
      </c>
      <c r="D387">
        <f t="shared" si="661"/>
        <v>246</v>
      </c>
      <c r="E387" s="4">
        <v>6103</v>
      </c>
      <c r="F387">
        <f t="shared" si="662"/>
        <v>3</v>
      </c>
      <c r="G387" s="4">
        <v>343057</v>
      </c>
      <c r="H387">
        <f t="shared" si="663"/>
        <v>283</v>
      </c>
      <c r="I387">
        <f t="shared" si="660"/>
        <v>4925</v>
      </c>
      <c r="J387">
        <f t="shared" si="715"/>
        <v>-40</v>
      </c>
      <c r="K387">
        <f t="shared" si="712"/>
        <v>1.723597441292345E-2</v>
      </c>
      <c r="L387">
        <f t="shared" si="667"/>
        <v>0.96885493596170413</v>
      </c>
      <c r="M387">
        <f t="shared" si="668"/>
        <v>1.3909089625372439E-2</v>
      </c>
      <c r="N387">
        <f t="shared" si="669"/>
        <v>6.9474843610997357E-4</v>
      </c>
      <c r="O387">
        <f t="shared" si="713"/>
        <v>4.9156152711781094E-4</v>
      </c>
      <c r="P387">
        <f t="shared" si="670"/>
        <v>8.2493579784117513E-4</v>
      </c>
      <c r="Q387">
        <f t="shared" si="671"/>
        <v>-8.1218274111675131E-3</v>
      </c>
      <c r="R387">
        <f t="shared" si="672"/>
        <v>89100.402617010564</v>
      </c>
      <c r="S387">
        <f t="shared" si="714"/>
        <v>1535.7322596879717</v>
      </c>
      <c r="T387">
        <f t="shared" si="673"/>
        <v>86325.364871665821</v>
      </c>
      <c r="U387">
        <f t="shared" si="674"/>
        <v>1239.305485656769</v>
      </c>
      <c r="V387" s="4">
        <v>2133423</v>
      </c>
      <c r="W387">
        <f t="shared" si="675"/>
        <v>4491</v>
      </c>
      <c r="X387">
        <f t="shared" si="676"/>
        <v>-1432</v>
      </c>
      <c r="Y387" s="20">
        <f t="shared" si="677"/>
        <v>536845.24408656266</v>
      </c>
      <c r="Z387" s="4">
        <v>1775788</v>
      </c>
      <c r="AA387">
        <f t="shared" si="678"/>
        <v>4245</v>
      </c>
      <c r="AB387" s="17">
        <f t="shared" si="679"/>
        <v>0.83236563963170918</v>
      </c>
      <c r="AC387" s="16">
        <f t="shared" si="680"/>
        <v>-1336</v>
      </c>
      <c r="AD387">
        <f t="shared" si="681"/>
        <v>357635</v>
      </c>
      <c r="AE387">
        <f t="shared" si="682"/>
        <v>246</v>
      </c>
      <c r="AF387" s="17">
        <f t="shared" si="683"/>
        <v>0.16763436036829077</v>
      </c>
      <c r="AG387" s="16">
        <f t="shared" si="684"/>
        <v>-96</v>
      </c>
      <c r="AH387" s="20">
        <f t="shared" si="685"/>
        <v>5.4776219104876421E-2</v>
      </c>
      <c r="AI387" s="20">
        <f t="shared" si="686"/>
        <v>89993.709109209856</v>
      </c>
      <c r="AJ387" s="4">
        <v>4110</v>
      </c>
      <c r="AK387">
        <f t="shared" si="687"/>
        <v>-41</v>
      </c>
      <c r="AL387">
        <f t="shared" si="688"/>
        <v>-9.8771380390267893E-3</v>
      </c>
      <c r="AM387" s="20">
        <f t="shared" si="689"/>
        <v>1034.2224458983392</v>
      </c>
      <c r="AN387" s="20">
        <f t="shared" si="690"/>
        <v>1.1607382408178827E-2</v>
      </c>
      <c r="AO387" s="4">
        <v>218</v>
      </c>
      <c r="AP387">
        <f t="shared" si="658"/>
        <v>3</v>
      </c>
      <c r="AQ387">
        <f t="shared" si="659"/>
        <v>1.3953488372093092E-2</v>
      </c>
      <c r="AR387" s="20">
        <f t="shared" si="691"/>
        <v>54.8565676899849</v>
      </c>
      <c r="AS387" s="4">
        <v>504</v>
      </c>
      <c r="AT387">
        <f t="shared" si="692"/>
        <v>-4</v>
      </c>
      <c r="AU387">
        <f t="shared" si="693"/>
        <v>-7.8740157480314821E-3</v>
      </c>
      <c r="AV387" s="20">
        <f t="shared" si="694"/>
        <v>126.8243583291394</v>
      </c>
      <c r="AW387" s="30">
        <f t="shared" si="695"/>
        <v>1.4233870398350679E-3</v>
      </c>
      <c r="AX387" s="4">
        <v>93</v>
      </c>
      <c r="AY387">
        <f t="shared" si="696"/>
        <v>2</v>
      </c>
      <c r="AZ387">
        <f t="shared" si="697"/>
        <v>2.19780219780219E-2</v>
      </c>
      <c r="BA387" s="20">
        <f t="shared" si="698"/>
        <v>23.402113739305484</v>
      </c>
      <c r="BB387" s="30">
        <f t="shared" si="699"/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 t="shared" si="700"/>
        <v>-40</v>
      </c>
      <c r="BE387" s="30">
        <f t="shared" si="701"/>
        <v>-8.0563947633434108E-3</v>
      </c>
      <c r="BF387" s="20">
        <f t="shared" si="702"/>
        <v>1239.305485656769</v>
      </c>
      <c r="BG387" s="20">
        <f t="shared" si="703"/>
        <v>1.3909089625372439E-2</v>
      </c>
      <c r="BH387" s="26">
        <v>63654</v>
      </c>
      <c r="BI387">
        <f t="shared" si="665"/>
        <v>1</v>
      </c>
      <c r="BJ387" s="4">
        <v>137569</v>
      </c>
      <c r="BK387">
        <f t="shared" si="666"/>
        <v>2</v>
      </c>
      <c r="BL387" s="4">
        <v>102741</v>
      </c>
      <c r="BM387">
        <f t="shared" si="704"/>
        <v>239</v>
      </c>
      <c r="BN387" s="4">
        <v>41534</v>
      </c>
      <c r="BO387">
        <f t="shared" si="705"/>
        <v>3</v>
      </c>
      <c r="BP387" s="4">
        <v>8587</v>
      </c>
      <c r="BQ387">
        <f t="shared" si="706"/>
        <v>1</v>
      </c>
      <c r="BR387" s="8">
        <v>31</v>
      </c>
      <c r="BS387" s="15">
        <f t="shared" si="707"/>
        <v>0</v>
      </c>
      <c r="BT387" s="8">
        <v>268</v>
      </c>
      <c r="BU387" s="15">
        <f t="shared" si="708"/>
        <v>0</v>
      </c>
      <c r="BV387" s="8">
        <v>1209</v>
      </c>
      <c r="BW387" s="15">
        <f t="shared" si="709"/>
        <v>1</v>
      </c>
      <c r="BX387" s="8">
        <v>2962</v>
      </c>
      <c r="BY387" s="15">
        <f t="shared" si="710"/>
        <v>2</v>
      </c>
      <c r="BZ387" s="13">
        <v>1633</v>
      </c>
      <c r="CA387" s="16">
        <f t="shared" si="711"/>
        <v>0</v>
      </c>
    </row>
    <row r="388" spans="1:79">
      <c r="A388" s="1">
        <v>44285</v>
      </c>
      <c r="B388">
        <v>44285</v>
      </c>
      <c r="C388" s="4">
        <v>354604</v>
      </c>
      <c r="D388">
        <f t="shared" si="661"/>
        <v>519</v>
      </c>
      <c r="E388" s="4">
        <v>6109</v>
      </c>
      <c r="F388">
        <f t="shared" si="662"/>
        <v>6</v>
      </c>
      <c r="G388" s="4">
        <v>343501</v>
      </c>
      <c r="H388">
        <f t="shared" si="663"/>
        <v>444</v>
      </c>
      <c r="I388">
        <f t="shared" si="660"/>
        <v>4994</v>
      </c>
      <c r="J388">
        <f t="shared" si="715"/>
        <v>69</v>
      </c>
      <c r="K388">
        <f t="shared" si="712"/>
        <v>1.7227668046609738E-2</v>
      </c>
      <c r="L388">
        <f t="shared" si="667"/>
        <v>0.96868901648035555</v>
      </c>
      <c r="M388">
        <f t="shared" si="668"/>
        <v>1.4083315473034709E-2</v>
      </c>
      <c r="N388">
        <f t="shared" si="669"/>
        <v>1.4636044714667628E-3</v>
      </c>
      <c r="O388">
        <f t="shared" si="713"/>
        <v>9.821574725814373E-4</v>
      </c>
      <c r="P388">
        <f t="shared" si="670"/>
        <v>1.2925726562659206E-3</v>
      </c>
      <c r="Q388">
        <f t="shared" si="671"/>
        <v>1.381657989587505E-2</v>
      </c>
      <c r="R388">
        <f t="shared" si="672"/>
        <v>89231.001509813781</v>
      </c>
      <c r="S388">
        <f t="shared" si="714"/>
        <v>1537.2420734776044</v>
      </c>
      <c r="T388">
        <f t="shared" si="673"/>
        <v>86437.091092098635</v>
      </c>
      <c r="U388">
        <f t="shared" si="674"/>
        <v>1256.668344237544</v>
      </c>
      <c r="V388" s="4">
        <v>2143651</v>
      </c>
      <c r="W388">
        <f t="shared" si="675"/>
        <v>10228</v>
      </c>
      <c r="X388">
        <f t="shared" si="676"/>
        <v>5737</v>
      </c>
      <c r="Y388" s="20">
        <f t="shared" si="677"/>
        <v>539418.97332662297</v>
      </c>
      <c r="Z388" s="4">
        <v>1785487</v>
      </c>
      <c r="AA388">
        <f t="shared" si="678"/>
        <v>9699</v>
      </c>
      <c r="AB388" s="17">
        <f t="shared" si="679"/>
        <v>0.83291869805299468</v>
      </c>
      <c r="AC388" s="16">
        <f t="shared" si="680"/>
        <v>5454</v>
      </c>
      <c r="AD388">
        <f t="shared" si="681"/>
        <v>358164</v>
      </c>
      <c r="AE388">
        <f t="shared" si="682"/>
        <v>529</v>
      </c>
      <c r="AF388" s="17">
        <f t="shared" si="683"/>
        <v>0.16708130194700538</v>
      </c>
      <c r="AG388" s="16">
        <f t="shared" si="684"/>
        <v>283</v>
      </c>
      <c r="AH388" s="20">
        <f t="shared" si="685"/>
        <v>5.1720766523269457E-2</v>
      </c>
      <c r="AI388" s="20">
        <f t="shared" si="686"/>
        <v>90126.824358329133</v>
      </c>
      <c r="AJ388" s="4">
        <v>4199</v>
      </c>
      <c r="AK388">
        <f t="shared" si="687"/>
        <v>89</v>
      </c>
      <c r="AL388">
        <f t="shared" si="688"/>
        <v>2.1654501216544997E-2</v>
      </c>
      <c r="AM388" s="20">
        <f t="shared" si="689"/>
        <v>1056.6180171112228</v>
      </c>
      <c r="AN388" s="20">
        <f t="shared" si="690"/>
        <v>1.1841377987839956E-2</v>
      </c>
      <c r="AO388" s="4">
        <v>210</v>
      </c>
      <c r="AP388">
        <f t="shared" si="658"/>
        <v>-8</v>
      </c>
      <c r="AQ388">
        <f t="shared" si="659"/>
        <v>-3.669724770642202E-2</v>
      </c>
      <c r="AR388" s="20">
        <f t="shared" si="691"/>
        <v>52.843482637141413</v>
      </c>
      <c r="AS388" s="4">
        <v>496</v>
      </c>
      <c r="AT388">
        <f t="shared" si="692"/>
        <v>-8</v>
      </c>
      <c r="AU388">
        <f t="shared" si="693"/>
        <v>-1.5873015873015928E-2</v>
      </c>
      <c r="AV388" s="20">
        <f t="shared" si="694"/>
        <v>124.81127327629592</v>
      </c>
      <c r="AW388" s="30">
        <f t="shared" si="695"/>
        <v>1.3987433869894306E-3</v>
      </c>
      <c r="AX388" s="4">
        <v>89</v>
      </c>
      <c r="AY388">
        <f t="shared" si="696"/>
        <v>-4</v>
      </c>
      <c r="AZ388">
        <f t="shared" si="697"/>
        <v>-4.3010752688172005E-2</v>
      </c>
      <c r="BA388" s="20">
        <f t="shared" si="698"/>
        <v>22.395571212883745</v>
      </c>
      <c r="BB388" s="30">
        <f t="shared" si="699"/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 t="shared" si="700"/>
        <v>69</v>
      </c>
      <c r="BE388" s="30">
        <f t="shared" si="701"/>
        <v>1.4010152284263944E-2</v>
      </c>
      <c r="BF388" s="20">
        <f t="shared" si="702"/>
        <v>1256.668344237544</v>
      </c>
      <c r="BG388" s="20">
        <f t="shared" si="703"/>
        <v>1.4083315473034709E-2</v>
      </c>
      <c r="BH388" s="26">
        <v>63749</v>
      </c>
      <c r="BI388">
        <f t="shared" si="665"/>
        <v>95</v>
      </c>
      <c r="BJ388" s="4">
        <v>137760</v>
      </c>
      <c r="BK388">
        <f t="shared" si="666"/>
        <v>191</v>
      </c>
      <c r="BL388" s="4">
        <v>102900</v>
      </c>
      <c r="BM388">
        <f t="shared" si="704"/>
        <v>159</v>
      </c>
      <c r="BN388" s="4">
        <v>41599</v>
      </c>
      <c r="BO388">
        <f t="shared" si="705"/>
        <v>65</v>
      </c>
      <c r="BP388" s="4">
        <v>8596</v>
      </c>
      <c r="BQ388">
        <f t="shared" si="706"/>
        <v>9</v>
      </c>
      <c r="BR388" s="8">
        <v>31</v>
      </c>
      <c r="BS388" s="15">
        <f t="shared" si="707"/>
        <v>0</v>
      </c>
      <c r="BT388" s="8">
        <v>268</v>
      </c>
      <c r="BU388" s="15">
        <f t="shared" si="708"/>
        <v>0</v>
      </c>
      <c r="BV388" s="8">
        <v>1209</v>
      </c>
      <c r="BW388" s="15">
        <f t="shared" si="709"/>
        <v>0</v>
      </c>
      <c r="BX388" s="8">
        <v>2967</v>
      </c>
      <c r="BY388" s="15">
        <f t="shared" si="710"/>
        <v>5</v>
      </c>
      <c r="BZ388" s="13">
        <v>1634</v>
      </c>
      <c r="CA388" s="16">
        <f t="shared" si="711"/>
        <v>1</v>
      </c>
    </row>
    <row r="389" spans="1:79">
      <c r="A389" s="1">
        <v>44286</v>
      </c>
      <c r="B389">
        <v>44286</v>
      </c>
      <c r="C389" s="4">
        <v>355051</v>
      </c>
      <c r="D389">
        <f t="shared" si="661"/>
        <v>447</v>
      </c>
      <c r="E389" s="4">
        <v>6114</v>
      </c>
      <c r="F389">
        <f t="shared" si="662"/>
        <v>5</v>
      </c>
      <c r="G389" s="4">
        <v>343904</v>
      </c>
      <c r="H389">
        <f t="shared" si="663"/>
        <v>403</v>
      </c>
      <c r="I389">
        <f t="shared" si="660"/>
        <v>5033</v>
      </c>
      <c r="J389">
        <f t="shared" si="715"/>
        <v>39</v>
      </c>
      <c r="K389">
        <f t="shared" si="712"/>
        <v>1.7220061343299977E-2</v>
      </c>
      <c r="L389">
        <f t="shared" si="667"/>
        <v>0.96860451033795147</v>
      </c>
      <c r="M389">
        <f t="shared" si="668"/>
        <v>1.4175428318748575E-2</v>
      </c>
      <c r="N389">
        <f t="shared" si="669"/>
        <v>1.2589740628811072E-3</v>
      </c>
      <c r="O389">
        <f t="shared" si="713"/>
        <v>8.1779522407589137E-4</v>
      </c>
      <c r="P389">
        <f t="shared" si="670"/>
        <v>1.1718386526472504E-3</v>
      </c>
      <c r="Q389">
        <f t="shared" si="671"/>
        <v>7.7488575402344523E-3</v>
      </c>
      <c r="R389">
        <f t="shared" si="672"/>
        <v>89343.482637141409</v>
      </c>
      <c r="S389">
        <f t="shared" si="714"/>
        <v>1538.5002516356315</v>
      </c>
      <c r="T389">
        <f t="shared" si="673"/>
        <v>86538.500251635633</v>
      </c>
      <c r="U389">
        <f t="shared" si="674"/>
        <v>1266.4821338701558</v>
      </c>
      <c r="V389" s="4">
        <v>2154955</v>
      </c>
      <c r="W389">
        <f t="shared" si="675"/>
        <v>11304</v>
      </c>
      <c r="X389">
        <f t="shared" si="676"/>
        <v>1076</v>
      </c>
      <c r="Y389" s="20">
        <f t="shared" si="677"/>
        <v>542263.46250629087</v>
      </c>
      <c r="Z389" s="4">
        <v>1796357</v>
      </c>
      <c r="AA389">
        <f t="shared" si="678"/>
        <v>10870</v>
      </c>
      <c r="AB389" s="17">
        <f t="shared" si="679"/>
        <v>0.83359374093658567</v>
      </c>
      <c r="AC389" s="16">
        <f t="shared" si="680"/>
        <v>1171</v>
      </c>
      <c r="AD389">
        <f t="shared" si="681"/>
        <v>358598</v>
      </c>
      <c r="AE389">
        <f t="shared" si="682"/>
        <v>434</v>
      </c>
      <c r="AF389" s="17">
        <f t="shared" si="683"/>
        <v>0.16640625906341433</v>
      </c>
      <c r="AG389" s="16">
        <f t="shared" si="684"/>
        <v>-95</v>
      </c>
      <c r="AH389" s="20">
        <f t="shared" si="685"/>
        <v>3.8393489030431709E-2</v>
      </c>
      <c r="AI389" s="20">
        <f t="shared" si="686"/>
        <v>90236.034222445887</v>
      </c>
      <c r="AJ389" s="4">
        <v>4230</v>
      </c>
      <c r="AK389">
        <f t="shared" si="687"/>
        <v>31</v>
      </c>
      <c r="AL389">
        <f t="shared" si="688"/>
        <v>7.3827101690879804E-3</v>
      </c>
      <c r="AM389" s="20">
        <f t="shared" si="689"/>
        <v>1064.4187216909913</v>
      </c>
      <c r="AN389" s="20">
        <f t="shared" si="690"/>
        <v>1.1913781400418532E-2</v>
      </c>
      <c r="AO389" s="4">
        <v>219</v>
      </c>
      <c r="AP389">
        <f t="shared" si="658"/>
        <v>9</v>
      </c>
      <c r="AQ389">
        <f t="shared" si="659"/>
        <v>4.2857142857142927E-2</v>
      </c>
      <c r="AR389" s="20">
        <f t="shared" si="691"/>
        <v>55.108203321590338</v>
      </c>
      <c r="AS389" s="4">
        <v>512</v>
      </c>
      <c r="AT389">
        <f t="shared" si="692"/>
        <v>16</v>
      </c>
      <c r="AU389">
        <f t="shared" si="693"/>
        <v>3.2258064516129004E-2</v>
      </c>
      <c r="AV389" s="20">
        <f t="shared" si="694"/>
        <v>128.83744338198289</v>
      </c>
      <c r="AW389" s="30">
        <f t="shared" si="695"/>
        <v>1.442046353904087E-3</v>
      </c>
      <c r="AX389" s="4">
        <v>72</v>
      </c>
      <c r="AY389">
        <f t="shared" si="696"/>
        <v>-17</v>
      </c>
      <c r="AZ389">
        <f t="shared" si="697"/>
        <v>-0.1910112359550562</v>
      </c>
      <c r="BA389" s="20">
        <f t="shared" si="698"/>
        <v>18.117765475591344</v>
      </c>
      <c r="BB389" s="30">
        <f t="shared" si="699"/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 t="shared" si="700"/>
        <v>39</v>
      </c>
      <c r="BE389" s="30">
        <f t="shared" si="701"/>
        <v>7.809371245494523E-3</v>
      </c>
      <c r="BF389" s="20">
        <f t="shared" si="702"/>
        <v>1266.4821338701558</v>
      </c>
      <c r="BG389" s="20">
        <f t="shared" si="703"/>
        <v>1.4175428318748575E-2</v>
      </c>
      <c r="BH389" s="26">
        <v>63852</v>
      </c>
      <c r="BI389">
        <f t="shared" si="665"/>
        <v>103</v>
      </c>
      <c r="BJ389" s="4">
        <v>137933</v>
      </c>
      <c r="BK389">
        <f t="shared" si="666"/>
        <v>173</v>
      </c>
      <c r="BL389" s="4">
        <v>103002</v>
      </c>
      <c r="BM389">
        <f t="shared" si="704"/>
        <v>102</v>
      </c>
      <c r="BN389" s="4">
        <v>41656</v>
      </c>
      <c r="BO389">
        <f t="shared" si="705"/>
        <v>57</v>
      </c>
      <c r="BP389" s="4">
        <v>8608</v>
      </c>
      <c r="BQ389">
        <f t="shared" si="706"/>
        <v>12</v>
      </c>
      <c r="BR389" s="8">
        <v>31</v>
      </c>
      <c r="BS389" s="15">
        <f t="shared" si="707"/>
        <v>0</v>
      </c>
      <c r="BT389" s="8">
        <v>268</v>
      </c>
      <c r="BU389" s="15">
        <f t="shared" si="708"/>
        <v>0</v>
      </c>
      <c r="BV389" s="8">
        <v>1210</v>
      </c>
      <c r="BW389" s="15">
        <f t="shared" si="709"/>
        <v>1</v>
      </c>
      <c r="BX389" s="8">
        <v>2968</v>
      </c>
      <c r="BY389" s="15">
        <f t="shared" si="710"/>
        <v>1</v>
      </c>
      <c r="BZ389" s="13">
        <v>1637</v>
      </c>
      <c r="CA389" s="16">
        <f t="shared" si="711"/>
        <v>3</v>
      </c>
    </row>
    <row r="390" spans="1:79">
      <c r="A390" s="1">
        <v>44287</v>
      </c>
      <c r="B390">
        <v>44287</v>
      </c>
      <c r="C390" s="4">
        <v>355499</v>
      </c>
      <c r="D390">
        <f t="shared" si="661"/>
        <v>448</v>
      </c>
      <c r="E390" s="4">
        <v>6119</v>
      </c>
      <c r="F390">
        <f t="shared" si="662"/>
        <v>5</v>
      </c>
      <c r="G390" s="4">
        <v>344327</v>
      </c>
      <c r="H390">
        <f t="shared" si="663"/>
        <v>423</v>
      </c>
      <c r="I390">
        <f t="shared" si="660"/>
        <v>5053</v>
      </c>
      <c r="J390">
        <f t="shared" si="715"/>
        <v>20</v>
      </c>
      <c r="K390">
        <f t="shared" si="712"/>
        <v>1.7212425351407459E-2</v>
      </c>
      <c r="L390">
        <f t="shared" si="667"/>
        <v>0.96857375126231016</v>
      </c>
      <c r="M390">
        <f t="shared" si="668"/>
        <v>1.421382338628238E-2</v>
      </c>
      <c r="N390">
        <f t="shared" si="669"/>
        <v>1.260200450634179E-3</v>
      </c>
      <c r="O390">
        <f t="shared" si="713"/>
        <v>8.1712698153293018E-4</v>
      </c>
      <c r="P390">
        <f t="shared" si="670"/>
        <v>1.2284833893362996E-3</v>
      </c>
      <c r="Q390">
        <f t="shared" si="671"/>
        <v>3.9580447259054026E-3</v>
      </c>
      <c r="R390">
        <f t="shared" si="672"/>
        <v>89456.215400100657</v>
      </c>
      <c r="S390">
        <f t="shared" si="714"/>
        <v>1539.7584297936587</v>
      </c>
      <c r="T390">
        <f t="shared" si="673"/>
        <v>86644.942123804722</v>
      </c>
      <c r="U390">
        <f t="shared" si="674"/>
        <v>1271.5148465022646</v>
      </c>
      <c r="V390" s="4">
        <v>2164688</v>
      </c>
      <c r="W390">
        <f t="shared" si="675"/>
        <v>9733</v>
      </c>
      <c r="X390">
        <f t="shared" si="676"/>
        <v>-1571</v>
      </c>
      <c r="Y390" s="20">
        <f t="shared" si="677"/>
        <v>544712.63210870652</v>
      </c>
      <c r="Z390" s="4">
        <v>1805639</v>
      </c>
      <c r="AA390">
        <f t="shared" si="678"/>
        <v>9282</v>
      </c>
      <c r="AB390" s="17">
        <f t="shared" si="679"/>
        <v>0.83413360262541303</v>
      </c>
      <c r="AC390" s="16">
        <f t="shared" si="680"/>
        <v>-1588</v>
      </c>
      <c r="AD390">
        <f t="shared" si="681"/>
        <v>359049</v>
      </c>
      <c r="AE390">
        <f t="shared" si="682"/>
        <v>451</v>
      </c>
      <c r="AF390" s="17">
        <f t="shared" si="683"/>
        <v>0.165866397374587</v>
      </c>
      <c r="AG390" s="16">
        <f t="shared" si="684"/>
        <v>17</v>
      </c>
      <c r="AH390" s="20">
        <f t="shared" si="685"/>
        <v>4.6337203328881124E-2</v>
      </c>
      <c r="AI390" s="20">
        <f t="shared" si="686"/>
        <v>90349.521892299948</v>
      </c>
      <c r="AJ390" s="4">
        <v>4321</v>
      </c>
      <c r="AK390">
        <f t="shared" si="687"/>
        <v>91</v>
      </c>
      <c r="AL390">
        <f t="shared" si="688"/>
        <v>2.1513002364066169E-2</v>
      </c>
      <c r="AM390" s="20">
        <f t="shared" si="689"/>
        <v>1087.3175641670859</v>
      </c>
      <c r="AN390" s="20">
        <f t="shared" si="690"/>
        <v>1.2154745864264035E-2</v>
      </c>
      <c r="AO390" s="4">
        <v>217</v>
      </c>
      <c r="AP390">
        <f t="shared" si="658"/>
        <v>-2</v>
      </c>
      <c r="AQ390">
        <f t="shared" si="659"/>
        <v>-9.1324200913242004E-3</v>
      </c>
      <c r="AR390" s="20">
        <f t="shared" si="691"/>
        <v>54.604932058379461</v>
      </c>
      <c r="AS390" s="4">
        <v>449</v>
      </c>
      <c r="AT390">
        <f t="shared" si="692"/>
        <v>-63</v>
      </c>
      <c r="AU390">
        <f t="shared" si="693"/>
        <v>-0.123046875</v>
      </c>
      <c r="AV390" s="20">
        <f t="shared" si="694"/>
        <v>112.98439859084046</v>
      </c>
      <c r="AW390" s="30">
        <f t="shared" si="695"/>
        <v>1.2630133980686303E-3</v>
      </c>
      <c r="AX390" s="4">
        <v>66</v>
      </c>
      <c r="AY390">
        <f t="shared" si="696"/>
        <v>-6</v>
      </c>
      <c r="AZ390">
        <f t="shared" si="697"/>
        <v>-8.333333333333337E-2</v>
      </c>
      <c r="BA390" s="20">
        <f t="shared" si="698"/>
        <v>16.607951685958732</v>
      </c>
      <c r="BB390" s="30">
        <f t="shared" si="699"/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 t="shared" si="700"/>
        <v>20</v>
      </c>
      <c r="BE390" s="30">
        <f t="shared" si="701"/>
        <v>3.9737730975561991E-3</v>
      </c>
      <c r="BF390" s="20">
        <f t="shared" si="702"/>
        <v>1271.5148465022646</v>
      </c>
      <c r="BG390" s="20">
        <f t="shared" si="703"/>
        <v>1.421382338628238E-2</v>
      </c>
      <c r="BH390" s="26">
        <v>63943</v>
      </c>
      <c r="BI390">
        <f t="shared" si="665"/>
        <v>91</v>
      </c>
      <c r="BJ390" s="4">
        <v>138107</v>
      </c>
      <c r="BK390">
        <f t="shared" si="666"/>
        <v>174</v>
      </c>
      <c r="BL390" s="4">
        <v>103123</v>
      </c>
      <c r="BM390">
        <f t="shared" si="704"/>
        <v>121</v>
      </c>
      <c r="BN390" s="4">
        <v>41708</v>
      </c>
      <c r="BO390">
        <f t="shared" si="705"/>
        <v>52</v>
      </c>
      <c r="BP390" s="4">
        <v>8618</v>
      </c>
      <c r="BQ390">
        <f t="shared" si="706"/>
        <v>10</v>
      </c>
      <c r="BR390" s="8">
        <v>31</v>
      </c>
      <c r="BS390" s="15">
        <f t="shared" si="707"/>
        <v>0</v>
      </c>
      <c r="BT390" s="8">
        <v>268</v>
      </c>
      <c r="BU390" s="15">
        <f t="shared" si="708"/>
        <v>0</v>
      </c>
      <c r="BV390" s="8">
        <v>1212</v>
      </c>
      <c r="BW390" s="15">
        <f t="shared" si="709"/>
        <v>2</v>
      </c>
      <c r="BX390" s="8">
        <v>2971</v>
      </c>
      <c r="BY390" s="15">
        <f t="shared" si="710"/>
        <v>3</v>
      </c>
      <c r="BZ390" s="13">
        <v>1637</v>
      </c>
      <c r="CA390" s="16">
        <f t="shared" si="711"/>
        <v>0</v>
      </c>
    </row>
    <row r="391" spans="1:79">
      <c r="A391" s="1">
        <v>44288</v>
      </c>
      <c r="B391">
        <v>44288</v>
      </c>
      <c r="C391" s="4">
        <v>355850</v>
      </c>
      <c r="D391">
        <f t="shared" si="661"/>
        <v>351</v>
      </c>
      <c r="E391" s="4">
        <v>6126</v>
      </c>
      <c r="F391">
        <f t="shared" si="662"/>
        <v>7</v>
      </c>
      <c r="G391" s="4">
        <v>344701</v>
      </c>
      <c r="H391">
        <f t="shared" si="663"/>
        <v>374</v>
      </c>
      <c r="I391">
        <f t="shared" si="660"/>
        <v>5023</v>
      </c>
      <c r="J391">
        <f t="shared" si="715"/>
        <v>-30</v>
      </c>
      <c r="K391">
        <f t="shared" si="712"/>
        <v>1.7215118729801884E-2</v>
      </c>
      <c r="L391">
        <f t="shared" si="667"/>
        <v>0.96866938316706475</v>
      </c>
      <c r="M391">
        <f t="shared" si="668"/>
        <v>1.4115498103133343E-2</v>
      </c>
      <c r="N391">
        <f t="shared" si="669"/>
        <v>9.8637066179570036E-4</v>
      </c>
      <c r="O391">
        <f t="shared" si="713"/>
        <v>1.1426705843943846E-3</v>
      </c>
      <c r="P391">
        <f t="shared" si="670"/>
        <v>1.0849983028769861E-3</v>
      </c>
      <c r="Q391">
        <f t="shared" si="671"/>
        <v>-5.9725263786581722E-3</v>
      </c>
      <c r="R391">
        <f t="shared" si="672"/>
        <v>89544.539506794157</v>
      </c>
      <c r="S391">
        <f t="shared" si="714"/>
        <v>1541.5198792148967</v>
      </c>
      <c r="T391">
        <f t="shared" si="673"/>
        <v>86739.053850025157</v>
      </c>
      <c r="U391">
        <f t="shared" si="674"/>
        <v>1263.9657775541016</v>
      </c>
      <c r="V391" s="4">
        <v>2171575</v>
      </c>
      <c r="W391">
        <f t="shared" si="675"/>
        <v>6887</v>
      </c>
      <c r="X391">
        <f t="shared" si="676"/>
        <v>-2846</v>
      </c>
      <c r="Y391" s="20">
        <f t="shared" si="677"/>
        <v>546445.64670357318</v>
      </c>
      <c r="Z391" s="4">
        <v>1812175</v>
      </c>
      <c r="AA391">
        <f t="shared" si="678"/>
        <v>6536</v>
      </c>
      <c r="AB391" s="17">
        <f t="shared" si="679"/>
        <v>0.83449800260179818</v>
      </c>
      <c r="AC391" s="16">
        <f t="shared" si="680"/>
        <v>-2746</v>
      </c>
      <c r="AD391">
        <f t="shared" si="681"/>
        <v>359400</v>
      </c>
      <c r="AE391">
        <f t="shared" si="682"/>
        <v>351</v>
      </c>
      <c r="AF391" s="17">
        <f t="shared" si="683"/>
        <v>0.16550199739820176</v>
      </c>
      <c r="AG391" s="16">
        <f t="shared" si="684"/>
        <v>-100</v>
      </c>
      <c r="AH391" s="20">
        <f t="shared" si="685"/>
        <v>5.0965587338463771E-2</v>
      </c>
      <c r="AI391" s="20">
        <f t="shared" si="686"/>
        <v>90437.845998993449</v>
      </c>
      <c r="AJ391" s="4">
        <v>4302</v>
      </c>
      <c r="AK391">
        <f t="shared" si="687"/>
        <v>-19</v>
      </c>
      <c r="AL391">
        <f t="shared" si="688"/>
        <v>-4.3971302939134205E-3</v>
      </c>
      <c r="AM391" s="20">
        <f t="shared" si="689"/>
        <v>1082.5364871665827</v>
      </c>
      <c r="AN391" s="20">
        <f t="shared" si="690"/>
        <v>1.2089363495854995E-2</v>
      </c>
      <c r="AO391" s="4">
        <v>225</v>
      </c>
      <c r="AP391">
        <f t="shared" si="658"/>
        <v>8</v>
      </c>
      <c r="AQ391">
        <f t="shared" si="659"/>
        <v>3.6866359447004671E-2</v>
      </c>
      <c r="AR391" s="20">
        <f t="shared" si="691"/>
        <v>56.618017111222947</v>
      </c>
      <c r="AS391" s="4">
        <v>431</v>
      </c>
      <c r="AT391">
        <f t="shared" si="692"/>
        <v>-18</v>
      </c>
      <c r="AU391">
        <f t="shared" si="693"/>
        <v>-4.008908685968815E-2</v>
      </c>
      <c r="AV391" s="20">
        <f t="shared" si="694"/>
        <v>108.45495722194262</v>
      </c>
      <c r="AW391" s="30">
        <f t="shared" si="695"/>
        <v>1.2111844878460024E-3</v>
      </c>
      <c r="AX391" s="4">
        <v>65</v>
      </c>
      <c r="AY391">
        <f t="shared" si="696"/>
        <v>-1</v>
      </c>
      <c r="AZ391">
        <f t="shared" si="697"/>
        <v>-1.5151515151515138E-2</v>
      </c>
      <c r="BA391" s="20">
        <f t="shared" si="698"/>
        <v>16.356316054353297</v>
      </c>
      <c r="BB391" s="30">
        <f t="shared" si="699"/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 t="shared" si="700"/>
        <v>-30</v>
      </c>
      <c r="BE391" s="30">
        <f t="shared" si="701"/>
        <v>-5.9370670888581056E-3</v>
      </c>
      <c r="BF391" s="20">
        <f t="shared" si="702"/>
        <v>1263.9657775541016</v>
      </c>
      <c r="BG391" s="20">
        <f t="shared" si="703"/>
        <v>1.4115498103133343E-2</v>
      </c>
      <c r="BH391" s="26">
        <v>64025</v>
      </c>
      <c r="BI391">
        <f t="shared" si="665"/>
        <v>82</v>
      </c>
      <c r="BJ391" s="4">
        <v>138238</v>
      </c>
      <c r="BK391">
        <f t="shared" si="666"/>
        <v>131</v>
      </c>
      <c r="BL391" s="4">
        <v>103225</v>
      </c>
      <c r="BM391">
        <f t="shared" si="704"/>
        <v>102</v>
      </c>
      <c r="BN391" s="4">
        <v>41737</v>
      </c>
      <c r="BO391">
        <f t="shared" si="705"/>
        <v>29</v>
      </c>
      <c r="BP391" s="4">
        <v>8625</v>
      </c>
      <c r="BQ391">
        <f t="shared" si="706"/>
        <v>7</v>
      </c>
      <c r="BR391" s="8">
        <v>31</v>
      </c>
      <c r="BS391" s="15">
        <f t="shared" si="707"/>
        <v>0</v>
      </c>
      <c r="BT391" s="8">
        <v>268</v>
      </c>
      <c r="BU391" s="15">
        <f t="shared" si="708"/>
        <v>0</v>
      </c>
      <c r="BV391" s="8">
        <v>1214</v>
      </c>
      <c r="BW391" s="15">
        <f t="shared" si="709"/>
        <v>2</v>
      </c>
      <c r="BX391" s="8">
        <v>2974</v>
      </c>
      <c r="BY391" s="15">
        <f t="shared" si="710"/>
        <v>3</v>
      </c>
      <c r="BZ391" s="13">
        <v>1639</v>
      </c>
      <c r="CA391" s="16">
        <f t="shared" si="711"/>
        <v>2</v>
      </c>
    </row>
    <row r="392" spans="1:79">
      <c r="A392" s="1">
        <v>44289</v>
      </c>
      <c r="B392">
        <v>44289</v>
      </c>
      <c r="C392" s="4">
        <v>356073</v>
      </c>
      <c r="D392">
        <f t="shared" si="661"/>
        <v>223</v>
      </c>
      <c r="E392" s="4">
        <v>6131</v>
      </c>
      <c r="F392">
        <f t="shared" si="662"/>
        <v>5</v>
      </c>
      <c r="G392" s="4">
        <v>345120</v>
      </c>
      <c r="H392">
        <f t="shared" si="663"/>
        <v>419</v>
      </c>
      <c r="I392">
        <f t="shared" si="660"/>
        <v>4822</v>
      </c>
      <c r="J392">
        <f t="shared" si="715"/>
        <v>-201</v>
      </c>
      <c r="K392">
        <f t="shared" si="712"/>
        <v>1.7218379377262529E-2</v>
      </c>
      <c r="L392">
        <f t="shared" si="667"/>
        <v>0.96923945370752629</v>
      </c>
      <c r="M392">
        <f t="shared" si="668"/>
        <v>1.3542166915211207E-2</v>
      </c>
      <c r="N392">
        <f t="shared" si="669"/>
        <v>6.2627607260308982E-4</v>
      </c>
      <c r="O392">
        <f t="shared" si="713"/>
        <v>8.1552764638721255E-4</v>
      </c>
      <c r="P392">
        <f t="shared" si="670"/>
        <v>1.2140704682429299E-3</v>
      </c>
      <c r="Q392">
        <f t="shared" si="671"/>
        <v>-4.1683948569058479E-2</v>
      </c>
      <c r="R392">
        <f t="shared" si="672"/>
        <v>89600.654252642169</v>
      </c>
      <c r="S392">
        <f t="shared" si="714"/>
        <v>1542.778057372924</v>
      </c>
      <c r="T392">
        <f t="shared" si="673"/>
        <v>86844.489179667842</v>
      </c>
      <c r="U392">
        <f t="shared" si="674"/>
        <v>1213.3870156014091</v>
      </c>
      <c r="V392" s="4">
        <v>2175451</v>
      </c>
      <c r="W392">
        <f t="shared" si="675"/>
        <v>3876</v>
      </c>
      <c r="X392">
        <f t="shared" si="676"/>
        <v>-3011</v>
      </c>
      <c r="Y392" s="20">
        <f t="shared" si="677"/>
        <v>547420.98641167581</v>
      </c>
      <c r="Z392" s="4">
        <v>1815828</v>
      </c>
      <c r="AA392">
        <f t="shared" si="678"/>
        <v>3653</v>
      </c>
      <c r="AB392" s="17">
        <f t="shared" si="679"/>
        <v>0.83469036995087453</v>
      </c>
      <c r="AC392" s="16">
        <f t="shared" si="680"/>
        <v>-2883</v>
      </c>
      <c r="AD392">
        <f t="shared" si="681"/>
        <v>359623</v>
      </c>
      <c r="AE392">
        <f t="shared" si="682"/>
        <v>223</v>
      </c>
      <c r="AF392" s="17">
        <f t="shared" si="683"/>
        <v>0.16530963004912544</v>
      </c>
      <c r="AG392" s="16">
        <f t="shared" si="684"/>
        <v>-128</v>
      </c>
      <c r="AH392" s="20">
        <f t="shared" si="685"/>
        <v>5.7533539731682147E-2</v>
      </c>
      <c r="AI392" s="20">
        <f t="shared" si="686"/>
        <v>90493.960744841461</v>
      </c>
      <c r="AJ392" s="4">
        <v>4100</v>
      </c>
      <c r="AK392">
        <f t="shared" si="687"/>
        <v>-202</v>
      </c>
      <c r="AL392">
        <f t="shared" si="688"/>
        <v>-4.6954904695490463E-2</v>
      </c>
      <c r="AM392" s="20">
        <f t="shared" si="689"/>
        <v>1031.7060895822849</v>
      </c>
      <c r="AN392" s="20">
        <f t="shared" si="690"/>
        <v>1.1514492814675642E-2</v>
      </c>
      <c r="AO392" s="4">
        <v>229</v>
      </c>
      <c r="AP392">
        <f t="shared" si="658"/>
        <v>4</v>
      </c>
      <c r="AQ392">
        <f t="shared" si="659"/>
        <v>1.777777777777767E-2</v>
      </c>
      <c r="AR392" s="20">
        <f t="shared" si="691"/>
        <v>57.624559637644687</v>
      </c>
      <c r="AS392" s="4">
        <v>430</v>
      </c>
      <c r="AT392">
        <f t="shared" si="692"/>
        <v>-1</v>
      </c>
      <c r="AU392">
        <f t="shared" si="693"/>
        <v>-2.3201856148491462E-3</v>
      </c>
      <c r="AV392" s="20">
        <f t="shared" si="694"/>
        <v>108.20332159033718</v>
      </c>
      <c r="AW392" s="30">
        <f t="shared" si="695"/>
        <v>1.2076175391001283E-3</v>
      </c>
      <c r="AX392" s="4">
        <v>63</v>
      </c>
      <c r="AY392">
        <f t="shared" si="696"/>
        <v>-2</v>
      </c>
      <c r="AZ392">
        <f t="shared" si="697"/>
        <v>-3.0769230769230771E-2</v>
      </c>
      <c r="BA392" s="20">
        <f t="shared" si="698"/>
        <v>15.853044791142425</v>
      </c>
      <c r="BB392" s="30">
        <f t="shared" si="699"/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 t="shared" si="700"/>
        <v>-201</v>
      </c>
      <c r="BE392" s="30">
        <f t="shared" si="701"/>
        <v>-4.001592673700971E-2</v>
      </c>
      <c r="BF392" s="20">
        <f t="shared" si="702"/>
        <v>1213.3870156014091</v>
      </c>
      <c r="BG392" s="20">
        <f t="shared" si="703"/>
        <v>1.3542166915211207E-2</v>
      </c>
      <c r="BH392" s="26">
        <v>64077</v>
      </c>
      <c r="BI392">
        <f t="shared" si="665"/>
        <v>52</v>
      </c>
      <c r="BJ392" s="4">
        <v>138314</v>
      </c>
      <c r="BK392">
        <f t="shared" si="666"/>
        <v>76</v>
      </c>
      <c r="BL392" s="4">
        <v>103284</v>
      </c>
      <c r="BM392">
        <f t="shared" si="704"/>
        <v>59</v>
      </c>
      <c r="BN392" s="4">
        <v>41762</v>
      </c>
      <c r="BO392">
        <f t="shared" si="705"/>
        <v>25</v>
      </c>
      <c r="BP392" s="4">
        <v>8636</v>
      </c>
      <c r="BQ392">
        <f t="shared" si="706"/>
        <v>11</v>
      </c>
      <c r="BR392" s="8">
        <v>31</v>
      </c>
      <c r="BS392" s="15">
        <f t="shared" si="707"/>
        <v>0</v>
      </c>
      <c r="BT392" s="8">
        <v>268</v>
      </c>
      <c r="BU392" s="15">
        <f t="shared" si="708"/>
        <v>0</v>
      </c>
      <c r="BV392" s="8">
        <v>1214</v>
      </c>
      <c r="BW392" s="15">
        <f t="shared" si="709"/>
        <v>0</v>
      </c>
      <c r="BX392" s="8">
        <v>2977</v>
      </c>
      <c r="BY392" s="15">
        <f t="shared" si="710"/>
        <v>3</v>
      </c>
      <c r="BZ392" s="13">
        <v>1641</v>
      </c>
      <c r="CA392" s="16">
        <f t="shared" si="711"/>
        <v>2</v>
      </c>
    </row>
    <row r="393" spans="1:79">
      <c r="A393" s="1">
        <v>44290</v>
      </c>
      <c r="B393">
        <v>44290</v>
      </c>
      <c r="C393" s="4">
        <v>356377</v>
      </c>
      <c r="D393">
        <f t="shared" si="661"/>
        <v>304</v>
      </c>
      <c r="E393" s="4">
        <v>6135</v>
      </c>
      <c r="F393">
        <f t="shared" si="662"/>
        <v>4</v>
      </c>
      <c r="G393" s="4">
        <v>345493</v>
      </c>
      <c r="H393">
        <f t="shared" si="663"/>
        <v>373</v>
      </c>
      <c r="I393">
        <f t="shared" si="660"/>
        <v>4749</v>
      </c>
      <c r="J393">
        <f t="shared" si="715"/>
        <v>-73</v>
      </c>
      <c r="K393">
        <f t="shared" si="712"/>
        <v>1.7214915665152354E-2</v>
      </c>
      <c r="L393">
        <f t="shared" si="667"/>
        <v>0.96945930854123585</v>
      </c>
      <c r="M393">
        <f t="shared" si="668"/>
        <v>1.3325775793611822E-2</v>
      </c>
      <c r="N393">
        <f t="shared" si="669"/>
        <v>8.530292358934499E-4</v>
      </c>
      <c r="O393">
        <f t="shared" si="713"/>
        <v>6.5199674001629993E-4</v>
      </c>
      <c r="P393">
        <f t="shared" si="670"/>
        <v>1.0796166637240118E-3</v>
      </c>
      <c r="Q393">
        <f t="shared" si="671"/>
        <v>-1.5371657190987577E-2</v>
      </c>
      <c r="R393">
        <f t="shared" si="672"/>
        <v>89677.151484650225</v>
      </c>
      <c r="S393">
        <f t="shared" si="714"/>
        <v>1543.7845998993457</v>
      </c>
      <c r="T393">
        <f t="shared" si="673"/>
        <v>86938.349270256658</v>
      </c>
      <c r="U393">
        <f t="shared" si="674"/>
        <v>1195.0176144942122</v>
      </c>
      <c r="V393" s="4">
        <v>2180385</v>
      </c>
      <c r="W393">
        <f t="shared" si="675"/>
        <v>4934</v>
      </c>
      <c r="X393">
        <f t="shared" si="676"/>
        <v>1058</v>
      </c>
      <c r="Y393" s="20">
        <f t="shared" si="677"/>
        <v>548662.55661801703</v>
      </c>
      <c r="Z393" s="4">
        <v>1820458</v>
      </c>
      <c r="AA393">
        <f t="shared" si="678"/>
        <v>4630</v>
      </c>
      <c r="AB393" s="17">
        <f t="shared" si="679"/>
        <v>0.83492502470893903</v>
      </c>
      <c r="AC393" s="16">
        <f t="shared" si="680"/>
        <v>977</v>
      </c>
      <c r="AD393">
        <f t="shared" si="681"/>
        <v>359927</v>
      </c>
      <c r="AE393">
        <f t="shared" si="682"/>
        <v>304</v>
      </c>
      <c r="AF393" s="17">
        <f t="shared" si="683"/>
        <v>0.16507497529106099</v>
      </c>
      <c r="AG393" s="16">
        <f t="shared" si="684"/>
        <v>81</v>
      </c>
      <c r="AH393" s="20">
        <f t="shared" si="685"/>
        <v>6.1613295500608026E-2</v>
      </c>
      <c r="AI393" s="20">
        <f t="shared" si="686"/>
        <v>90570.457976849517</v>
      </c>
      <c r="AJ393" s="4">
        <v>4031</v>
      </c>
      <c r="AK393">
        <f t="shared" si="687"/>
        <v>-69</v>
      </c>
      <c r="AL393">
        <f t="shared" si="688"/>
        <v>-1.6829268292682942E-2</v>
      </c>
      <c r="AM393" s="20">
        <f t="shared" si="689"/>
        <v>1014.3432310015097</v>
      </c>
      <c r="AN393" s="20">
        <f t="shared" si="690"/>
        <v>1.1311055427258212E-2</v>
      </c>
      <c r="AO393" s="4">
        <v>230</v>
      </c>
      <c r="AP393">
        <f t="shared" si="658"/>
        <v>1</v>
      </c>
      <c r="AQ393">
        <f t="shared" si="659"/>
        <v>4.366812227074135E-3</v>
      </c>
      <c r="AR393" s="20">
        <f t="shared" si="691"/>
        <v>57.876195269250125</v>
      </c>
      <c r="AS393" s="4">
        <v>421</v>
      </c>
      <c r="AT393">
        <f t="shared" si="692"/>
        <v>-9</v>
      </c>
      <c r="AU393">
        <f t="shared" si="693"/>
        <v>-2.0930232558139528E-2</v>
      </c>
      <c r="AV393" s="20">
        <f t="shared" si="694"/>
        <v>105.93860090588826</v>
      </c>
      <c r="AW393" s="30">
        <f t="shared" si="695"/>
        <v>1.1813332510234949E-3</v>
      </c>
      <c r="AX393" s="4">
        <v>67</v>
      </c>
      <c r="AY393">
        <f t="shared" si="696"/>
        <v>4</v>
      </c>
      <c r="AZ393">
        <f t="shared" si="697"/>
        <v>6.3492063492063489E-2</v>
      </c>
      <c r="BA393" s="20">
        <f t="shared" si="698"/>
        <v>16.859587317564166</v>
      </c>
      <c r="BB393" s="30">
        <f t="shared" si="699"/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 t="shared" si="700"/>
        <v>-73</v>
      </c>
      <c r="BE393" s="30">
        <f t="shared" si="701"/>
        <v>-1.5138946495230177E-2</v>
      </c>
      <c r="BF393" s="20">
        <f t="shared" si="702"/>
        <v>1195.0176144942122</v>
      </c>
      <c r="BG393" s="20">
        <f t="shared" si="703"/>
        <v>1.3325775793611822E-2</v>
      </c>
      <c r="BH393" s="26">
        <v>64143</v>
      </c>
      <c r="BI393">
        <f t="shared" si="665"/>
        <v>66</v>
      </c>
      <c r="BJ393" s="4">
        <v>138397</v>
      </c>
      <c r="BK393">
        <f t="shared" si="666"/>
        <v>83</v>
      </c>
      <c r="BL393" s="4">
        <v>103386</v>
      </c>
      <c r="BM393">
        <f t="shared" si="704"/>
        <v>102</v>
      </c>
      <c r="BN393" s="4">
        <v>41808</v>
      </c>
      <c r="BO393">
        <f t="shared" si="705"/>
        <v>46</v>
      </c>
      <c r="BP393" s="4">
        <v>8643</v>
      </c>
      <c r="BQ393">
        <f t="shared" si="706"/>
        <v>7</v>
      </c>
      <c r="BR393" s="8">
        <v>31</v>
      </c>
      <c r="BS393" s="15">
        <f t="shared" si="707"/>
        <v>0</v>
      </c>
      <c r="BT393" s="8">
        <v>268</v>
      </c>
      <c r="BU393" s="15">
        <f t="shared" si="708"/>
        <v>0</v>
      </c>
      <c r="BV393" s="8">
        <v>1215</v>
      </c>
      <c r="BW393" s="15">
        <f t="shared" si="709"/>
        <v>1</v>
      </c>
      <c r="BX393" s="8">
        <v>2980</v>
      </c>
      <c r="BY393" s="15">
        <f t="shared" si="710"/>
        <v>3</v>
      </c>
      <c r="BZ393" s="13">
        <v>1641</v>
      </c>
      <c r="CA393" s="16">
        <f t="shared" si="711"/>
        <v>0</v>
      </c>
    </row>
    <row r="394" spans="1:79">
      <c r="A394" s="1">
        <v>44291</v>
      </c>
      <c r="B394">
        <v>44291</v>
      </c>
      <c r="C394" s="4">
        <v>356556</v>
      </c>
      <c r="D394">
        <f t="shared" si="661"/>
        <v>179</v>
      </c>
      <c r="E394" s="4">
        <v>6138</v>
      </c>
      <c r="F394">
        <f t="shared" si="662"/>
        <v>3</v>
      </c>
      <c r="G394" s="4">
        <v>345719</v>
      </c>
      <c r="H394">
        <f t="shared" si="663"/>
        <v>226</v>
      </c>
      <c r="I394">
        <f t="shared" si="660"/>
        <v>4699</v>
      </c>
      <c r="J394">
        <f t="shared" si="715"/>
        <v>-50</v>
      </c>
      <c r="K394">
        <f t="shared" si="712"/>
        <v>1.7214687173964259E-2</v>
      </c>
      <c r="L394">
        <f t="shared" si="667"/>
        <v>0.96960645733068573</v>
      </c>
      <c r="M394">
        <f t="shared" si="668"/>
        <v>1.3178855495349959E-2</v>
      </c>
      <c r="N394">
        <f t="shared" si="669"/>
        <v>5.0202492736063902E-4</v>
      </c>
      <c r="O394">
        <f t="shared" si="713"/>
        <v>4.8875855327468231E-4</v>
      </c>
      <c r="P394">
        <f t="shared" si="670"/>
        <v>6.537100940359078E-4</v>
      </c>
      <c r="Q394">
        <f t="shared" si="671"/>
        <v>-1.0640561821664184E-2</v>
      </c>
      <c r="R394">
        <f t="shared" si="672"/>
        <v>89722.194262707591</v>
      </c>
      <c r="S394">
        <f t="shared" si="714"/>
        <v>1544.539506794162</v>
      </c>
      <c r="T394">
        <f t="shared" si="673"/>
        <v>86995.218922999498</v>
      </c>
      <c r="U394">
        <f t="shared" si="674"/>
        <v>1182.4358329139407</v>
      </c>
      <c r="V394" s="4">
        <v>2185241</v>
      </c>
      <c r="W394">
        <f t="shared" si="675"/>
        <v>4856</v>
      </c>
      <c r="X394">
        <f t="shared" si="676"/>
        <v>-78</v>
      </c>
      <c r="Y394" s="20">
        <f t="shared" si="677"/>
        <v>549884.49924509309</v>
      </c>
      <c r="Z394" s="4">
        <v>1825135</v>
      </c>
      <c r="AA394">
        <f t="shared" si="678"/>
        <v>4677</v>
      </c>
      <c r="AB394" s="17">
        <f t="shared" si="679"/>
        <v>0.83520993794277154</v>
      </c>
      <c r="AC394" s="16">
        <f t="shared" si="680"/>
        <v>47</v>
      </c>
      <c r="AD394">
        <f t="shared" si="681"/>
        <v>360106</v>
      </c>
      <c r="AE394">
        <f t="shared" si="682"/>
        <v>179</v>
      </c>
      <c r="AF394" s="17">
        <f t="shared" si="683"/>
        <v>0.16479006205722846</v>
      </c>
      <c r="AG394" s="16">
        <f t="shared" si="684"/>
        <v>-125</v>
      </c>
      <c r="AH394" s="20">
        <f t="shared" si="685"/>
        <v>3.6861614497528832E-2</v>
      </c>
      <c r="AI394" s="20">
        <f t="shared" si="686"/>
        <v>90615.500754906883</v>
      </c>
      <c r="AJ394" s="4">
        <v>3978</v>
      </c>
      <c r="AK394">
        <f t="shared" si="687"/>
        <v>-53</v>
      </c>
      <c r="AL394">
        <f t="shared" si="688"/>
        <v>-1.3148102207888868E-2</v>
      </c>
      <c r="AM394" s="20">
        <f t="shared" si="689"/>
        <v>1001.0065425264216</v>
      </c>
      <c r="AN394" s="20">
        <f t="shared" si="690"/>
        <v>1.1156732743243698E-2</v>
      </c>
      <c r="AO394" s="4">
        <v>224</v>
      </c>
      <c r="AP394">
        <f t="shared" si="658"/>
        <v>-6</v>
      </c>
      <c r="AQ394">
        <f t="shared" si="659"/>
        <v>-2.6086956521739091E-2</v>
      </c>
      <c r="AR394" s="20">
        <f t="shared" si="691"/>
        <v>56.366381479617509</v>
      </c>
      <c r="AS394" s="4">
        <v>425</v>
      </c>
      <c r="AT394">
        <f t="shared" si="692"/>
        <v>4</v>
      </c>
      <c r="AU394">
        <f t="shared" si="693"/>
        <v>9.5011876484560887E-3</v>
      </c>
      <c r="AV394" s="20">
        <f t="shared" si="694"/>
        <v>106.94514343231</v>
      </c>
      <c r="AW394" s="30">
        <f t="shared" si="695"/>
        <v>1.191958626414925E-3</v>
      </c>
      <c r="AX394" s="4">
        <v>72</v>
      </c>
      <c r="AY394">
        <f t="shared" si="696"/>
        <v>5</v>
      </c>
      <c r="AZ394">
        <f t="shared" si="697"/>
        <v>7.4626865671641784E-2</v>
      </c>
      <c r="BA394" s="20">
        <f t="shared" si="698"/>
        <v>18.117765475591344</v>
      </c>
      <c r="BB394" s="30">
        <f t="shared" si="699"/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 t="shared" si="700"/>
        <v>-50</v>
      </c>
      <c r="BE394" s="30">
        <f t="shared" si="701"/>
        <v>-1.0528532322594208E-2</v>
      </c>
      <c r="BF394" s="20">
        <f t="shared" si="702"/>
        <v>1182.4358329139407</v>
      </c>
      <c r="BG394" s="20">
        <f t="shared" si="703"/>
        <v>1.3178855495349959E-2</v>
      </c>
      <c r="BH394" s="26">
        <v>64169</v>
      </c>
      <c r="BI394">
        <f t="shared" si="665"/>
        <v>26</v>
      </c>
      <c r="BJ394" s="4">
        <v>138470</v>
      </c>
      <c r="BK394">
        <f t="shared" si="666"/>
        <v>73</v>
      </c>
      <c r="BL394" s="4">
        <v>103451</v>
      </c>
      <c r="BM394">
        <f t="shared" si="704"/>
        <v>65</v>
      </c>
      <c r="BN394" s="4">
        <v>41823</v>
      </c>
      <c r="BO394">
        <f t="shared" si="705"/>
        <v>15</v>
      </c>
      <c r="BP394" s="4">
        <v>8643</v>
      </c>
      <c r="BQ394">
        <f t="shared" si="706"/>
        <v>0</v>
      </c>
      <c r="BR394" s="8">
        <v>31</v>
      </c>
      <c r="BS394" s="15">
        <f t="shared" si="707"/>
        <v>0</v>
      </c>
      <c r="BT394" s="8">
        <v>269</v>
      </c>
      <c r="BU394" s="15">
        <f t="shared" si="708"/>
        <v>1</v>
      </c>
      <c r="BV394" s="8">
        <v>1216</v>
      </c>
      <c r="BW394" s="15">
        <f t="shared" si="709"/>
        <v>1</v>
      </c>
      <c r="BX394" s="8">
        <v>2980</v>
      </c>
      <c r="BY394" s="15">
        <f t="shared" si="710"/>
        <v>0</v>
      </c>
      <c r="BZ394" s="13">
        <v>1642</v>
      </c>
      <c r="CA394" s="16">
        <f t="shared" si="711"/>
        <v>1</v>
      </c>
    </row>
    <row r="395" spans="1:79">
      <c r="A395" s="1">
        <v>44292</v>
      </c>
      <c r="B395">
        <v>44292</v>
      </c>
      <c r="C395" s="4">
        <v>356913</v>
      </c>
      <c r="D395">
        <f t="shared" si="661"/>
        <v>357</v>
      </c>
      <c r="E395" s="4">
        <v>6146</v>
      </c>
      <c r="F395">
        <f t="shared" si="662"/>
        <v>8</v>
      </c>
      <c r="G395" s="4">
        <v>346153</v>
      </c>
      <c r="H395">
        <f t="shared" si="663"/>
        <v>434</v>
      </c>
      <c r="I395">
        <f t="shared" si="660"/>
        <v>4614</v>
      </c>
      <c r="J395">
        <f t="shared" si="715"/>
        <v>-85</v>
      </c>
      <c r="K395">
        <f t="shared" si="712"/>
        <v>1.7219882716516349E-2</v>
      </c>
      <c r="L395">
        <f t="shared" si="667"/>
        <v>0.96985259713151384</v>
      </c>
      <c r="M395">
        <f t="shared" si="668"/>
        <v>1.2927520151969808E-2</v>
      </c>
      <c r="N395">
        <f t="shared" si="669"/>
        <v>1.0002437568819291E-3</v>
      </c>
      <c r="O395">
        <f t="shared" si="713"/>
        <v>1.3016596160104132E-3</v>
      </c>
      <c r="P395">
        <f t="shared" si="670"/>
        <v>1.253780842575393E-3</v>
      </c>
      <c r="Q395">
        <f t="shared" si="671"/>
        <v>-1.8422193324664066E-2</v>
      </c>
      <c r="R395">
        <f t="shared" si="672"/>
        <v>89812.028183190734</v>
      </c>
      <c r="S395">
        <f t="shared" si="714"/>
        <v>1546.5525918470055</v>
      </c>
      <c r="T395">
        <f t="shared" si="673"/>
        <v>87104.428787116252</v>
      </c>
      <c r="U395">
        <f t="shared" si="674"/>
        <v>1161.0468042274786</v>
      </c>
      <c r="V395" s="4">
        <v>2195622</v>
      </c>
      <c r="W395">
        <f t="shared" si="675"/>
        <v>10381</v>
      </c>
      <c r="X395">
        <f t="shared" si="676"/>
        <v>5525</v>
      </c>
      <c r="Y395" s="20">
        <f t="shared" si="677"/>
        <v>552496.72873678908</v>
      </c>
      <c r="Z395" s="4">
        <v>1835159</v>
      </c>
      <c r="AA395">
        <f t="shared" si="678"/>
        <v>10024</v>
      </c>
      <c r="AB395" s="17">
        <f t="shared" si="679"/>
        <v>0.83582647650642961</v>
      </c>
      <c r="AC395" s="16">
        <f t="shared" si="680"/>
        <v>5347</v>
      </c>
      <c r="AD395">
        <f t="shared" si="681"/>
        <v>360463</v>
      </c>
      <c r="AE395">
        <f t="shared" si="682"/>
        <v>357</v>
      </c>
      <c r="AF395" s="17">
        <f t="shared" si="683"/>
        <v>0.16417352349357039</v>
      </c>
      <c r="AG395" s="16">
        <f t="shared" si="684"/>
        <v>178</v>
      </c>
      <c r="AH395" s="20">
        <f t="shared" si="685"/>
        <v>3.4389750505731627E-2</v>
      </c>
      <c r="AI395" s="20">
        <f t="shared" si="686"/>
        <v>90705.334675390026</v>
      </c>
      <c r="AJ395" s="4">
        <v>3926</v>
      </c>
      <c r="AK395">
        <f t="shared" si="687"/>
        <v>-52</v>
      </c>
      <c r="AL395">
        <f t="shared" si="688"/>
        <v>-1.3071895424836555E-2</v>
      </c>
      <c r="AM395" s="20">
        <f t="shared" si="689"/>
        <v>987.92148968293907</v>
      </c>
      <c r="AN395" s="20">
        <f t="shared" si="690"/>
        <v>1.0999879522460655E-2</v>
      </c>
      <c r="AO395" s="4">
        <v>217</v>
      </c>
      <c r="AP395">
        <f t="shared" si="658"/>
        <v>-7</v>
      </c>
      <c r="AQ395">
        <f t="shared" si="659"/>
        <v>-3.125E-2</v>
      </c>
      <c r="AR395" s="20">
        <f t="shared" si="691"/>
        <v>54.604932058379461</v>
      </c>
      <c r="AS395" s="4">
        <v>402</v>
      </c>
      <c r="AT395">
        <f t="shared" si="692"/>
        <v>-23</v>
      </c>
      <c r="AU395">
        <f t="shared" si="693"/>
        <v>-5.4117647058823493E-2</v>
      </c>
      <c r="AV395" s="20">
        <f t="shared" si="694"/>
        <v>101.15752390538499</v>
      </c>
      <c r="AW395" s="30">
        <f t="shared" si="695"/>
        <v>1.1263249027073825E-3</v>
      </c>
      <c r="AX395" s="4">
        <v>69</v>
      </c>
      <c r="AY395">
        <f t="shared" si="696"/>
        <v>-3</v>
      </c>
      <c r="AZ395">
        <f t="shared" si="697"/>
        <v>-4.166666666666663E-2</v>
      </c>
      <c r="BA395" s="20">
        <f t="shared" si="698"/>
        <v>17.362858580775036</v>
      </c>
      <c r="BB395" s="30">
        <f t="shared" si="699"/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 t="shared" si="700"/>
        <v>-85</v>
      </c>
      <c r="BE395" s="30">
        <f t="shared" si="701"/>
        <v>-1.8088955096829062E-2</v>
      </c>
      <c r="BF395" s="20">
        <f t="shared" si="702"/>
        <v>1161.0468042274786</v>
      </c>
      <c r="BG395" s="20">
        <f t="shared" si="703"/>
        <v>1.2927520151969808E-2</v>
      </c>
      <c r="BH395" s="26">
        <v>64231</v>
      </c>
      <c r="BI395">
        <f t="shared" si="665"/>
        <v>62</v>
      </c>
      <c r="BJ395" s="4">
        <v>138608</v>
      </c>
      <c r="BK395">
        <f t="shared" si="666"/>
        <v>138</v>
      </c>
      <c r="BL395" s="4">
        <v>103554</v>
      </c>
      <c r="BM395">
        <f t="shared" si="704"/>
        <v>103</v>
      </c>
      <c r="BN395" s="4">
        <v>41869</v>
      </c>
      <c r="BO395">
        <f t="shared" si="705"/>
        <v>46</v>
      </c>
      <c r="BP395" s="4">
        <v>8651</v>
      </c>
      <c r="BQ395">
        <f t="shared" si="706"/>
        <v>8</v>
      </c>
      <c r="BR395" s="8">
        <v>31</v>
      </c>
      <c r="BS395" s="15">
        <f t="shared" si="707"/>
        <v>0</v>
      </c>
      <c r="BT395" s="8">
        <v>269</v>
      </c>
      <c r="BU395" s="15">
        <f t="shared" si="708"/>
        <v>0</v>
      </c>
      <c r="BV395" s="8">
        <v>1219</v>
      </c>
      <c r="BW395" s="15">
        <f t="shared" si="709"/>
        <v>3</v>
      </c>
      <c r="BX395" s="8">
        <v>2983</v>
      </c>
      <c r="BY395" s="15">
        <f t="shared" si="710"/>
        <v>3</v>
      </c>
      <c r="BZ395" s="13">
        <v>1644</v>
      </c>
      <c r="CA395" s="16">
        <f t="shared" si="711"/>
        <v>2</v>
      </c>
    </row>
    <row r="396" spans="1:79">
      <c r="A396" s="1">
        <v>44293</v>
      </c>
      <c r="B396">
        <v>44293</v>
      </c>
      <c r="C396" s="4">
        <v>357277</v>
      </c>
      <c r="D396">
        <f t="shared" si="661"/>
        <v>364</v>
      </c>
      <c r="E396" s="4">
        <v>6148</v>
      </c>
      <c r="F396">
        <f t="shared" si="662"/>
        <v>2</v>
      </c>
      <c r="G396" s="4">
        <v>346611</v>
      </c>
      <c r="H396">
        <f t="shared" si="663"/>
        <v>458</v>
      </c>
      <c r="I396">
        <f t="shared" si="660"/>
        <v>4518</v>
      </c>
      <c r="J396">
        <f t="shared" si="715"/>
        <v>-96</v>
      </c>
      <c r="K396">
        <f t="shared" si="712"/>
        <v>1.7207936698975863E-2</v>
      </c>
      <c r="L396">
        <f t="shared" si="667"/>
        <v>0.97014641300727444</v>
      </c>
      <c r="M396">
        <f t="shared" si="668"/>
        <v>1.2645650293749668E-2</v>
      </c>
      <c r="N396">
        <f t="shared" si="669"/>
        <v>1.0188173322100218E-3</v>
      </c>
      <c r="O396">
        <f t="shared" si="713"/>
        <v>3.2530904359141186E-4</v>
      </c>
      <c r="P396">
        <f t="shared" si="670"/>
        <v>1.3213660270447274E-3</v>
      </c>
      <c r="Q396">
        <f t="shared" si="671"/>
        <v>-2.1248339973439574E-2</v>
      </c>
      <c r="R396">
        <f t="shared" si="672"/>
        <v>89903.623553095109</v>
      </c>
      <c r="S396">
        <f t="shared" si="714"/>
        <v>1547.0558631102163</v>
      </c>
      <c r="T396">
        <f t="shared" si="673"/>
        <v>87219.677906391546</v>
      </c>
      <c r="U396">
        <f t="shared" si="674"/>
        <v>1136.8897835933567</v>
      </c>
      <c r="V396" s="4">
        <v>2205603</v>
      </c>
      <c r="W396">
        <f t="shared" si="675"/>
        <v>9981</v>
      </c>
      <c r="X396">
        <f t="shared" si="676"/>
        <v>-400</v>
      </c>
      <c r="Y396" s="20">
        <f t="shared" si="677"/>
        <v>555008.30397584301</v>
      </c>
      <c r="Z396" s="4">
        <v>1844776</v>
      </c>
      <c r="AA396">
        <f t="shared" si="678"/>
        <v>9617</v>
      </c>
      <c r="AB396" s="17">
        <f t="shared" si="679"/>
        <v>0.83640437558345726</v>
      </c>
      <c r="AC396" s="16">
        <f t="shared" si="680"/>
        <v>-407</v>
      </c>
      <c r="AD396">
        <f t="shared" si="681"/>
        <v>360827</v>
      </c>
      <c r="AE396">
        <f t="shared" si="682"/>
        <v>364</v>
      </c>
      <c r="AF396" s="17">
        <f t="shared" si="683"/>
        <v>0.16359562441654277</v>
      </c>
      <c r="AG396" s="16">
        <f t="shared" si="684"/>
        <v>7</v>
      </c>
      <c r="AH396" s="20">
        <f t="shared" si="685"/>
        <v>3.6469291654142873E-2</v>
      </c>
      <c r="AI396" s="20">
        <f t="shared" si="686"/>
        <v>90796.930045294415</v>
      </c>
      <c r="AJ396" s="4">
        <v>3820</v>
      </c>
      <c r="AK396">
        <f t="shared" si="687"/>
        <v>-106</v>
      </c>
      <c r="AL396">
        <f t="shared" si="688"/>
        <v>-2.6999490575649543E-2</v>
      </c>
      <c r="AM396" s="20">
        <f t="shared" si="689"/>
        <v>961.24811273276293</v>
      </c>
      <c r="AN396" s="20">
        <f t="shared" si="690"/>
        <v>1.0691984090775505E-2</v>
      </c>
      <c r="AO396" s="4">
        <v>214</v>
      </c>
      <c r="AP396">
        <f t="shared" si="658"/>
        <v>-3</v>
      </c>
      <c r="AQ396">
        <f t="shared" si="659"/>
        <v>-1.3824884792626779E-2</v>
      </c>
      <c r="AR396" s="20">
        <f t="shared" si="691"/>
        <v>53.85002516356316</v>
      </c>
      <c r="AS396" s="4">
        <v>415</v>
      </c>
      <c r="AT396">
        <f t="shared" si="692"/>
        <v>13</v>
      </c>
      <c r="AU396">
        <f t="shared" si="693"/>
        <v>3.2338308457711351E-2</v>
      </c>
      <c r="AV396" s="20">
        <f t="shared" si="694"/>
        <v>104.42878711625566</v>
      </c>
      <c r="AW396" s="30">
        <f t="shared" si="695"/>
        <v>1.1615637166680194E-3</v>
      </c>
      <c r="AX396" s="4">
        <v>69</v>
      </c>
      <c r="AY396">
        <f t="shared" si="696"/>
        <v>0</v>
      </c>
      <c r="AZ396">
        <f t="shared" si="697"/>
        <v>0</v>
      </c>
      <c r="BA396" s="20">
        <f t="shared" si="698"/>
        <v>17.362858580775036</v>
      </c>
      <c r="BB396" s="30">
        <f t="shared" si="699"/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 t="shared" si="700"/>
        <v>-96</v>
      </c>
      <c r="BE396" s="30">
        <f t="shared" si="701"/>
        <v>-2.0806241872561748E-2</v>
      </c>
      <c r="BF396" s="20">
        <f t="shared" si="702"/>
        <v>1136.8897835933567</v>
      </c>
      <c r="BG396" s="20">
        <f t="shared" si="703"/>
        <v>1.2645650293749668E-2</v>
      </c>
      <c r="BH396" s="26">
        <v>64305</v>
      </c>
      <c r="BI396">
        <f t="shared" si="665"/>
        <v>74</v>
      </c>
      <c r="BJ396" s="4">
        <v>138741</v>
      </c>
      <c r="BK396">
        <f t="shared" si="666"/>
        <v>133</v>
      </c>
      <c r="BL396" s="4">
        <v>103661</v>
      </c>
      <c r="BM396">
        <f t="shared" si="704"/>
        <v>107</v>
      </c>
      <c r="BN396" s="4">
        <v>41910</v>
      </c>
      <c r="BO396">
        <f t="shared" si="705"/>
        <v>41</v>
      </c>
      <c r="BP396" s="4">
        <v>8660</v>
      </c>
      <c r="BQ396">
        <f t="shared" si="706"/>
        <v>9</v>
      </c>
      <c r="BR396" s="8">
        <v>31</v>
      </c>
      <c r="BS396" s="15">
        <f t="shared" si="707"/>
        <v>0</v>
      </c>
      <c r="BT396" s="8">
        <v>269</v>
      </c>
      <c r="BU396" s="15">
        <f t="shared" si="708"/>
        <v>0</v>
      </c>
      <c r="BV396" s="8">
        <v>1219</v>
      </c>
      <c r="BW396" s="15">
        <f t="shared" si="709"/>
        <v>0</v>
      </c>
      <c r="BX396" s="8">
        <v>2984</v>
      </c>
      <c r="BY396" s="15">
        <f t="shared" si="710"/>
        <v>1</v>
      </c>
      <c r="BZ396" s="13">
        <v>1645</v>
      </c>
      <c r="CA396" s="16">
        <f t="shared" si="711"/>
        <v>1</v>
      </c>
    </row>
    <row r="397" spans="1:79">
      <c r="A397" s="1">
        <v>44294</v>
      </c>
      <c r="B397">
        <v>44294</v>
      </c>
      <c r="C397" s="4">
        <v>357704</v>
      </c>
      <c r="D397">
        <f t="shared" si="661"/>
        <v>427</v>
      </c>
      <c r="E397" s="4">
        <v>6152</v>
      </c>
      <c r="F397">
        <f t="shared" si="662"/>
        <v>4</v>
      </c>
      <c r="G397" s="4">
        <v>347060</v>
      </c>
      <c r="H397">
        <f t="shared" si="663"/>
        <v>449</v>
      </c>
      <c r="I397">
        <f t="shared" si="660"/>
        <v>4492</v>
      </c>
      <c r="J397">
        <f t="shared" si="715"/>
        <v>-26</v>
      </c>
      <c r="K397">
        <f t="shared" si="712"/>
        <v>1.719857759488292E-2</v>
      </c>
      <c r="L397">
        <f t="shared" si="667"/>
        <v>0.97024355332900947</v>
      </c>
      <c r="M397">
        <f t="shared" si="668"/>
        <v>1.2557869076107619E-2</v>
      </c>
      <c r="N397">
        <f t="shared" si="669"/>
        <v>1.1937244201909959E-3</v>
      </c>
      <c r="O397">
        <f t="shared" si="713"/>
        <v>6.5019505851755528E-4</v>
      </c>
      <c r="P397">
        <f t="shared" si="670"/>
        <v>1.2937244280527864E-3</v>
      </c>
      <c r="Q397">
        <f t="shared" si="671"/>
        <v>-5.7880676758682104E-3</v>
      </c>
      <c r="R397">
        <f t="shared" si="672"/>
        <v>90011.071967790631</v>
      </c>
      <c r="S397">
        <f t="shared" si="714"/>
        <v>1548.062405636638</v>
      </c>
      <c r="T397">
        <f t="shared" si="673"/>
        <v>87332.662304982383</v>
      </c>
      <c r="U397">
        <f t="shared" si="674"/>
        <v>1130.3472571716154</v>
      </c>
      <c r="V397" s="4">
        <v>2214840</v>
      </c>
      <c r="W397">
        <f t="shared" si="675"/>
        <v>9237</v>
      </c>
      <c r="X397">
        <f t="shared" si="676"/>
        <v>-744</v>
      </c>
      <c r="Y397" s="20">
        <f t="shared" si="677"/>
        <v>557332.66230498231</v>
      </c>
      <c r="Z397" s="4">
        <v>1853586</v>
      </c>
      <c r="AA397">
        <f t="shared" si="678"/>
        <v>8810</v>
      </c>
      <c r="AB397" s="17">
        <f t="shared" si="679"/>
        <v>0.83689386140759603</v>
      </c>
      <c r="AC397" s="16">
        <f t="shared" si="680"/>
        <v>-807</v>
      </c>
      <c r="AD397">
        <f t="shared" si="681"/>
        <v>361254</v>
      </c>
      <c r="AE397">
        <f t="shared" si="682"/>
        <v>427</v>
      </c>
      <c r="AF397" s="17">
        <f t="shared" si="683"/>
        <v>0.16310613859240397</v>
      </c>
      <c r="AG397" s="16">
        <f t="shared" si="684"/>
        <v>63</v>
      </c>
      <c r="AH397" s="20">
        <f t="shared" si="685"/>
        <v>4.6227130020569447E-2</v>
      </c>
      <c r="AI397" s="20">
        <f t="shared" si="686"/>
        <v>90904.378459989937</v>
      </c>
      <c r="AJ397" s="4">
        <v>3791</v>
      </c>
      <c r="AK397">
        <f t="shared" si="687"/>
        <v>-29</v>
      </c>
      <c r="AL397">
        <f t="shared" si="688"/>
        <v>-7.5916230366491755E-3</v>
      </c>
      <c r="AM397" s="20">
        <f t="shared" si="689"/>
        <v>953.95067941620528</v>
      </c>
      <c r="AN397" s="20">
        <f t="shared" si="690"/>
        <v>1.0598148189564557E-2</v>
      </c>
      <c r="AO397" s="4">
        <v>207</v>
      </c>
      <c r="AP397">
        <f t="shared" si="658"/>
        <v>-7</v>
      </c>
      <c r="AQ397">
        <f t="shared" si="659"/>
        <v>-3.2710280373831724E-2</v>
      </c>
      <c r="AR397" s="20">
        <f t="shared" si="691"/>
        <v>52.088575742325112</v>
      </c>
      <c r="AS397" s="4">
        <v>433</v>
      </c>
      <c r="AT397">
        <f t="shared" si="692"/>
        <v>18</v>
      </c>
      <c r="AU397">
        <f t="shared" si="693"/>
        <v>4.3373493975903621E-2</v>
      </c>
      <c r="AV397" s="20">
        <f t="shared" si="694"/>
        <v>108.9582284851535</v>
      </c>
      <c r="AW397" s="30">
        <f t="shared" si="695"/>
        <v>1.2104980654395812E-3</v>
      </c>
      <c r="AX397" s="4">
        <v>64</v>
      </c>
      <c r="AY397">
        <f t="shared" si="696"/>
        <v>-5</v>
      </c>
      <c r="AZ397">
        <f t="shared" si="697"/>
        <v>-7.2463768115942018E-2</v>
      </c>
      <c r="BA397" s="20">
        <f t="shared" si="698"/>
        <v>16.104680422747862</v>
      </c>
      <c r="BB397" s="30">
        <f t="shared" si="699"/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 t="shared" si="700"/>
        <v>-23</v>
      </c>
      <c r="BE397" s="30">
        <f t="shared" si="701"/>
        <v>-5.0907481186365233E-3</v>
      </c>
      <c r="BF397" s="20">
        <f t="shared" si="702"/>
        <v>1131.1021640664317</v>
      </c>
      <c r="BG397" s="20">
        <f t="shared" si="703"/>
        <v>1.2566255898731912E-2</v>
      </c>
      <c r="BH397" s="26">
        <v>64407</v>
      </c>
      <c r="BI397">
        <f t="shared" si="665"/>
        <v>102</v>
      </c>
      <c r="BJ397" s="4">
        <v>138890</v>
      </c>
      <c r="BK397">
        <f t="shared" si="666"/>
        <v>149</v>
      </c>
      <c r="BL397" s="4">
        <v>103785</v>
      </c>
      <c r="BM397">
        <f t="shared" si="704"/>
        <v>124</v>
      </c>
      <c r="BN397" s="4">
        <v>41954</v>
      </c>
      <c r="BO397">
        <f t="shared" si="705"/>
        <v>44</v>
      </c>
      <c r="BP397" s="4">
        <v>8668</v>
      </c>
      <c r="BQ397">
        <f t="shared" si="706"/>
        <v>8</v>
      </c>
      <c r="BR397" s="8">
        <v>31</v>
      </c>
      <c r="BS397" s="15">
        <f t="shared" si="707"/>
        <v>0</v>
      </c>
      <c r="BT397" s="8">
        <v>269</v>
      </c>
      <c r="BU397" s="15">
        <f t="shared" si="708"/>
        <v>0</v>
      </c>
      <c r="BV397" s="8">
        <v>1220</v>
      </c>
      <c r="BW397" s="15">
        <f t="shared" si="709"/>
        <v>1</v>
      </c>
      <c r="BX397" s="8">
        <v>2986</v>
      </c>
      <c r="BY397" s="15">
        <f t="shared" si="710"/>
        <v>2</v>
      </c>
      <c r="BZ397" s="13">
        <v>1646</v>
      </c>
      <c r="CA397" s="16">
        <f t="shared" si="711"/>
        <v>1</v>
      </c>
    </row>
    <row r="398" spans="1:79">
      <c r="A398" s="1">
        <v>44295</v>
      </c>
      <c r="B398">
        <v>44295</v>
      </c>
      <c r="C398" s="4">
        <v>358098</v>
      </c>
      <c r="D398">
        <f t="shared" si="661"/>
        <v>394</v>
      </c>
      <c r="E398" s="4">
        <v>6156</v>
      </c>
      <c r="F398">
        <f t="shared" si="662"/>
        <v>4</v>
      </c>
      <c r="G398" s="4">
        <v>347483</v>
      </c>
      <c r="H398">
        <f t="shared" si="663"/>
        <v>423</v>
      </c>
      <c r="I398">
        <f t="shared" si="660"/>
        <v>4459</v>
      </c>
      <c r="J398">
        <f t="shared" si="715"/>
        <v>-33</v>
      </c>
      <c r="K398">
        <f t="shared" si="712"/>
        <v>1.7190824857999765E-2</v>
      </c>
      <c r="L398">
        <f t="shared" si="667"/>
        <v>0.97035727649972914</v>
      </c>
      <c r="M398">
        <f t="shared" si="668"/>
        <v>1.2451898642271111E-2</v>
      </c>
      <c r="N398">
        <f t="shared" si="669"/>
        <v>1.1002574714184385E-3</v>
      </c>
      <c r="O398">
        <f t="shared" si="713"/>
        <v>6.4977257959714096E-4</v>
      </c>
      <c r="P398">
        <f t="shared" si="670"/>
        <v>1.2173257396764733E-3</v>
      </c>
      <c r="Q398">
        <f t="shared" si="671"/>
        <v>-7.4007625028033189E-3</v>
      </c>
      <c r="R398">
        <f t="shared" si="672"/>
        <v>90110.216406643172</v>
      </c>
      <c r="S398">
        <f t="shared" si="714"/>
        <v>1549.0689481630598</v>
      </c>
      <c r="T398">
        <f t="shared" si="673"/>
        <v>87439.104177151487</v>
      </c>
      <c r="U398">
        <f t="shared" si="674"/>
        <v>1122.0432813286361</v>
      </c>
      <c r="V398" s="4">
        <v>2225209</v>
      </c>
      <c r="W398">
        <f t="shared" si="675"/>
        <v>10369</v>
      </c>
      <c r="X398">
        <f t="shared" si="676"/>
        <v>1132</v>
      </c>
      <c r="Y398" s="20">
        <f t="shared" si="677"/>
        <v>559941.87216909917</v>
      </c>
      <c r="Z398" s="4">
        <v>1863561</v>
      </c>
      <c r="AA398">
        <f t="shared" si="678"/>
        <v>9975</v>
      </c>
      <c r="AB398" s="17">
        <f t="shared" si="679"/>
        <v>0.83747683925420036</v>
      </c>
      <c r="AC398" s="16">
        <f t="shared" si="680"/>
        <v>1165</v>
      </c>
      <c r="AD398">
        <f t="shared" si="681"/>
        <v>361648</v>
      </c>
      <c r="AE398">
        <f t="shared" si="682"/>
        <v>394</v>
      </c>
      <c r="AF398" s="17">
        <f t="shared" si="683"/>
        <v>0.16252316074579962</v>
      </c>
      <c r="AG398" s="16">
        <f t="shared" si="684"/>
        <v>-33</v>
      </c>
      <c r="AH398" s="20">
        <f t="shared" si="685"/>
        <v>3.799787829105989E-2</v>
      </c>
      <c r="AI398" s="20">
        <f t="shared" si="686"/>
        <v>91003.522898842479</v>
      </c>
      <c r="AJ398" s="4">
        <v>3778</v>
      </c>
      <c r="AK398">
        <f t="shared" si="687"/>
        <v>-13</v>
      </c>
      <c r="AL398">
        <f t="shared" si="688"/>
        <v>-3.4291743603270808E-3</v>
      </c>
      <c r="AM398" s="20">
        <f t="shared" si="689"/>
        <v>950.67941620533463</v>
      </c>
      <c r="AN398" s="20">
        <f t="shared" si="690"/>
        <v>1.0550184586342286E-2</v>
      </c>
      <c r="AO398" s="4">
        <v>194</v>
      </c>
      <c r="AP398">
        <f t="shared" si="658"/>
        <v>-13</v>
      </c>
      <c r="AQ398">
        <f t="shared" si="659"/>
        <v>-6.2801932367149704E-2</v>
      </c>
      <c r="AR398" s="20">
        <f t="shared" si="691"/>
        <v>48.817312531454455</v>
      </c>
      <c r="AS398" s="4">
        <v>423</v>
      </c>
      <c r="AT398">
        <f t="shared" si="692"/>
        <v>-10</v>
      </c>
      <c r="AU398">
        <f t="shared" si="693"/>
        <v>-2.3094688221709014E-2</v>
      </c>
      <c r="AV398" s="20">
        <f t="shared" si="694"/>
        <v>106.44187216909914</v>
      </c>
      <c r="AW398" s="30">
        <f t="shared" si="695"/>
        <v>1.1812408893654809E-3</v>
      </c>
      <c r="AX398" s="4">
        <v>64</v>
      </c>
      <c r="AY398">
        <f t="shared" si="696"/>
        <v>0</v>
      </c>
      <c r="AZ398">
        <f t="shared" si="697"/>
        <v>0</v>
      </c>
      <c r="BA398" s="20">
        <f t="shared" si="698"/>
        <v>16.104680422747862</v>
      </c>
      <c r="BB398" s="30">
        <f t="shared" si="699"/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 t="shared" si="700"/>
        <v>-36</v>
      </c>
      <c r="BE398" s="30">
        <f t="shared" si="701"/>
        <v>-8.008898776418194E-3</v>
      </c>
      <c r="BF398" s="20">
        <f t="shared" si="702"/>
        <v>1122.0432813286361</v>
      </c>
      <c r="BG398" s="20">
        <f t="shared" si="703"/>
        <v>1.2451898642271111E-2</v>
      </c>
      <c r="BH398" s="26">
        <v>64506</v>
      </c>
      <c r="BI398">
        <f t="shared" si="665"/>
        <v>99</v>
      </c>
      <c r="BJ398" s="4">
        <v>139052</v>
      </c>
      <c r="BK398">
        <f t="shared" si="666"/>
        <v>162</v>
      </c>
      <c r="BL398" s="4">
        <v>103861</v>
      </c>
      <c r="BM398">
        <f t="shared" si="704"/>
        <v>76</v>
      </c>
      <c r="BN398" s="4">
        <v>42003</v>
      </c>
      <c r="BO398">
        <f t="shared" si="705"/>
        <v>49</v>
      </c>
      <c r="BP398" s="4">
        <v>8676</v>
      </c>
      <c r="BQ398">
        <f t="shared" si="706"/>
        <v>8</v>
      </c>
      <c r="BR398" s="8">
        <v>31</v>
      </c>
      <c r="BS398" s="15">
        <f t="shared" si="707"/>
        <v>0</v>
      </c>
      <c r="BT398" s="8">
        <v>269</v>
      </c>
      <c r="BU398" s="15">
        <f t="shared" si="708"/>
        <v>0</v>
      </c>
      <c r="BV398" s="8">
        <v>1222</v>
      </c>
      <c r="BW398" s="15">
        <f t="shared" si="709"/>
        <v>2</v>
      </c>
      <c r="BX398" s="8">
        <v>2988</v>
      </c>
      <c r="BY398" s="15">
        <f t="shared" si="710"/>
        <v>2</v>
      </c>
      <c r="BZ398" s="13">
        <v>1646</v>
      </c>
      <c r="CA398" s="16">
        <f t="shared" si="711"/>
        <v>0</v>
      </c>
    </row>
    <row r="399" spans="1:79">
      <c r="A399" s="1">
        <v>44296</v>
      </c>
      <c r="B399">
        <v>44296</v>
      </c>
      <c r="C399" s="4">
        <v>358377</v>
      </c>
      <c r="D399">
        <f t="shared" si="661"/>
        <v>279</v>
      </c>
      <c r="E399" s="4">
        <v>6159</v>
      </c>
      <c r="F399">
        <f t="shared" si="662"/>
        <v>3</v>
      </c>
      <c r="G399" s="4">
        <v>347898</v>
      </c>
      <c r="H399">
        <f t="shared" si="663"/>
        <v>415</v>
      </c>
      <c r="I399">
        <f t="shared" si="660"/>
        <v>4320</v>
      </c>
      <c r="J399">
        <f t="shared" si="715"/>
        <v>-139</v>
      </c>
      <c r="K399">
        <f t="shared" si="712"/>
        <v>1.7185812705614478E-2</v>
      </c>
      <c r="L399">
        <f t="shared" si="667"/>
        <v>0.97075984228898615</v>
      </c>
      <c r="M399">
        <f t="shared" si="668"/>
        <v>1.2054345005399342E-2</v>
      </c>
      <c r="N399">
        <f t="shared" si="669"/>
        <v>7.7850978159870756E-4</v>
      </c>
      <c r="O399">
        <f t="shared" si="713"/>
        <v>4.8709206039941551E-4</v>
      </c>
      <c r="P399">
        <f t="shared" si="670"/>
        <v>1.1928783723965069E-3</v>
      </c>
      <c r="Q399">
        <f t="shared" si="671"/>
        <v>-3.2175925925925927E-2</v>
      </c>
      <c r="R399">
        <f t="shared" si="672"/>
        <v>90180.422747861099</v>
      </c>
      <c r="S399">
        <f t="shared" si="714"/>
        <v>1549.823855057876</v>
      </c>
      <c r="T399">
        <f t="shared" si="673"/>
        <v>87543.532964267739</v>
      </c>
      <c r="U399">
        <f t="shared" si="674"/>
        <v>1087.0659285354807</v>
      </c>
      <c r="V399" s="4">
        <v>2234081</v>
      </c>
      <c r="W399">
        <f t="shared" si="675"/>
        <v>8872</v>
      </c>
      <c r="X399">
        <f t="shared" si="676"/>
        <v>-1497</v>
      </c>
      <c r="Y399" s="20">
        <f t="shared" si="677"/>
        <v>562174.3834927025</v>
      </c>
      <c r="Z399" s="4">
        <v>1872154</v>
      </c>
      <c r="AA399">
        <f t="shared" si="678"/>
        <v>8593</v>
      </c>
      <c r="AB399" s="17">
        <f t="shared" si="679"/>
        <v>0.83799736894051735</v>
      </c>
      <c r="AC399" s="16">
        <f t="shared" si="680"/>
        <v>-1382</v>
      </c>
      <c r="AD399">
        <f t="shared" si="681"/>
        <v>361927</v>
      </c>
      <c r="AE399">
        <f t="shared" si="682"/>
        <v>279</v>
      </c>
      <c r="AF399" s="17">
        <f t="shared" si="683"/>
        <v>0.16200263105948262</v>
      </c>
      <c r="AG399" s="16">
        <f t="shared" si="684"/>
        <v>-115</v>
      </c>
      <c r="AH399" s="20">
        <f t="shared" si="685"/>
        <v>3.1447249774571688E-2</v>
      </c>
      <c r="AI399" s="20">
        <f t="shared" si="686"/>
        <v>91073.729240060391</v>
      </c>
      <c r="AJ399" s="4">
        <v>3619</v>
      </c>
      <c r="AK399">
        <f t="shared" si="687"/>
        <v>-159</v>
      </c>
      <c r="AL399">
        <f t="shared" si="688"/>
        <v>-4.2085759661196431E-2</v>
      </c>
      <c r="AM399" s="20">
        <f t="shared" si="689"/>
        <v>910.66935078007043</v>
      </c>
      <c r="AN399" s="20">
        <f t="shared" si="690"/>
        <v>1.0098304299662087E-2</v>
      </c>
      <c r="AO399" s="4">
        <v>195</v>
      </c>
      <c r="AP399">
        <f t="shared" si="658"/>
        <v>1</v>
      </c>
      <c r="AQ399">
        <f t="shared" si="659"/>
        <v>5.1546391752577136E-3</v>
      </c>
      <c r="AR399" s="20">
        <f t="shared" si="691"/>
        <v>49.068948163059886</v>
      </c>
      <c r="AS399" s="4">
        <v>440</v>
      </c>
      <c r="AT399">
        <f t="shared" si="692"/>
        <v>17</v>
      </c>
      <c r="AU399">
        <f t="shared" si="693"/>
        <v>4.0189125295508221E-2</v>
      </c>
      <c r="AV399" s="20">
        <f t="shared" si="694"/>
        <v>110.71967790639154</v>
      </c>
      <c r="AW399" s="30">
        <f t="shared" si="695"/>
        <v>1.2277573616610441E-3</v>
      </c>
      <c r="AX399" s="4">
        <v>66</v>
      </c>
      <c r="AY399">
        <f t="shared" si="696"/>
        <v>2</v>
      </c>
      <c r="AZ399">
        <f t="shared" si="697"/>
        <v>3.125E-2</v>
      </c>
      <c r="BA399" s="20">
        <f t="shared" si="698"/>
        <v>16.607951685958732</v>
      </c>
      <c r="BB399" s="30">
        <f t="shared" si="699"/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 t="shared" si="700"/>
        <v>-139</v>
      </c>
      <c r="BE399" s="30">
        <f t="shared" si="701"/>
        <v>-3.1172908723929083E-2</v>
      </c>
      <c r="BF399" s="20">
        <f t="shared" si="702"/>
        <v>1087.0659285354807</v>
      </c>
      <c r="BG399" s="20">
        <f t="shared" si="703"/>
        <v>1.2054345005399342E-2</v>
      </c>
      <c r="BH399" s="26">
        <v>64566</v>
      </c>
      <c r="BI399">
        <f t="shared" si="665"/>
        <v>60</v>
      </c>
      <c r="BJ399" s="4">
        <v>139154</v>
      </c>
      <c r="BK399">
        <f t="shared" si="666"/>
        <v>102</v>
      </c>
      <c r="BL399" s="4">
        <v>103929</v>
      </c>
      <c r="BM399">
        <f t="shared" si="704"/>
        <v>68</v>
      </c>
      <c r="BN399" s="4">
        <v>42044</v>
      </c>
      <c r="BO399">
        <f t="shared" si="705"/>
        <v>41</v>
      </c>
      <c r="BP399" s="4">
        <v>8684</v>
      </c>
      <c r="BQ399">
        <f t="shared" si="706"/>
        <v>8</v>
      </c>
      <c r="BR399" s="8">
        <v>31</v>
      </c>
      <c r="BS399" s="15">
        <f t="shared" si="707"/>
        <v>0</v>
      </c>
      <c r="BT399" s="8">
        <v>269</v>
      </c>
      <c r="BU399" s="15">
        <f t="shared" si="708"/>
        <v>0</v>
      </c>
      <c r="BV399" s="8">
        <v>1222</v>
      </c>
      <c r="BW399" s="15">
        <f t="shared" si="709"/>
        <v>0</v>
      </c>
      <c r="BX399" s="8">
        <v>2989</v>
      </c>
      <c r="BY399" s="15">
        <f t="shared" si="710"/>
        <v>1</v>
      </c>
      <c r="BZ399" s="13">
        <v>1648</v>
      </c>
      <c r="CA399" s="16">
        <f t="shared" si="711"/>
        <v>2</v>
      </c>
    </row>
    <row r="400" spans="1:79">
      <c r="A400" s="1">
        <v>44297</v>
      </c>
      <c r="B400">
        <v>44297</v>
      </c>
      <c r="C400" s="4">
        <v>358611</v>
      </c>
      <c r="D400">
        <f t="shared" si="661"/>
        <v>234</v>
      </c>
      <c r="E400" s="4">
        <v>6163</v>
      </c>
      <c r="F400">
        <f t="shared" si="662"/>
        <v>4</v>
      </c>
      <c r="G400" s="4">
        <v>348231</v>
      </c>
      <c r="H400">
        <f t="shared" si="663"/>
        <v>333</v>
      </c>
      <c r="I400">
        <f t="shared" si="660"/>
        <v>4217</v>
      </c>
      <c r="J400">
        <f t="shared" si="715"/>
        <v>-103</v>
      </c>
      <c r="K400">
        <f t="shared" si="712"/>
        <v>1.7185752807359508E-2</v>
      </c>
      <c r="L400">
        <f t="shared" si="667"/>
        <v>0.97105498715878769</v>
      </c>
      <c r="M400">
        <f t="shared" si="668"/>
        <v>1.1759260033852838E-2</v>
      </c>
      <c r="N400">
        <f t="shared" si="669"/>
        <v>6.5251763052444009E-4</v>
      </c>
      <c r="O400">
        <f t="shared" si="713"/>
        <v>6.4903456109037809E-4</v>
      </c>
      <c r="P400">
        <f t="shared" si="670"/>
        <v>9.5626179174168873E-4</v>
      </c>
      <c r="Q400">
        <f t="shared" si="671"/>
        <v>-2.442494664453403E-2</v>
      </c>
      <c r="R400">
        <f t="shared" si="672"/>
        <v>90239.305485656761</v>
      </c>
      <c r="S400">
        <f t="shared" si="714"/>
        <v>1550.8303975842978</v>
      </c>
      <c r="T400">
        <f t="shared" si="673"/>
        <v>87627.327629592342</v>
      </c>
      <c r="U400">
        <f t="shared" si="674"/>
        <v>1061.1474584801208</v>
      </c>
      <c r="V400" s="4">
        <v>2239526</v>
      </c>
      <c r="W400">
        <f t="shared" si="675"/>
        <v>5445</v>
      </c>
      <c r="X400">
        <f t="shared" si="676"/>
        <v>-3427</v>
      </c>
      <c r="Y400" s="20">
        <f t="shared" si="677"/>
        <v>563544.53950679419</v>
      </c>
      <c r="Z400" s="4">
        <v>1877365</v>
      </c>
      <c r="AA400">
        <f t="shared" si="678"/>
        <v>5211</v>
      </c>
      <c r="AB400" s="17">
        <f t="shared" si="679"/>
        <v>0.83828676246670053</v>
      </c>
      <c r="AC400" s="16">
        <f t="shared" si="680"/>
        <v>-3382</v>
      </c>
      <c r="AD400">
        <f t="shared" si="681"/>
        <v>362161</v>
      </c>
      <c r="AE400">
        <f t="shared" si="682"/>
        <v>234</v>
      </c>
      <c r="AF400" s="17">
        <f t="shared" si="683"/>
        <v>0.16171323753329947</v>
      </c>
      <c r="AG400" s="16">
        <f t="shared" si="684"/>
        <v>-45</v>
      </c>
      <c r="AH400" s="20">
        <f t="shared" si="685"/>
        <v>4.2975206611570248E-2</v>
      </c>
      <c r="AI400" s="20">
        <f t="shared" si="686"/>
        <v>91132.611977856053</v>
      </c>
      <c r="AJ400" s="4">
        <v>3543</v>
      </c>
      <c r="AK400">
        <f t="shared" si="687"/>
        <v>-76</v>
      </c>
      <c r="AL400">
        <f t="shared" si="688"/>
        <v>-2.1000276319425248E-2</v>
      </c>
      <c r="AM400" s="20">
        <f t="shared" si="689"/>
        <v>891.54504277805734</v>
      </c>
      <c r="AN400" s="20">
        <f t="shared" si="690"/>
        <v>9.8797861749918437E-3</v>
      </c>
      <c r="AO400" s="4">
        <v>197</v>
      </c>
      <c r="AP400">
        <f t="shared" si="658"/>
        <v>2</v>
      </c>
      <c r="AQ400">
        <f t="shared" si="659"/>
        <v>1.025641025641022E-2</v>
      </c>
      <c r="AR400" s="20">
        <f t="shared" si="691"/>
        <v>49.572219426270756</v>
      </c>
      <c r="AS400" s="4">
        <v>414</v>
      </c>
      <c r="AT400">
        <f t="shared" si="692"/>
        <v>-26</v>
      </c>
      <c r="AU400">
        <f t="shared" si="693"/>
        <v>-5.9090909090909083E-2</v>
      </c>
      <c r="AV400" s="20">
        <f t="shared" si="694"/>
        <v>104.17715148465022</v>
      </c>
      <c r="AW400" s="30">
        <f t="shared" si="695"/>
        <v>1.1544542693893941E-3</v>
      </c>
      <c r="AX400" s="4">
        <v>63</v>
      </c>
      <c r="AY400">
        <f t="shared" si="696"/>
        <v>-3</v>
      </c>
      <c r="AZ400">
        <f t="shared" si="697"/>
        <v>-4.5454545454545414E-2</v>
      </c>
      <c r="BA400" s="20">
        <f t="shared" si="698"/>
        <v>15.853044791142425</v>
      </c>
      <c r="BB400" s="30">
        <f t="shared" si="699"/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 t="shared" si="700"/>
        <v>-103</v>
      </c>
      <c r="BE400" s="30">
        <f t="shared" si="701"/>
        <v>-2.3842592592592582E-2</v>
      </c>
      <c r="BF400" s="20">
        <f t="shared" si="702"/>
        <v>1061.1474584801208</v>
      </c>
      <c r="BG400" s="20">
        <f t="shared" si="703"/>
        <v>1.1759260033852838E-2</v>
      </c>
      <c r="BH400" s="26">
        <v>64626</v>
      </c>
      <c r="BI400">
        <f t="shared" si="665"/>
        <v>60</v>
      </c>
      <c r="BJ400" s="4">
        <v>139235</v>
      </c>
      <c r="BK400">
        <f t="shared" si="666"/>
        <v>81</v>
      </c>
      <c r="BL400" s="4">
        <v>103982</v>
      </c>
      <c r="BM400">
        <f t="shared" si="704"/>
        <v>53</v>
      </c>
      <c r="BN400" s="4">
        <v>42080</v>
      </c>
      <c r="BO400">
        <f t="shared" si="705"/>
        <v>36</v>
      </c>
      <c r="BP400" s="4">
        <v>8688</v>
      </c>
      <c r="BQ400">
        <f t="shared" si="706"/>
        <v>4</v>
      </c>
      <c r="BR400" s="8">
        <v>31</v>
      </c>
      <c r="BS400" s="15">
        <f t="shared" si="707"/>
        <v>0</v>
      </c>
      <c r="BT400" s="8">
        <v>269</v>
      </c>
      <c r="BU400" s="15">
        <f t="shared" si="708"/>
        <v>0</v>
      </c>
      <c r="BV400" s="8">
        <v>1222</v>
      </c>
      <c r="BW400" s="15">
        <f t="shared" si="709"/>
        <v>0</v>
      </c>
      <c r="BX400" s="8">
        <v>2992</v>
      </c>
      <c r="BY400" s="15">
        <f t="shared" si="710"/>
        <v>3</v>
      </c>
      <c r="BZ400" s="13">
        <v>1649</v>
      </c>
      <c r="CA400" s="16">
        <f t="shared" si="711"/>
        <v>1</v>
      </c>
    </row>
    <row r="401" spans="1:79">
      <c r="A401" s="1">
        <v>44298</v>
      </c>
      <c r="B401">
        <v>44298</v>
      </c>
      <c r="C401" s="4">
        <v>358792</v>
      </c>
      <c r="D401">
        <f t="shared" si="661"/>
        <v>181</v>
      </c>
      <c r="E401" s="4">
        <v>6167</v>
      </c>
      <c r="F401">
        <f t="shared" si="662"/>
        <v>4</v>
      </c>
      <c r="G401" s="4">
        <v>348554</v>
      </c>
      <c r="H401">
        <f t="shared" si="663"/>
        <v>323</v>
      </c>
      <c r="I401">
        <f t="shared" si="660"/>
        <v>4071</v>
      </c>
      <c r="J401">
        <f t="shared" si="715"/>
        <v>-146</v>
      </c>
      <c r="K401">
        <f t="shared" si="712"/>
        <v>1.7188231621663805E-2</v>
      </c>
      <c r="L401">
        <f t="shared" si="667"/>
        <v>0.97146536154652274</v>
      </c>
      <c r="M401">
        <f t="shared" si="668"/>
        <v>1.1346406831813418E-2</v>
      </c>
      <c r="N401">
        <f t="shared" si="669"/>
        <v>5.044705567571183E-4</v>
      </c>
      <c r="O401">
        <f t="shared" si="713"/>
        <v>6.4861358845467814E-4</v>
      </c>
      <c r="P401">
        <f t="shared" si="670"/>
        <v>9.2668567854622237E-4</v>
      </c>
      <c r="Q401">
        <f t="shared" si="671"/>
        <v>-3.5863424220093344E-2</v>
      </c>
      <c r="R401">
        <f t="shared" si="672"/>
        <v>90284.851534977352</v>
      </c>
      <c r="S401">
        <f t="shared" si="714"/>
        <v>1551.8369401107195</v>
      </c>
      <c r="T401">
        <f t="shared" si="673"/>
        <v>87708.6059386009</v>
      </c>
      <c r="U401">
        <f t="shared" si="674"/>
        <v>1024.4086562657271</v>
      </c>
      <c r="V401" s="4">
        <v>2243777</v>
      </c>
      <c r="W401">
        <f t="shared" si="675"/>
        <v>4251</v>
      </c>
      <c r="X401">
        <f t="shared" si="676"/>
        <v>-1194</v>
      </c>
      <c r="Y401" s="20">
        <f t="shared" si="677"/>
        <v>564614.24257674883</v>
      </c>
      <c r="Z401" s="4">
        <v>1881435</v>
      </c>
      <c r="AA401">
        <f t="shared" si="678"/>
        <v>4070</v>
      </c>
      <c r="AB401" s="17">
        <f t="shared" si="679"/>
        <v>0.83851247249615268</v>
      </c>
      <c r="AC401" s="16">
        <f t="shared" si="680"/>
        <v>-1141</v>
      </c>
      <c r="AD401">
        <f t="shared" si="681"/>
        <v>362342</v>
      </c>
      <c r="AE401">
        <f t="shared" si="682"/>
        <v>181</v>
      </c>
      <c r="AF401" s="17">
        <f t="shared" si="683"/>
        <v>0.16148752750384732</v>
      </c>
      <c r="AG401" s="16">
        <f t="shared" si="684"/>
        <v>-53</v>
      </c>
      <c r="AH401" s="20">
        <f t="shared" si="685"/>
        <v>4.2578216890143496E-2</v>
      </c>
      <c r="AI401" s="20">
        <f t="shared" si="686"/>
        <v>91178.158027176643</v>
      </c>
      <c r="AJ401" s="4">
        <v>3402</v>
      </c>
      <c r="AK401">
        <f t="shared" si="687"/>
        <v>-141</v>
      </c>
      <c r="AL401">
        <f t="shared" si="688"/>
        <v>-3.9796782387806928E-2</v>
      </c>
      <c r="AM401" s="20">
        <f t="shared" si="689"/>
        <v>856.06441872169091</v>
      </c>
      <c r="AN401" s="20">
        <f t="shared" si="690"/>
        <v>9.4818167629155611E-3</v>
      </c>
      <c r="AO401" s="4">
        <v>210</v>
      </c>
      <c r="AP401">
        <f t="shared" si="658"/>
        <v>13</v>
      </c>
      <c r="AQ401">
        <f t="shared" si="659"/>
        <v>6.5989847715736127E-2</v>
      </c>
      <c r="AR401" s="20">
        <f t="shared" si="691"/>
        <v>52.843482637141413</v>
      </c>
      <c r="AS401" s="4">
        <v>396</v>
      </c>
      <c r="AT401">
        <f t="shared" si="692"/>
        <v>-18</v>
      </c>
      <c r="AU401">
        <f t="shared" si="693"/>
        <v>-4.3478260869565188E-2</v>
      </c>
      <c r="AV401" s="20">
        <f t="shared" si="694"/>
        <v>99.647710115752389</v>
      </c>
      <c r="AW401" s="30">
        <f t="shared" si="695"/>
        <v>1.1037035385404357E-3</v>
      </c>
      <c r="AX401" s="4">
        <v>63</v>
      </c>
      <c r="AY401">
        <f t="shared" si="696"/>
        <v>0</v>
      </c>
      <c r="AZ401">
        <f t="shared" si="697"/>
        <v>0</v>
      </c>
      <c r="BA401" s="20">
        <f t="shared" si="698"/>
        <v>15.853044791142425</v>
      </c>
      <c r="BB401" s="30">
        <f t="shared" si="699"/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 t="shared" si="700"/>
        <v>-146</v>
      </c>
      <c r="BE401" s="30">
        <f t="shared" si="701"/>
        <v>-3.4621769030116156E-2</v>
      </c>
      <c r="BF401" s="20">
        <f t="shared" si="702"/>
        <v>1024.4086562657271</v>
      </c>
      <c r="BG401" s="20">
        <f t="shared" si="703"/>
        <v>1.1346406831813418E-2</v>
      </c>
      <c r="BH401" s="26">
        <v>64667</v>
      </c>
      <c r="BI401">
        <f t="shared" si="665"/>
        <v>41</v>
      </c>
      <c r="BJ401" s="4">
        <v>139297</v>
      </c>
      <c r="BK401">
        <f t="shared" si="666"/>
        <v>62</v>
      </c>
      <c r="BL401" s="4">
        <v>104028</v>
      </c>
      <c r="BM401">
        <f t="shared" si="704"/>
        <v>46</v>
      </c>
      <c r="BN401" s="4">
        <v>42100</v>
      </c>
      <c r="BO401">
        <f t="shared" si="705"/>
        <v>20</v>
      </c>
      <c r="BP401" s="4">
        <v>8700</v>
      </c>
      <c r="BQ401">
        <f t="shared" si="706"/>
        <v>12</v>
      </c>
      <c r="BR401" s="8">
        <v>31</v>
      </c>
      <c r="BS401" s="15">
        <f t="shared" si="707"/>
        <v>0</v>
      </c>
      <c r="BT401" s="8">
        <v>269</v>
      </c>
      <c r="BU401" s="15">
        <f t="shared" si="708"/>
        <v>0</v>
      </c>
      <c r="BV401" s="8">
        <v>1224</v>
      </c>
      <c r="BW401" s="15">
        <f t="shared" si="709"/>
        <v>2</v>
      </c>
      <c r="BX401" s="8">
        <v>2994</v>
      </c>
      <c r="BY401" s="15">
        <f t="shared" si="710"/>
        <v>2</v>
      </c>
      <c r="BZ401" s="13">
        <v>1649</v>
      </c>
      <c r="CA401" s="16">
        <f t="shared" si="711"/>
        <v>0</v>
      </c>
    </row>
    <row r="402" spans="1:79">
      <c r="A402" s="1">
        <v>44299</v>
      </c>
      <c r="B402">
        <v>44299</v>
      </c>
      <c r="C402" s="4">
        <v>359121</v>
      </c>
      <c r="D402">
        <f t="shared" si="661"/>
        <v>329</v>
      </c>
      <c r="E402" s="4">
        <v>6173</v>
      </c>
      <c r="F402">
        <f t="shared" si="662"/>
        <v>6</v>
      </c>
      <c r="G402" s="4">
        <v>348953</v>
      </c>
      <c r="H402">
        <f t="shared" si="663"/>
        <v>399</v>
      </c>
      <c r="I402">
        <f t="shared" si="660"/>
        <v>3995</v>
      </c>
      <c r="J402">
        <f t="shared" si="715"/>
        <v>-76</v>
      </c>
      <c r="K402">
        <f t="shared" si="712"/>
        <v>1.71891925005778E-2</v>
      </c>
      <c r="L402">
        <f t="shared" si="667"/>
        <v>0.97168642323896404</v>
      </c>
      <c r="M402">
        <f t="shared" si="668"/>
        <v>1.1124384260458173E-2</v>
      </c>
      <c r="N402">
        <f t="shared" si="669"/>
        <v>9.1612576262596732E-4</v>
      </c>
      <c r="O402">
        <f t="shared" si="713"/>
        <v>9.7197472865705496E-4</v>
      </c>
      <c r="P402">
        <f t="shared" si="670"/>
        <v>1.1434204606350998E-3</v>
      </c>
      <c r="Q402">
        <f t="shared" si="671"/>
        <v>-1.9023779724655819E-2</v>
      </c>
      <c r="R402">
        <f t="shared" si="672"/>
        <v>90367.639657775537</v>
      </c>
      <c r="S402">
        <f t="shared" si="714"/>
        <v>1553.3467539003523</v>
      </c>
      <c r="T402">
        <f t="shared" si="673"/>
        <v>87809.008555611465</v>
      </c>
      <c r="U402">
        <f t="shared" si="674"/>
        <v>1005.284348263714</v>
      </c>
      <c r="V402" s="4">
        <v>2252943</v>
      </c>
      <c r="W402">
        <f t="shared" si="675"/>
        <v>9166</v>
      </c>
      <c r="X402">
        <f t="shared" si="676"/>
        <v>4915</v>
      </c>
      <c r="Y402" s="20">
        <f t="shared" si="677"/>
        <v>566920.73477604426</v>
      </c>
      <c r="Z402" s="4">
        <v>1890272</v>
      </c>
      <c r="AA402">
        <f t="shared" si="678"/>
        <v>8837</v>
      </c>
      <c r="AB402" s="17">
        <f t="shared" si="679"/>
        <v>0.83902344622123148</v>
      </c>
      <c r="AC402" s="16">
        <f t="shared" si="680"/>
        <v>4767</v>
      </c>
      <c r="AD402">
        <f t="shared" si="681"/>
        <v>362671</v>
      </c>
      <c r="AE402">
        <f t="shared" si="682"/>
        <v>329</v>
      </c>
      <c r="AF402" s="17">
        <f t="shared" si="683"/>
        <v>0.16097655377876849</v>
      </c>
      <c r="AG402" s="16">
        <f t="shared" si="684"/>
        <v>148</v>
      </c>
      <c r="AH402" s="20">
        <f t="shared" si="685"/>
        <v>3.5893519528692998E-2</v>
      </c>
      <c r="AI402" s="20">
        <f t="shared" si="686"/>
        <v>91260.946149974829</v>
      </c>
      <c r="AJ402" s="4">
        <v>3328</v>
      </c>
      <c r="AK402">
        <f t="shared" si="687"/>
        <v>-74</v>
      </c>
      <c r="AL402">
        <f t="shared" si="688"/>
        <v>-2.175191064079951E-2</v>
      </c>
      <c r="AM402" s="20">
        <f t="shared" si="689"/>
        <v>837.4433819828887</v>
      </c>
      <c r="AN402" s="20">
        <f t="shared" si="690"/>
        <v>9.267071544131365E-3</v>
      </c>
      <c r="AO402" s="4">
        <v>198</v>
      </c>
      <c r="AP402">
        <f t="shared" si="658"/>
        <v>-12</v>
      </c>
      <c r="AQ402">
        <f t="shared" si="659"/>
        <v>-5.7142857142857162E-2</v>
      </c>
      <c r="AR402" s="20">
        <f t="shared" si="691"/>
        <v>49.823855057876195</v>
      </c>
      <c r="AS402" s="4">
        <v>407</v>
      </c>
      <c r="AT402">
        <f t="shared" si="692"/>
        <v>11</v>
      </c>
      <c r="AU402">
        <f t="shared" si="693"/>
        <v>2.7777777777777679E-2</v>
      </c>
      <c r="AV402" s="20">
        <f t="shared" si="694"/>
        <v>102.41570206341217</v>
      </c>
      <c r="AW402" s="30">
        <f t="shared" si="695"/>
        <v>1.1333227519415461E-3</v>
      </c>
      <c r="AX402" s="4">
        <v>62</v>
      </c>
      <c r="AY402">
        <f t="shared" si="696"/>
        <v>-1</v>
      </c>
      <c r="AZ402">
        <f t="shared" si="697"/>
        <v>-1.5873015873015928E-2</v>
      </c>
      <c r="BA402" s="20">
        <f t="shared" si="698"/>
        <v>15.60140915953699</v>
      </c>
      <c r="BB402" s="30">
        <f t="shared" si="699"/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 t="shared" si="700"/>
        <v>-76</v>
      </c>
      <c r="BE402" s="30">
        <f t="shared" si="701"/>
        <v>-1.8668631785802026E-2</v>
      </c>
      <c r="BF402" s="20">
        <f t="shared" si="702"/>
        <v>1005.284348263714</v>
      </c>
      <c r="BG402" s="20">
        <f t="shared" si="703"/>
        <v>1.1124384260458173E-2</v>
      </c>
      <c r="BH402" s="26">
        <v>64763</v>
      </c>
      <c r="BI402">
        <f t="shared" si="665"/>
        <v>96</v>
      </c>
      <c r="BJ402" s="4">
        <v>139404</v>
      </c>
      <c r="BK402">
        <f t="shared" si="666"/>
        <v>107</v>
      </c>
      <c r="BL402" s="4">
        <v>104116</v>
      </c>
      <c r="BM402">
        <f t="shared" si="704"/>
        <v>88</v>
      </c>
      <c r="BN402" s="4">
        <v>42131</v>
      </c>
      <c r="BO402">
        <f t="shared" si="705"/>
        <v>31</v>
      </c>
      <c r="BP402" s="4">
        <v>8707</v>
      </c>
      <c r="BQ402">
        <f t="shared" si="706"/>
        <v>7</v>
      </c>
      <c r="BR402" s="8">
        <v>31</v>
      </c>
      <c r="BS402" s="15">
        <f t="shared" si="707"/>
        <v>0</v>
      </c>
      <c r="BT402" s="8">
        <v>270</v>
      </c>
      <c r="BU402" s="15">
        <f t="shared" si="708"/>
        <v>1</v>
      </c>
      <c r="BV402" s="8">
        <v>1224</v>
      </c>
      <c r="BW402" s="15">
        <f t="shared" si="709"/>
        <v>0</v>
      </c>
      <c r="BX402" s="8">
        <v>2995</v>
      </c>
      <c r="BY402" s="15">
        <f t="shared" si="710"/>
        <v>1</v>
      </c>
      <c r="BZ402" s="13">
        <v>1653</v>
      </c>
      <c r="CA402" s="16">
        <f t="shared" si="711"/>
        <v>4</v>
      </c>
    </row>
    <row r="403" spans="1:79">
      <c r="A403" s="1">
        <v>44300</v>
      </c>
      <c r="B403">
        <v>44300</v>
      </c>
      <c r="C403" s="4">
        <v>359516</v>
      </c>
      <c r="D403">
        <f t="shared" si="661"/>
        <v>395</v>
      </c>
      <c r="E403" s="4">
        <v>6177</v>
      </c>
      <c r="F403">
        <f t="shared" si="662"/>
        <v>4</v>
      </c>
      <c r="G403" s="4">
        <v>349318</v>
      </c>
      <c r="H403">
        <f t="shared" si="663"/>
        <v>365</v>
      </c>
      <c r="I403">
        <f t="shared" si="660"/>
        <v>4021</v>
      </c>
      <c r="J403">
        <f t="shared" si="715"/>
        <v>26</v>
      </c>
      <c r="K403">
        <f t="shared" si="712"/>
        <v>1.7181432815229363E-2</v>
      </c>
      <c r="L403">
        <f t="shared" si="667"/>
        <v>0.97163408582650013</v>
      </c>
      <c r="M403">
        <f t="shared" si="668"/>
        <v>1.1184481358270564E-2</v>
      </c>
      <c r="N403">
        <f t="shared" si="669"/>
        <v>1.098699362476218E-3</v>
      </c>
      <c r="O403">
        <f t="shared" si="713"/>
        <v>6.4756354217257569E-4</v>
      </c>
      <c r="P403">
        <f t="shared" si="670"/>
        <v>1.0448931918767427E-3</v>
      </c>
      <c r="Q403">
        <f t="shared" si="671"/>
        <v>6.4660532205918922E-3</v>
      </c>
      <c r="R403">
        <f t="shared" si="672"/>
        <v>90467.035732259683</v>
      </c>
      <c r="S403">
        <f t="shared" si="714"/>
        <v>1554.353296426774</v>
      </c>
      <c r="T403">
        <f t="shared" si="673"/>
        <v>87900.855561147459</v>
      </c>
      <c r="U403">
        <f t="shared" si="674"/>
        <v>1011.8268746854554</v>
      </c>
      <c r="V403" s="4">
        <v>2262027</v>
      </c>
      <c r="W403">
        <f t="shared" si="675"/>
        <v>9084</v>
      </c>
      <c r="X403">
        <f t="shared" si="676"/>
        <v>-82</v>
      </c>
      <c r="Y403" s="20">
        <f t="shared" si="677"/>
        <v>569206.59285354801</v>
      </c>
      <c r="Z403" s="4">
        <v>1898961</v>
      </c>
      <c r="AA403">
        <f t="shared" si="678"/>
        <v>8689</v>
      </c>
      <c r="AB403" s="17">
        <f t="shared" si="679"/>
        <v>0.83949528453904398</v>
      </c>
      <c r="AC403" s="16">
        <f t="shared" si="680"/>
        <v>-148</v>
      </c>
      <c r="AD403">
        <f t="shared" si="681"/>
        <v>363066</v>
      </c>
      <c r="AE403">
        <f t="shared" si="682"/>
        <v>395</v>
      </c>
      <c r="AF403" s="17">
        <f t="shared" si="683"/>
        <v>0.16050471546095604</v>
      </c>
      <c r="AG403" s="16">
        <f t="shared" si="684"/>
        <v>66</v>
      </c>
      <c r="AH403" s="20">
        <f t="shared" si="685"/>
        <v>4.3483047115808013E-2</v>
      </c>
      <c r="AI403" s="20">
        <f t="shared" si="686"/>
        <v>91360.342224458975</v>
      </c>
      <c r="AJ403" s="4">
        <v>3347</v>
      </c>
      <c r="AK403">
        <f t="shared" si="687"/>
        <v>19</v>
      </c>
      <c r="AL403">
        <f t="shared" si="688"/>
        <v>5.7091346153845812E-3</v>
      </c>
      <c r="AM403" s="20">
        <f t="shared" si="689"/>
        <v>842.22445898339197</v>
      </c>
      <c r="AN403" s="20">
        <f t="shared" si="690"/>
        <v>9.3097386486275992E-3</v>
      </c>
      <c r="AO403" s="4">
        <v>209</v>
      </c>
      <c r="AP403">
        <f t="shared" si="658"/>
        <v>11</v>
      </c>
      <c r="AQ403">
        <f t="shared" si="659"/>
        <v>5.555555555555558E-2</v>
      </c>
      <c r="AR403" s="20">
        <f t="shared" si="691"/>
        <v>52.591847005535982</v>
      </c>
      <c r="AS403" s="4">
        <v>404</v>
      </c>
      <c r="AT403">
        <f t="shared" si="692"/>
        <v>-3</v>
      </c>
      <c r="AU403">
        <f t="shared" si="693"/>
        <v>-7.3710073710073765E-3</v>
      </c>
      <c r="AV403" s="20">
        <f t="shared" si="694"/>
        <v>101.66079516859587</v>
      </c>
      <c r="AW403" s="30">
        <f t="shared" si="695"/>
        <v>1.1237330188364357E-3</v>
      </c>
      <c r="AX403" s="4">
        <v>61</v>
      </c>
      <c r="AY403">
        <f t="shared" si="696"/>
        <v>-1</v>
      </c>
      <c r="AZ403">
        <f t="shared" si="697"/>
        <v>-1.6129032258064502E-2</v>
      </c>
      <c r="BA403" s="20">
        <f t="shared" si="698"/>
        <v>15.349773527931553</v>
      </c>
      <c r="BB403" s="30">
        <f t="shared" si="699"/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 t="shared" si="700"/>
        <v>26</v>
      </c>
      <c r="BE403" s="30">
        <f t="shared" si="701"/>
        <v>6.5081351689610933E-3</v>
      </c>
      <c r="BF403" s="20">
        <f t="shared" si="702"/>
        <v>1011.8268746854554</v>
      </c>
      <c r="BG403" s="20">
        <f t="shared" si="703"/>
        <v>1.1184481358270564E-2</v>
      </c>
      <c r="BH403" s="26">
        <v>64862</v>
      </c>
      <c r="BI403">
        <f t="shared" si="665"/>
        <v>99</v>
      </c>
      <c r="BJ403" s="4">
        <v>139541</v>
      </c>
      <c r="BK403">
        <f t="shared" si="666"/>
        <v>137</v>
      </c>
      <c r="BL403" s="4">
        <v>104223</v>
      </c>
      <c r="BM403">
        <f t="shared" si="704"/>
        <v>107</v>
      </c>
      <c r="BN403" s="4">
        <v>42173</v>
      </c>
      <c r="BO403">
        <f t="shared" si="705"/>
        <v>42</v>
      </c>
      <c r="BP403" s="4">
        <v>8717</v>
      </c>
      <c r="BQ403">
        <f t="shared" si="706"/>
        <v>10</v>
      </c>
      <c r="BR403" s="8">
        <v>31</v>
      </c>
      <c r="BS403" s="15">
        <f t="shared" si="707"/>
        <v>0</v>
      </c>
      <c r="BT403" s="8">
        <v>270</v>
      </c>
      <c r="BU403" s="15">
        <f t="shared" si="708"/>
        <v>0</v>
      </c>
      <c r="BV403" s="8">
        <v>1226</v>
      </c>
      <c r="BW403" s="15">
        <f t="shared" si="709"/>
        <v>2</v>
      </c>
      <c r="BX403" s="8">
        <v>2996</v>
      </c>
      <c r="BY403" s="15">
        <f t="shared" si="710"/>
        <v>1</v>
      </c>
      <c r="BZ403" s="13">
        <v>1654</v>
      </c>
      <c r="CA403" s="16">
        <f t="shared" si="711"/>
        <v>1</v>
      </c>
    </row>
    <row r="404" spans="1:79">
      <c r="A404" s="1">
        <v>44301</v>
      </c>
      <c r="B404">
        <v>44301</v>
      </c>
      <c r="C404" s="4">
        <v>359830</v>
      </c>
      <c r="D404">
        <f t="shared" si="661"/>
        <v>314</v>
      </c>
      <c r="E404" s="4">
        <v>6183</v>
      </c>
      <c r="F404">
        <f t="shared" si="662"/>
        <v>6</v>
      </c>
      <c r="G404" s="4">
        <v>349718</v>
      </c>
      <c r="H404">
        <f t="shared" si="663"/>
        <v>400</v>
      </c>
      <c r="I404">
        <f t="shared" si="660"/>
        <v>3929</v>
      </c>
      <c r="J404">
        <f t="shared" si="715"/>
        <v>-92</v>
      </c>
      <c r="K404">
        <f t="shared" si="712"/>
        <v>1.7183114248395075E-2</v>
      </c>
      <c r="L404">
        <f t="shared" si="667"/>
        <v>0.97189784064697216</v>
      </c>
      <c r="M404">
        <f t="shared" si="668"/>
        <v>1.0919045104632744E-2</v>
      </c>
      <c r="N404">
        <f t="shared" si="669"/>
        <v>8.7263429953033376E-4</v>
      </c>
      <c r="O404">
        <f t="shared" si="713"/>
        <v>9.7040271712760793E-4</v>
      </c>
      <c r="P404">
        <f t="shared" si="670"/>
        <v>1.1437787016967957E-3</v>
      </c>
      <c r="Q404">
        <f t="shared" si="671"/>
        <v>-2.3415627386103335E-2</v>
      </c>
      <c r="R404">
        <f t="shared" si="672"/>
        <v>90546.049320583785</v>
      </c>
      <c r="S404">
        <f t="shared" si="714"/>
        <v>1555.8631102164065</v>
      </c>
      <c r="T404">
        <f t="shared" si="673"/>
        <v>88001.509813789628</v>
      </c>
      <c r="U404">
        <f t="shared" si="674"/>
        <v>988.67639657775533</v>
      </c>
      <c r="V404" s="4">
        <v>2272867</v>
      </c>
      <c r="W404">
        <f t="shared" si="675"/>
        <v>10840</v>
      </c>
      <c r="X404">
        <f t="shared" si="676"/>
        <v>1756</v>
      </c>
      <c r="Y404" s="20">
        <f t="shared" si="677"/>
        <v>571934.32310015091</v>
      </c>
      <c r="Z404" s="4">
        <v>1909487</v>
      </c>
      <c r="AA404">
        <f t="shared" si="678"/>
        <v>10526</v>
      </c>
      <c r="AB404" s="17">
        <f t="shared" si="679"/>
        <v>0.8401226292607531</v>
      </c>
      <c r="AC404" s="16">
        <f t="shared" si="680"/>
        <v>1837</v>
      </c>
      <c r="AD404">
        <f t="shared" si="681"/>
        <v>363380</v>
      </c>
      <c r="AE404">
        <f t="shared" si="682"/>
        <v>314</v>
      </c>
      <c r="AF404" s="17">
        <f t="shared" si="683"/>
        <v>0.15987737073924696</v>
      </c>
      <c r="AG404" s="16">
        <f t="shared" si="684"/>
        <v>-81</v>
      </c>
      <c r="AH404" s="20">
        <f t="shared" si="685"/>
        <v>2.8966789667896679E-2</v>
      </c>
      <c r="AI404" s="20">
        <f t="shared" si="686"/>
        <v>91439.355812783091</v>
      </c>
      <c r="AJ404" s="4">
        <v>3279</v>
      </c>
      <c r="AK404">
        <f t="shared" si="687"/>
        <v>-68</v>
      </c>
      <c r="AL404">
        <f t="shared" si="688"/>
        <v>-2.0316701523752645E-2</v>
      </c>
      <c r="AM404" s="20">
        <f t="shared" si="689"/>
        <v>825.11323603422238</v>
      </c>
      <c r="AN404" s="20">
        <f t="shared" si="690"/>
        <v>9.1126365228024336E-3</v>
      </c>
      <c r="AO404" s="4">
        <v>204</v>
      </c>
      <c r="AP404">
        <f t="shared" si="658"/>
        <v>-5</v>
      </c>
      <c r="AQ404">
        <f t="shared" si="659"/>
        <v>-2.3923444976076569E-2</v>
      </c>
      <c r="AR404" s="20">
        <f t="shared" si="691"/>
        <v>51.333668847508804</v>
      </c>
      <c r="AS404" s="4">
        <v>389</v>
      </c>
      <c r="AT404">
        <f t="shared" si="692"/>
        <v>-15</v>
      </c>
      <c r="AU404">
        <f t="shared" si="693"/>
        <v>-3.7128712871287162E-2</v>
      </c>
      <c r="AV404" s="20">
        <f t="shared" si="694"/>
        <v>97.886260694514334</v>
      </c>
      <c r="AW404" s="30">
        <f t="shared" si="695"/>
        <v>1.0810660589722924E-3</v>
      </c>
      <c r="AX404" s="4">
        <v>57</v>
      </c>
      <c r="AY404">
        <f t="shared" si="696"/>
        <v>-4</v>
      </c>
      <c r="AZ404">
        <f t="shared" si="697"/>
        <v>-6.557377049180324E-2</v>
      </c>
      <c r="BA404" s="20">
        <f t="shared" si="698"/>
        <v>14.343231001509814</v>
      </c>
      <c r="BB404" s="30">
        <f t="shared" si="699"/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 t="shared" si="700"/>
        <v>-92</v>
      </c>
      <c r="BE404" s="30">
        <f t="shared" si="701"/>
        <v>-2.2879880626709759E-2</v>
      </c>
      <c r="BF404" s="20">
        <f t="shared" si="702"/>
        <v>988.67639657775533</v>
      </c>
      <c r="BG404" s="20">
        <f t="shared" si="703"/>
        <v>1.0919045104632744E-2</v>
      </c>
      <c r="BH404" s="26">
        <v>64931</v>
      </c>
      <c r="BI404">
        <f t="shared" si="665"/>
        <v>69</v>
      </c>
      <c r="BJ404" s="4">
        <v>139658</v>
      </c>
      <c r="BK404">
        <f t="shared" si="666"/>
        <v>117</v>
      </c>
      <c r="BL404" s="4">
        <v>104318</v>
      </c>
      <c r="BM404">
        <f t="shared" si="704"/>
        <v>95</v>
      </c>
      <c r="BN404" s="4">
        <v>42202</v>
      </c>
      <c r="BO404">
        <f t="shared" si="705"/>
        <v>29</v>
      </c>
      <c r="BP404" s="4">
        <v>8721</v>
      </c>
      <c r="BQ404">
        <f t="shared" si="706"/>
        <v>4</v>
      </c>
      <c r="BR404" s="8">
        <v>31</v>
      </c>
      <c r="BS404" s="15">
        <f t="shared" si="707"/>
        <v>0</v>
      </c>
      <c r="BT404" s="8">
        <v>272</v>
      </c>
      <c r="BU404" s="15">
        <f t="shared" si="708"/>
        <v>2</v>
      </c>
      <c r="BV404" s="8">
        <v>1228</v>
      </c>
      <c r="BW404" s="15">
        <f t="shared" si="709"/>
        <v>2</v>
      </c>
      <c r="BX404" s="8">
        <v>2997</v>
      </c>
      <c r="BY404" s="15">
        <f t="shared" si="710"/>
        <v>1</v>
      </c>
      <c r="BZ404" s="13">
        <v>1655</v>
      </c>
      <c r="CA404" s="16">
        <f t="shared" si="711"/>
        <v>1</v>
      </c>
    </row>
    <row r="405" spans="1:79">
      <c r="A405" s="1">
        <v>44302</v>
      </c>
      <c r="B405">
        <v>44302</v>
      </c>
      <c r="C405" s="4">
        <v>360249</v>
      </c>
      <c r="D405">
        <f t="shared" si="661"/>
        <v>419</v>
      </c>
      <c r="E405" s="4">
        <v>6185</v>
      </c>
      <c r="F405">
        <f t="shared" si="662"/>
        <v>2</v>
      </c>
      <c r="G405" s="4">
        <v>350134</v>
      </c>
      <c r="H405">
        <f t="shared" si="663"/>
        <v>416</v>
      </c>
      <c r="I405">
        <f t="shared" si="660"/>
        <v>3930</v>
      </c>
      <c r="J405">
        <f t="shared" si="715"/>
        <v>1</v>
      </c>
      <c r="K405">
        <f t="shared" si="712"/>
        <v>1.7168680551507429E-2</v>
      </c>
      <c r="L405">
        <f t="shared" si="667"/>
        <v>0.97192219825731652</v>
      </c>
      <c r="M405">
        <f t="shared" si="668"/>
        <v>1.0909121191176104E-2</v>
      </c>
      <c r="N405">
        <f t="shared" si="669"/>
        <v>1.1630844221635591E-3</v>
      </c>
      <c r="O405">
        <f t="shared" si="713"/>
        <v>3.2336297493936947E-4</v>
      </c>
      <c r="P405">
        <f t="shared" si="670"/>
        <v>1.188116549663843E-3</v>
      </c>
      <c r="Q405">
        <f t="shared" si="671"/>
        <v>2.544529262086514E-4</v>
      </c>
      <c r="R405">
        <f t="shared" si="672"/>
        <v>90651.48465022647</v>
      </c>
      <c r="S405">
        <f t="shared" si="714"/>
        <v>1556.3663814796175</v>
      </c>
      <c r="T405">
        <f t="shared" si="673"/>
        <v>88106.190236537484</v>
      </c>
      <c r="U405">
        <f t="shared" si="674"/>
        <v>988.92803220936082</v>
      </c>
      <c r="V405" s="4">
        <v>2283594</v>
      </c>
      <c r="W405">
        <f t="shared" si="675"/>
        <v>10727</v>
      </c>
      <c r="X405">
        <f t="shared" si="676"/>
        <v>-113</v>
      </c>
      <c r="Y405" s="20">
        <f t="shared" si="677"/>
        <v>574633.61852038244</v>
      </c>
      <c r="Z405" s="4">
        <v>1919795</v>
      </c>
      <c r="AA405">
        <f t="shared" si="678"/>
        <v>10308</v>
      </c>
      <c r="AB405" s="17">
        <f t="shared" si="679"/>
        <v>0.84069015770754341</v>
      </c>
      <c r="AC405" s="16">
        <f t="shared" si="680"/>
        <v>-218</v>
      </c>
      <c r="AD405">
        <f t="shared" si="681"/>
        <v>363799</v>
      </c>
      <c r="AE405">
        <f t="shared" si="682"/>
        <v>419</v>
      </c>
      <c r="AF405" s="17">
        <f t="shared" si="683"/>
        <v>0.15930984229245654</v>
      </c>
      <c r="AG405" s="16">
        <f t="shared" si="684"/>
        <v>105</v>
      </c>
      <c r="AH405" s="20">
        <f t="shared" si="685"/>
        <v>3.9060315092756592E-2</v>
      </c>
      <c r="AI405" s="20">
        <f t="shared" si="686"/>
        <v>91544.791142425762</v>
      </c>
      <c r="AJ405" s="4">
        <v>3365</v>
      </c>
      <c r="AK405">
        <f t="shared" si="687"/>
        <v>86</v>
      </c>
      <c r="AL405">
        <f t="shared" si="688"/>
        <v>2.622750838670318E-2</v>
      </c>
      <c r="AM405" s="20">
        <f t="shared" si="689"/>
        <v>846.75390035228986</v>
      </c>
      <c r="AN405" s="20">
        <f t="shared" si="690"/>
        <v>9.3407615288314469E-3</v>
      </c>
      <c r="AO405" s="4">
        <v>211</v>
      </c>
      <c r="AP405">
        <f t="shared" si="658"/>
        <v>7</v>
      </c>
      <c r="AQ405">
        <f t="shared" si="659"/>
        <v>3.4313725490196179E-2</v>
      </c>
      <c r="AR405" s="20">
        <f t="shared" si="691"/>
        <v>53.095118268746852</v>
      </c>
      <c r="AS405" s="4">
        <v>297</v>
      </c>
      <c r="AT405">
        <f t="shared" si="692"/>
        <v>-92</v>
      </c>
      <c r="AU405">
        <f t="shared" si="693"/>
        <v>-0.23650385604113111</v>
      </c>
      <c r="AV405" s="20">
        <f t="shared" si="694"/>
        <v>74.735782586814295</v>
      </c>
      <c r="AW405" s="30">
        <f t="shared" si="695"/>
        <v>8.2442976940949174E-4</v>
      </c>
      <c r="AX405" s="4">
        <v>57</v>
      </c>
      <c r="AY405">
        <f t="shared" si="696"/>
        <v>0</v>
      </c>
      <c r="AZ405">
        <f t="shared" si="697"/>
        <v>0</v>
      </c>
      <c r="BA405" s="20">
        <f t="shared" si="698"/>
        <v>14.343231001509814</v>
      </c>
      <c r="BB405" s="30">
        <f t="shared" si="699"/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 t="shared" si="700"/>
        <v>1</v>
      </c>
      <c r="BE405" s="30">
        <f t="shared" si="701"/>
        <v>2.5451768897943872E-4</v>
      </c>
      <c r="BF405" s="20">
        <f t="shared" si="702"/>
        <v>988.92803220936082</v>
      </c>
      <c r="BG405" s="20">
        <f t="shared" si="703"/>
        <v>1.0909121191176104E-2</v>
      </c>
      <c r="BH405" s="26">
        <v>65028</v>
      </c>
      <c r="BI405">
        <f t="shared" si="665"/>
        <v>97</v>
      </c>
      <c r="BJ405" s="4">
        <v>139808</v>
      </c>
      <c r="BK405">
        <f t="shared" si="666"/>
        <v>150</v>
      </c>
      <c r="BL405" s="4">
        <v>104444</v>
      </c>
      <c r="BM405">
        <f t="shared" si="704"/>
        <v>126</v>
      </c>
      <c r="BN405" s="4">
        <v>42236</v>
      </c>
      <c r="BO405">
        <f t="shared" si="705"/>
        <v>34</v>
      </c>
      <c r="BP405" s="4">
        <v>8733</v>
      </c>
      <c r="BQ405">
        <f t="shared" si="706"/>
        <v>12</v>
      </c>
      <c r="BR405" s="8">
        <v>31</v>
      </c>
      <c r="BS405" s="15">
        <f t="shared" si="707"/>
        <v>0</v>
      </c>
      <c r="BT405" s="8">
        <v>272</v>
      </c>
      <c r="BU405" s="15">
        <f t="shared" si="708"/>
        <v>0</v>
      </c>
      <c r="BV405" s="8">
        <v>1228</v>
      </c>
      <c r="BW405" s="15">
        <f t="shared" si="709"/>
        <v>0</v>
      </c>
      <c r="BX405" s="8">
        <v>2997</v>
      </c>
      <c r="BY405" s="15">
        <f t="shared" si="710"/>
        <v>0</v>
      </c>
      <c r="BZ405" s="13">
        <v>1657</v>
      </c>
      <c r="CA405" s="16">
        <f t="shared" si="711"/>
        <v>2</v>
      </c>
    </row>
    <row r="406" spans="1:79">
      <c r="A406" s="1">
        <v>44303</v>
      </c>
      <c r="B406">
        <v>44303</v>
      </c>
      <c r="C406" s="4">
        <v>360597</v>
      </c>
      <c r="D406">
        <f t="shared" si="661"/>
        <v>348</v>
      </c>
      <c r="E406" s="4">
        <v>6187</v>
      </c>
      <c r="F406">
        <f t="shared" si="662"/>
        <v>2</v>
      </c>
      <c r="G406" s="4">
        <v>350347</v>
      </c>
      <c r="H406">
        <f t="shared" si="663"/>
        <v>213</v>
      </c>
      <c r="I406">
        <f t="shared" si="660"/>
        <v>4063</v>
      </c>
      <c r="J406">
        <f t="shared" si="715"/>
        <v>133</v>
      </c>
      <c r="K406">
        <f t="shared" si="712"/>
        <v>1.7157657994936175E-2</v>
      </c>
      <c r="L406">
        <f t="shared" si="667"/>
        <v>0.97157491604200807</v>
      </c>
      <c r="M406">
        <f t="shared" si="668"/>
        <v>1.1267425963055711E-2</v>
      </c>
      <c r="N406">
        <f t="shared" si="669"/>
        <v>9.6506626511035868E-4</v>
      </c>
      <c r="O406">
        <f t="shared" si="713"/>
        <v>3.2325844512687892E-4</v>
      </c>
      <c r="P406">
        <f t="shared" si="670"/>
        <v>6.0796867106040577E-4</v>
      </c>
      <c r="Q406">
        <f t="shared" si="671"/>
        <v>3.2734432685207975E-2</v>
      </c>
      <c r="R406">
        <f t="shared" si="672"/>
        <v>90739.053850025157</v>
      </c>
      <c r="S406">
        <f t="shared" si="714"/>
        <v>1556.8696527428283</v>
      </c>
      <c r="T406">
        <f t="shared" si="673"/>
        <v>88159.78862606945</v>
      </c>
      <c r="U406">
        <f t="shared" si="674"/>
        <v>1022.3955712128837</v>
      </c>
      <c r="V406" s="4">
        <v>2292939</v>
      </c>
      <c r="W406">
        <f t="shared" si="675"/>
        <v>9345</v>
      </c>
      <c r="X406">
        <f t="shared" si="676"/>
        <v>-1382</v>
      </c>
      <c r="Y406" s="20">
        <f t="shared" si="677"/>
        <v>576985.15349773527</v>
      </c>
      <c r="Z406" s="4">
        <v>1928792</v>
      </c>
      <c r="AA406">
        <f t="shared" si="678"/>
        <v>8997</v>
      </c>
      <c r="AB406" s="17">
        <f t="shared" si="679"/>
        <v>0.84118766351830554</v>
      </c>
      <c r="AC406" s="16">
        <f t="shared" si="680"/>
        <v>-1311</v>
      </c>
      <c r="AD406">
        <f t="shared" si="681"/>
        <v>364147</v>
      </c>
      <c r="AE406">
        <f t="shared" si="682"/>
        <v>348</v>
      </c>
      <c r="AF406" s="17">
        <f t="shared" si="683"/>
        <v>0.15881233648169446</v>
      </c>
      <c r="AG406" s="16">
        <f t="shared" si="684"/>
        <v>-71</v>
      </c>
      <c r="AH406" s="20">
        <f t="shared" si="685"/>
        <v>3.723916532905297E-2</v>
      </c>
      <c r="AI406" s="20">
        <f t="shared" si="686"/>
        <v>91632.360342224449</v>
      </c>
      <c r="AJ406" s="4">
        <v>3478</v>
      </c>
      <c r="AK406">
        <f t="shared" si="687"/>
        <v>113</v>
      </c>
      <c r="AL406">
        <f t="shared" si="688"/>
        <v>3.3580980683506789E-2</v>
      </c>
      <c r="AM406" s="20">
        <f t="shared" si="689"/>
        <v>875.18872672370401</v>
      </c>
      <c r="AN406" s="20">
        <f t="shared" si="690"/>
        <v>9.6451162932581248E-3</v>
      </c>
      <c r="AO406" s="4">
        <v>211</v>
      </c>
      <c r="AP406">
        <f t="shared" ref="AP406:AP469" si="716">AO406-AO405</f>
        <v>0</v>
      </c>
      <c r="AQ406">
        <f t="shared" ref="AQ406:AQ469" si="717">IFERROR(AO406/AO405,0)-1</f>
        <v>0</v>
      </c>
      <c r="AR406" s="20">
        <f t="shared" si="691"/>
        <v>53.095118268746852</v>
      </c>
      <c r="AS406" s="4">
        <v>317</v>
      </c>
      <c r="AT406">
        <f t="shared" si="692"/>
        <v>20</v>
      </c>
      <c r="AU406">
        <f t="shared" si="693"/>
        <v>6.7340067340067256E-2</v>
      </c>
      <c r="AV406" s="20">
        <f t="shared" si="694"/>
        <v>79.768495218922993</v>
      </c>
      <c r="AW406" s="30">
        <f t="shared" si="695"/>
        <v>8.7909771850570027E-4</v>
      </c>
      <c r="AX406" s="4">
        <v>57</v>
      </c>
      <c r="AY406">
        <f t="shared" si="696"/>
        <v>0</v>
      </c>
      <c r="AZ406">
        <f t="shared" si="697"/>
        <v>0</v>
      </c>
      <c r="BA406" s="20">
        <f t="shared" si="698"/>
        <v>14.343231001509814</v>
      </c>
      <c r="BB406" s="30">
        <f t="shared" si="699"/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 t="shared" si="700"/>
        <v>133</v>
      </c>
      <c r="BE406" s="30">
        <f t="shared" si="701"/>
        <v>3.3842239185750689E-2</v>
      </c>
      <c r="BF406" s="20">
        <f t="shared" si="702"/>
        <v>1022.3955712128837</v>
      </c>
      <c r="BG406" s="20">
        <f t="shared" si="703"/>
        <v>1.1267425963055711E-2</v>
      </c>
      <c r="BH406" s="26">
        <v>65109</v>
      </c>
      <c r="BI406">
        <f t="shared" si="665"/>
        <v>81</v>
      </c>
      <c r="BJ406" s="4">
        <v>139931</v>
      </c>
      <c r="BK406">
        <f t="shared" si="666"/>
        <v>123</v>
      </c>
      <c r="BL406" s="4">
        <v>104539</v>
      </c>
      <c r="BM406">
        <f t="shared" si="704"/>
        <v>95</v>
      </c>
      <c r="BN406" s="4">
        <v>42280</v>
      </c>
      <c r="BO406">
        <f t="shared" si="705"/>
        <v>44</v>
      </c>
      <c r="BP406" s="4">
        <v>8738</v>
      </c>
      <c r="BQ406">
        <f t="shared" si="706"/>
        <v>5</v>
      </c>
      <c r="BR406" s="8">
        <v>31</v>
      </c>
      <c r="BS406" s="15">
        <f t="shared" si="707"/>
        <v>0</v>
      </c>
      <c r="BT406" s="8">
        <v>272</v>
      </c>
      <c r="BU406" s="15">
        <f t="shared" si="708"/>
        <v>0</v>
      </c>
      <c r="BV406" s="8">
        <v>1228</v>
      </c>
      <c r="BW406" s="15">
        <f t="shared" si="709"/>
        <v>0</v>
      </c>
      <c r="BX406" s="8">
        <v>2998</v>
      </c>
      <c r="BY406" s="15">
        <f t="shared" si="710"/>
        <v>1</v>
      </c>
      <c r="BZ406" s="13">
        <v>1658</v>
      </c>
      <c r="CA406" s="16">
        <f t="shared" si="711"/>
        <v>1</v>
      </c>
    </row>
    <row r="407" spans="1:79">
      <c r="A407" s="1">
        <v>44304</v>
      </c>
      <c r="B407">
        <v>44305</v>
      </c>
      <c r="C407" s="4">
        <v>360841</v>
      </c>
      <c r="D407">
        <f t="shared" si="661"/>
        <v>244</v>
      </c>
      <c r="E407" s="4">
        <v>6188</v>
      </c>
      <c r="F407">
        <f t="shared" si="662"/>
        <v>1</v>
      </c>
      <c r="G407" s="4">
        <v>350610</v>
      </c>
      <c r="H407">
        <f t="shared" si="663"/>
        <v>263</v>
      </c>
      <c r="I407">
        <f t="shared" si="660"/>
        <v>4043</v>
      </c>
      <c r="J407">
        <f t="shared" si="715"/>
        <v>-20</v>
      </c>
      <c r="K407">
        <f t="shared" si="712"/>
        <v>1.7148827322837481E-2</v>
      </c>
      <c r="L407">
        <f t="shared" si="667"/>
        <v>0.97164679180026658</v>
      </c>
      <c r="M407">
        <f t="shared" si="668"/>
        <v>1.1204380876895919E-2</v>
      </c>
      <c r="N407">
        <f t="shared" si="669"/>
        <v>6.7619810387400546E-4</v>
      </c>
      <c r="O407">
        <f t="shared" si="713"/>
        <v>1.6160310277957336E-4</v>
      </c>
      <c r="P407">
        <f t="shared" si="670"/>
        <v>7.5012121730697924E-4</v>
      </c>
      <c r="Q407">
        <f t="shared" si="671"/>
        <v>-4.9468216670789022E-3</v>
      </c>
      <c r="R407">
        <f t="shared" si="672"/>
        <v>90800.45294413688</v>
      </c>
      <c r="S407">
        <f t="shared" si="714"/>
        <v>1557.1212883744338</v>
      </c>
      <c r="T407">
        <f t="shared" si="673"/>
        <v>88225.968797181675</v>
      </c>
      <c r="U407">
        <f t="shared" si="674"/>
        <v>1017.362858580775</v>
      </c>
      <c r="V407" s="4">
        <v>2299031</v>
      </c>
      <c r="W407">
        <f t="shared" si="675"/>
        <v>6092</v>
      </c>
      <c r="X407">
        <f t="shared" si="676"/>
        <v>-3253</v>
      </c>
      <c r="Y407" s="20">
        <f t="shared" si="677"/>
        <v>578518.11776547553</v>
      </c>
      <c r="Z407" s="4">
        <v>1934640</v>
      </c>
      <c r="AA407">
        <f t="shared" si="678"/>
        <v>5848</v>
      </c>
      <c r="AB407" s="17">
        <f t="shared" si="679"/>
        <v>0.8415023546876923</v>
      </c>
      <c r="AC407" s="16">
        <f t="shared" si="680"/>
        <v>-3149</v>
      </c>
      <c r="AD407">
        <f t="shared" si="681"/>
        <v>364391</v>
      </c>
      <c r="AE407">
        <f t="shared" si="682"/>
        <v>244</v>
      </c>
      <c r="AF407" s="17">
        <f t="shared" si="683"/>
        <v>0.15849764531230767</v>
      </c>
      <c r="AG407" s="16">
        <f t="shared" si="684"/>
        <v>-104</v>
      </c>
      <c r="AH407" s="20">
        <f t="shared" si="685"/>
        <v>4.0052527905449768E-2</v>
      </c>
      <c r="AI407" s="20">
        <f t="shared" si="686"/>
        <v>91693.759436336186</v>
      </c>
      <c r="AJ407" s="4">
        <v>3470</v>
      </c>
      <c r="AK407">
        <f t="shared" si="687"/>
        <v>-8</v>
      </c>
      <c r="AL407">
        <f t="shared" si="688"/>
        <v>-2.3001725129384587E-3</v>
      </c>
      <c r="AM407" s="20">
        <f t="shared" si="689"/>
        <v>873.1756416708605</v>
      </c>
      <c r="AN407" s="20">
        <f t="shared" si="690"/>
        <v>9.6164238542737653E-3</v>
      </c>
      <c r="AO407" s="4">
        <v>205</v>
      </c>
      <c r="AP407">
        <f t="shared" si="716"/>
        <v>-6</v>
      </c>
      <c r="AQ407">
        <f t="shared" si="717"/>
        <v>-2.8436018957345932E-2</v>
      </c>
      <c r="AR407" s="20">
        <f t="shared" si="691"/>
        <v>51.585304479114242</v>
      </c>
      <c r="AS407" s="4">
        <v>313</v>
      </c>
      <c r="AT407">
        <f t="shared" si="692"/>
        <v>-4</v>
      </c>
      <c r="AU407">
        <f t="shared" si="693"/>
        <v>-1.2618296529968487E-2</v>
      </c>
      <c r="AV407" s="20">
        <f t="shared" si="694"/>
        <v>78.761952692501254</v>
      </c>
      <c r="AW407" s="30">
        <f t="shared" si="695"/>
        <v>8.6741805947772007E-4</v>
      </c>
      <c r="AX407" s="4">
        <v>55</v>
      </c>
      <c r="AY407">
        <f t="shared" si="696"/>
        <v>-2</v>
      </c>
      <c r="AZ407">
        <f t="shared" si="697"/>
        <v>-3.5087719298245612E-2</v>
      </c>
      <c r="BA407" s="20">
        <f t="shared" si="698"/>
        <v>13.839959738298942</v>
      </c>
      <c r="BB407" s="30">
        <f t="shared" si="699"/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 t="shared" si="700"/>
        <v>-20</v>
      </c>
      <c r="BE407" s="30">
        <f t="shared" si="701"/>
        <v>-4.9224710804823824E-3</v>
      </c>
      <c r="BF407" s="20">
        <f t="shared" si="702"/>
        <v>1017.362858580775</v>
      </c>
      <c r="BG407" s="20">
        <f t="shared" si="703"/>
        <v>1.1204380876895919E-2</v>
      </c>
      <c r="BH407" s="26">
        <v>65175</v>
      </c>
      <c r="BI407">
        <f t="shared" si="665"/>
        <v>66</v>
      </c>
      <c r="BJ407" s="4">
        <v>140019</v>
      </c>
      <c r="BK407">
        <f t="shared" si="666"/>
        <v>88</v>
      </c>
      <c r="BL407" s="4">
        <v>104596</v>
      </c>
      <c r="BM407">
        <f t="shared" si="704"/>
        <v>57</v>
      </c>
      <c r="BN407" s="4">
        <v>42310</v>
      </c>
      <c r="BO407">
        <f t="shared" si="705"/>
        <v>30</v>
      </c>
      <c r="BP407" s="4">
        <v>8741</v>
      </c>
      <c r="BQ407">
        <f t="shared" si="706"/>
        <v>3</v>
      </c>
      <c r="BR407" s="8">
        <v>31</v>
      </c>
      <c r="BS407" s="15">
        <f t="shared" si="707"/>
        <v>0</v>
      </c>
      <c r="BT407" s="8">
        <v>272</v>
      </c>
      <c r="BU407" s="15">
        <f t="shared" si="708"/>
        <v>0</v>
      </c>
      <c r="BV407" s="8">
        <v>1228</v>
      </c>
      <c r="BW407" s="15">
        <f t="shared" si="709"/>
        <v>0</v>
      </c>
      <c r="BX407" s="8">
        <v>2999</v>
      </c>
      <c r="BY407" s="15">
        <f t="shared" si="710"/>
        <v>1</v>
      </c>
      <c r="BZ407" s="13">
        <v>1658</v>
      </c>
      <c r="CA407" s="16">
        <f t="shared" si="711"/>
        <v>0</v>
      </c>
    </row>
    <row r="408" spans="1:79">
      <c r="A408" s="1">
        <v>44305</v>
      </c>
      <c r="B408">
        <v>44306</v>
      </c>
      <c r="C408" s="4">
        <v>361044</v>
      </c>
      <c r="D408">
        <f t="shared" si="661"/>
        <v>203</v>
      </c>
      <c r="E408" s="4">
        <v>6189</v>
      </c>
      <c r="F408">
        <f t="shared" si="662"/>
        <v>1</v>
      </c>
      <c r="G408" s="4">
        <v>350835</v>
      </c>
      <c r="H408">
        <f t="shared" si="663"/>
        <v>225</v>
      </c>
      <c r="I408">
        <f t="shared" ref="I408:I471" si="718">+IFERROR(C408-E408-G408,"")</f>
        <v>4020</v>
      </c>
      <c r="J408">
        <f t="shared" si="715"/>
        <v>-23</v>
      </c>
      <c r="K408">
        <f t="shared" si="712"/>
        <v>1.7141954997174861E-2</v>
      </c>
      <c r="L408">
        <f t="shared" si="667"/>
        <v>0.97172366802938148</v>
      </c>
      <c r="M408">
        <f t="shared" si="668"/>
        <v>1.1134376973443679E-2</v>
      </c>
      <c r="N408">
        <f t="shared" si="669"/>
        <v>5.6225833970374804E-4</v>
      </c>
      <c r="O408">
        <f t="shared" si="713"/>
        <v>1.6157699143641945E-4</v>
      </c>
      <c r="P408">
        <f t="shared" si="670"/>
        <v>6.4132711958613019E-4</v>
      </c>
      <c r="Q408">
        <f t="shared" si="671"/>
        <v>-5.7213930348258705E-3</v>
      </c>
      <c r="R408">
        <f t="shared" si="672"/>
        <v>90851.534977352785</v>
      </c>
      <c r="S408">
        <f t="shared" si="714"/>
        <v>1557.3729240060393</v>
      </c>
      <c r="T408">
        <f t="shared" si="673"/>
        <v>88282.586814292896</v>
      </c>
      <c r="U408">
        <f t="shared" si="674"/>
        <v>1011.5752390538499</v>
      </c>
      <c r="V408" s="4">
        <v>2303585</v>
      </c>
      <c r="W408">
        <f t="shared" si="675"/>
        <v>4554</v>
      </c>
      <c r="X408">
        <f t="shared" si="676"/>
        <v>-1538</v>
      </c>
      <c r="Y408" s="20">
        <f t="shared" si="677"/>
        <v>579664.06643180677</v>
      </c>
      <c r="Z408" s="4">
        <v>1938991</v>
      </c>
      <c r="AA408">
        <f t="shared" si="678"/>
        <v>4351</v>
      </c>
      <c r="AB408" s="17">
        <f t="shared" si="679"/>
        <v>0.84172756811665295</v>
      </c>
      <c r="AC408" s="16">
        <f t="shared" si="680"/>
        <v>-1497</v>
      </c>
      <c r="AD408">
        <f t="shared" si="681"/>
        <v>364594</v>
      </c>
      <c r="AE408">
        <f t="shared" si="682"/>
        <v>203</v>
      </c>
      <c r="AF408" s="17">
        <f t="shared" si="683"/>
        <v>0.15827243188334705</v>
      </c>
      <c r="AG408" s="16">
        <f t="shared" si="684"/>
        <v>-41</v>
      </c>
      <c r="AH408" s="20">
        <f t="shared" si="685"/>
        <v>4.4576196750109792E-2</v>
      </c>
      <c r="AI408" s="20">
        <f t="shared" si="686"/>
        <v>91744.841469552077</v>
      </c>
      <c r="AJ408" s="4">
        <v>3449</v>
      </c>
      <c r="AK408">
        <f t="shared" si="687"/>
        <v>-21</v>
      </c>
      <c r="AL408">
        <f t="shared" si="688"/>
        <v>-6.0518731988472574E-3</v>
      </c>
      <c r="AM408" s="20">
        <f t="shared" si="689"/>
        <v>867.89129340714646</v>
      </c>
      <c r="AN408" s="20">
        <f t="shared" si="690"/>
        <v>9.5528522839321527E-3</v>
      </c>
      <c r="AO408" s="4">
        <v>204</v>
      </c>
      <c r="AP408">
        <f t="shared" si="716"/>
        <v>-1</v>
      </c>
      <c r="AQ408">
        <f t="shared" si="717"/>
        <v>-4.8780487804878092E-3</v>
      </c>
      <c r="AR408" s="20">
        <f t="shared" si="691"/>
        <v>51.333668847508804</v>
      </c>
      <c r="AS408" s="4">
        <v>311</v>
      </c>
      <c r="AT408">
        <f t="shared" si="692"/>
        <v>-2</v>
      </c>
      <c r="AU408">
        <f t="shared" si="693"/>
        <v>-6.389776357827448E-3</v>
      </c>
      <c r="AV408" s="20">
        <f t="shared" si="694"/>
        <v>78.258681429290377</v>
      </c>
      <c r="AW408" s="30">
        <f t="shared" si="695"/>
        <v>8.6139085540820506E-4</v>
      </c>
      <c r="AX408" s="4">
        <v>56</v>
      </c>
      <c r="AY408">
        <f t="shared" si="696"/>
        <v>1</v>
      </c>
      <c r="AZ408">
        <f t="shared" si="697"/>
        <v>1.8181818181818077E-2</v>
      </c>
      <c r="BA408" s="20">
        <f t="shared" si="698"/>
        <v>14.091595369904377</v>
      </c>
      <c r="BB408" s="30">
        <f t="shared" si="699"/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 t="shared" si="700"/>
        <v>-23</v>
      </c>
      <c r="BE408" s="30">
        <f t="shared" si="701"/>
        <v>-5.6888449171407229E-3</v>
      </c>
      <c r="BF408" s="20">
        <f t="shared" si="702"/>
        <v>1011.5752390538499</v>
      </c>
      <c r="BG408" s="20">
        <f t="shared" si="703"/>
        <v>1.1134376973443679E-2</v>
      </c>
      <c r="BH408" s="26">
        <v>65223</v>
      </c>
      <c r="BI408">
        <f t="shared" si="665"/>
        <v>48</v>
      </c>
      <c r="BJ408" s="4">
        <v>140091</v>
      </c>
      <c r="BK408">
        <f t="shared" si="666"/>
        <v>72</v>
      </c>
      <c r="BL408" s="4">
        <v>104650</v>
      </c>
      <c r="BM408">
        <f t="shared" si="704"/>
        <v>54</v>
      </c>
      <c r="BN408" s="4">
        <v>42333</v>
      </c>
      <c r="BO408">
        <f t="shared" si="705"/>
        <v>23</v>
      </c>
      <c r="BP408" s="4">
        <v>8747</v>
      </c>
      <c r="BQ408">
        <f t="shared" si="706"/>
        <v>6</v>
      </c>
      <c r="BR408" s="8">
        <v>31</v>
      </c>
      <c r="BS408" s="15">
        <f t="shared" si="707"/>
        <v>0</v>
      </c>
      <c r="BT408" s="8">
        <v>272</v>
      </c>
      <c r="BU408" s="15">
        <f t="shared" si="708"/>
        <v>0</v>
      </c>
      <c r="BV408" s="8">
        <v>1228</v>
      </c>
      <c r="BW408" s="15">
        <f t="shared" si="709"/>
        <v>0</v>
      </c>
      <c r="BX408" s="8">
        <v>3000</v>
      </c>
      <c r="BY408" s="15">
        <f t="shared" si="710"/>
        <v>1</v>
      </c>
      <c r="BZ408" s="13">
        <v>1658</v>
      </c>
      <c r="CA408" s="16">
        <f t="shared" si="711"/>
        <v>0</v>
      </c>
    </row>
    <row r="409" spans="1:79">
      <c r="A409" s="1">
        <v>44306</v>
      </c>
      <c r="B409">
        <v>44307</v>
      </c>
      <c r="C409" s="4">
        <v>361319</v>
      </c>
      <c r="D409">
        <f t="shared" ref="D409:D472" si="719">IFERROR(C409-C408,"")</f>
        <v>275</v>
      </c>
      <c r="E409" s="4">
        <v>6192</v>
      </c>
      <c r="F409">
        <f t="shared" ref="F409:F472" si="720">E409-E408</f>
        <v>3</v>
      </c>
      <c r="G409" s="4">
        <v>351228</v>
      </c>
      <c r="H409">
        <f t="shared" ref="H409:H472" si="721">G409-G408</f>
        <v>393</v>
      </c>
      <c r="I409">
        <f t="shared" si="718"/>
        <v>3899</v>
      </c>
      <c r="J409">
        <f t="shared" si="715"/>
        <v>-121</v>
      </c>
      <c r="K409">
        <f t="shared" si="712"/>
        <v>1.7137211162435412E-2</v>
      </c>
      <c r="L409">
        <f t="shared" si="667"/>
        <v>0.97207177037465509</v>
      </c>
      <c r="M409">
        <f t="shared" si="668"/>
        <v>1.0791018462909507E-2</v>
      </c>
      <c r="N409">
        <f t="shared" si="669"/>
        <v>7.6110030194924709E-4</v>
      </c>
      <c r="O409">
        <f t="shared" si="713"/>
        <v>4.8449612403100775E-4</v>
      </c>
      <c r="P409">
        <f t="shared" si="670"/>
        <v>1.1189312924937648E-3</v>
      </c>
      <c r="Q409">
        <f t="shared" si="671"/>
        <v>-3.1033598358553474E-2</v>
      </c>
      <c r="R409">
        <f t="shared" si="672"/>
        <v>90920.734776044279</v>
      </c>
      <c r="S409">
        <f t="shared" si="714"/>
        <v>1558.1278309008555</v>
      </c>
      <c r="T409">
        <f t="shared" si="673"/>
        <v>88381.479617513833</v>
      </c>
      <c r="U409">
        <f t="shared" si="674"/>
        <v>981.12732762959229</v>
      </c>
      <c r="V409" s="4">
        <v>2312363</v>
      </c>
      <c r="W409">
        <f t="shared" si="675"/>
        <v>8778</v>
      </c>
      <c r="X409">
        <f t="shared" si="676"/>
        <v>4224</v>
      </c>
      <c r="Y409" s="20">
        <f t="shared" si="677"/>
        <v>581872.92400603928</v>
      </c>
      <c r="Z409" s="4">
        <v>1947494</v>
      </c>
      <c r="AA409">
        <f t="shared" si="678"/>
        <v>8503</v>
      </c>
      <c r="AB409" s="17">
        <f t="shared" si="679"/>
        <v>0.84220946278763331</v>
      </c>
      <c r="AC409" s="16">
        <f t="shared" si="680"/>
        <v>4152</v>
      </c>
      <c r="AD409">
        <f t="shared" si="681"/>
        <v>364869</v>
      </c>
      <c r="AE409">
        <f t="shared" si="682"/>
        <v>275</v>
      </c>
      <c r="AF409" s="17">
        <f t="shared" si="683"/>
        <v>0.15779053721236674</v>
      </c>
      <c r="AG409" s="16">
        <f t="shared" si="684"/>
        <v>72</v>
      </c>
      <c r="AH409" s="20">
        <f t="shared" si="685"/>
        <v>3.1328320802005011E-2</v>
      </c>
      <c r="AI409" s="20">
        <f t="shared" si="686"/>
        <v>91814.041268243585</v>
      </c>
      <c r="AJ409" s="4">
        <v>3315</v>
      </c>
      <c r="AK409">
        <f t="shared" si="687"/>
        <v>-134</v>
      </c>
      <c r="AL409">
        <f t="shared" si="688"/>
        <v>-3.8851841113366148E-2</v>
      </c>
      <c r="AM409" s="20">
        <f t="shared" si="689"/>
        <v>834.17211877201805</v>
      </c>
      <c r="AN409" s="20">
        <f t="shared" si="690"/>
        <v>9.1747181853154697E-3</v>
      </c>
      <c r="AO409" s="4">
        <v>207</v>
      </c>
      <c r="AP409">
        <f t="shared" si="716"/>
        <v>3</v>
      </c>
      <c r="AQ409">
        <f t="shared" si="717"/>
        <v>1.4705882352941124E-2</v>
      </c>
      <c r="AR409" s="20">
        <f t="shared" si="691"/>
        <v>52.088575742325112</v>
      </c>
      <c r="AS409" s="4">
        <v>320</v>
      </c>
      <c r="AT409">
        <f t="shared" si="692"/>
        <v>9</v>
      </c>
      <c r="AU409">
        <f t="shared" si="693"/>
        <v>2.8938906752411508E-2</v>
      </c>
      <c r="AV409" s="20">
        <f t="shared" si="694"/>
        <v>80.523402113739309</v>
      </c>
      <c r="AW409" s="30">
        <f t="shared" si="695"/>
        <v>8.8564398772276022E-4</v>
      </c>
      <c r="AX409" s="4">
        <v>57</v>
      </c>
      <c r="AY409">
        <f t="shared" si="696"/>
        <v>1</v>
      </c>
      <c r="AZ409">
        <f t="shared" si="697"/>
        <v>1.7857142857142794E-2</v>
      </c>
      <c r="BA409" s="20">
        <f t="shared" si="698"/>
        <v>14.343231001509814</v>
      </c>
      <c r="BB409" s="30">
        <f t="shared" si="699"/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 t="shared" si="700"/>
        <v>-121</v>
      </c>
      <c r="BE409" s="30">
        <f t="shared" si="701"/>
        <v>-3.0099502487562213E-2</v>
      </c>
      <c r="BF409" s="20">
        <f t="shared" si="702"/>
        <v>981.12732762959229</v>
      </c>
      <c r="BG409" s="20">
        <f t="shared" si="703"/>
        <v>1.0791018462909507E-2</v>
      </c>
      <c r="BH409" s="26">
        <v>65270</v>
      </c>
      <c r="BI409">
        <f t="shared" ref="BI409:BI472" si="722">IFERROR((BH409-BH408), 0)</f>
        <v>47</v>
      </c>
      <c r="BJ409" s="4">
        <v>140202</v>
      </c>
      <c r="BK409">
        <f t="shared" ref="BK409:BK472" si="723">IFERROR((BJ409-BJ408),0)</f>
        <v>111</v>
      </c>
      <c r="BL409" s="4">
        <v>104725</v>
      </c>
      <c r="BM409">
        <f t="shared" si="704"/>
        <v>75</v>
      </c>
      <c r="BN409" s="4">
        <v>42369</v>
      </c>
      <c r="BO409">
        <f t="shared" si="705"/>
        <v>36</v>
      </c>
      <c r="BP409" s="4">
        <v>8753</v>
      </c>
      <c r="BQ409">
        <f t="shared" si="706"/>
        <v>6</v>
      </c>
      <c r="BR409" s="8">
        <v>31</v>
      </c>
      <c r="BS409" s="15">
        <f t="shared" si="707"/>
        <v>0</v>
      </c>
      <c r="BT409" s="8">
        <v>272</v>
      </c>
      <c r="BU409" s="15">
        <f t="shared" si="708"/>
        <v>0</v>
      </c>
      <c r="BV409" s="8">
        <v>1229</v>
      </c>
      <c r="BW409" s="15">
        <f t="shared" si="709"/>
        <v>1</v>
      </c>
      <c r="BX409" s="8">
        <v>3000</v>
      </c>
      <c r="BY409" s="15">
        <f t="shared" si="710"/>
        <v>0</v>
      </c>
      <c r="BZ409" s="13">
        <v>1660</v>
      </c>
      <c r="CA409" s="16">
        <f t="shared" si="711"/>
        <v>2</v>
      </c>
    </row>
    <row r="410" spans="1:79">
      <c r="A410" s="1">
        <v>44307</v>
      </c>
      <c r="B410">
        <v>44308</v>
      </c>
      <c r="C410" s="4">
        <v>361678</v>
      </c>
      <c r="D410">
        <f t="shared" si="719"/>
        <v>359</v>
      </c>
      <c r="E410" s="4">
        <v>6196</v>
      </c>
      <c r="F410">
        <f t="shared" si="720"/>
        <v>4</v>
      </c>
      <c r="G410" s="4">
        <v>351582</v>
      </c>
      <c r="H410">
        <f t="shared" si="721"/>
        <v>354</v>
      </c>
      <c r="I410">
        <f t="shared" si="718"/>
        <v>3900</v>
      </c>
      <c r="J410">
        <f t="shared" si="715"/>
        <v>1</v>
      </c>
      <c r="K410">
        <f t="shared" si="712"/>
        <v>1.7131260402899817E-2</v>
      </c>
      <c r="L410">
        <f t="shared" ref="L410:L473" si="724">+IFERROR(G410/C410,"")</f>
        <v>0.97208566736157576</v>
      </c>
      <c r="M410">
        <f t="shared" ref="M410:M473" si="725">+IFERROR(I410/C410,"")</f>
        <v>1.0783072235524417E-2</v>
      </c>
      <c r="N410">
        <f t="shared" ref="N410:N473" si="726">+IFERROR(D410/C410,"")</f>
        <v>9.9259562373160649E-4</v>
      </c>
      <c r="O410">
        <f t="shared" si="713"/>
        <v>6.4557779212395089E-4</v>
      </c>
      <c r="P410">
        <f t="shared" ref="P410:P473" si="727">+IFERROR(H410/G410,"")</f>
        <v>1.0068774851954877E-3</v>
      </c>
      <c r="Q410">
        <f t="shared" ref="Q410:Q473" si="728">+IFERROR(J410/I410,"")</f>
        <v>2.5641025641025641E-4</v>
      </c>
      <c r="R410">
        <f t="shared" ref="R410:R473" si="729">+IFERROR(C410/3.974,"")</f>
        <v>91011.071967790631</v>
      </c>
      <c r="S410">
        <f t="shared" si="714"/>
        <v>1559.1343734272773</v>
      </c>
      <c r="T410">
        <f t="shared" ref="T410:T473" si="730">+IFERROR(G410/3.974,"")</f>
        <v>88470.558631102162</v>
      </c>
      <c r="U410">
        <f t="shared" ref="U410:U473" si="731">+IFERROR(I410/3.974,"")</f>
        <v>981.37896326119778</v>
      </c>
      <c r="V410" s="4">
        <v>2321435</v>
      </c>
      <c r="W410">
        <f t="shared" ref="W410:W473" si="732">V410-V409</f>
        <v>9072</v>
      </c>
      <c r="X410">
        <f t="shared" ref="X410:X473" si="733">IFERROR(W410-W409,0)</f>
        <v>294</v>
      </c>
      <c r="Y410" s="20">
        <f t="shared" ref="Y410:Y473" si="734">IFERROR(V410/3.974,0)</f>
        <v>584155.76245596376</v>
      </c>
      <c r="Z410" s="4">
        <v>1956207</v>
      </c>
      <c r="AA410">
        <f t="shared" ref="AA410:AA473" si="735">Z410-Z409</f>
        <v>8713</v>
      </c>
      <c r="AB410" s="17">
        <f t="shared" ref="AB410:AB473" si="736">IFERROR(Z410/V410,0)</f>
        <v>0.84267145106367403</v>
      </c>
      <c r="AC410" s="16">
        <f t="shared" ref="AC410:AC473" si="737">IFERROR(AA410-AA409,0)</f>
        <v>210</v>
      </c>
      <c r="AD410">
        <f t="shared" ref="AD410:AD473" si="738">V410-Z410</f>
        <v>365228</v>
      </c>
      <c r="AE410">
        <f t="shared" ref="AE410:AE473" si="739">AD410-AD409</f>
        <v>359</v>
      </c>
      <c r="AF410" s="17">
        <f t="shared" ref="AF410:AF473" si="740">IFERROR(AD410/V410,0)</f>
        <v>0.15732854893632603</v>
      </c>
      <c r="AG410" s="16">
        <f t="shared" ref="AG410:AG473" si="741">IFERROR(AE410-AE409,0)</f>
        <v>84</v>
      </c>
      <c r="AH410" s="20">
        <f t="shared" ref="AH410:AH473" si="742">IFERROR(AE410/W410,0)</f>
        <v>3.957231040564374E-2</v>
      </c>
      <c r="AI410" s="20">
        <f t="shared" ref="AI410:AI473" si="743">IFERROR(AD410/3.974,0)</f>
        <v>91904.378459989923</v>
      </c>
      <c r="AJ410" s="4">
        <v>3323</v>
      </c>
      <c r="AK410">
        <f t="shared" ref="AK410:AK473" si="744">AJ410-AJ409</f>
        <v>8</v>
      </c>
      <c r="AL410">
        <f t="shared" ref="AL410:AL473" si="745">IFERROR(AJ410/AJ409,0)-1</f>
        <v>2.4132730015082871E-3</v>
      </c>
      <c r="AM410" s="20">
        <f t="shared" ref="AM410:AM473" si="746">IFERROR(AJ410/3.974,0)</f>
        <v>836.18520382486156</v>
      </c>
      <c r="AN410" s="20">
        <f t="shared" ref="AN410:AN473" si="747">IFERROR(AJ410/C410," ")</f>
        <v>9.1877305227301628E-3</v>
      </c>
      <c r="AO410" s="4">
        <v>204</v>
      </c>
      <c r="AP410">
        <f t="shared" si="716"/>
        <v>-3</v>
      </c>
      <c r="AQ410">
        <f t="shared" si="717"/>
        <v>-1.4492753623188359E-2</v>
      </c>
      <c r="AR410" s="20">
        <f t="shared" ref="AR410:AR473" si="748">IFERROR(AO410/3.974,0)</f>
        <v>51.333668847508804</v>
      </c>
      <c r="AS410" s="4">
        <v>313</v>
      </c>
      <c r="AT410">
        <f t="shared" ref="AT410:AT473" si="749">AS410-AS409</f>
        <v>-7</v>
      </c>
      <c r="AU410">
        <f t="shared" ref="AU410:AU473" si="750">IFERROR(AS410/AS409,0)-1</f>
        <v>-2.1874999999999978E-2</v>
      </c>
      <c r="AV410" s="20">
        <f t="shared" ref="AV410:AV473" si="751">IFERROR(AS410/3.974,0)</f>
        <v>78.761952692501254</v>
      </c>
      <c r="AW410" s="30">
        <f t="shared" ref="AW410:AW473" si="752">IFERROR(AS410/C410," ")</f>
        <v>8.654106691587545E-4</v>
      </c>
      <c r="AX410" s="4">
        <v>60</v>
      </c>
      <c r="AY410">
        <f t="shared" ref="AY410:AY473" si="753">AX410-AX409</f>
        <v>3</v>
      </c>
      <c r="AZ410">
        <f t="shared" ref="AZ410:AZ473" si="754">IFERROR(AX410/AX409,0)-1</f>
        <v>5.2631578947368363E-2</v>
      </c>
      <c r="BA410" s="20">
        <f t="shared" ref="BA410:BA473" si="755">IFERROR(AX410/3.974,0)</f>
        <v>15.098137896326119</v>
      </c>
      <c r="BB410" s="30">
        <f t="shared" ref="BB410:BB473" si="756"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 t="shared" ref="BD410:BD473" si="757">IFERROR(BC410-BC409,0)</f>
        <v>1</v>
      </c>
      <c r="BE410" s="30">
        <f t="shared" ref="BE410:BE473" si="758">IFERROR(BC410/BC409,0)-1</f>
        <v>2.564760194920801E-4</v>
      </c>
      <c r="BF410" s="20">
        <f t="shared" ref="BF410:BF473" si="759">IFERROR(BC410/3.974,0)</f>
        <v>981.37896326119778</v>
      </c>
      <c r="BG410" s="20">
        <f t="shared" ref="BG410:BG473" si="760">IFERROR(BC410/C410," ")</f>
        <v>1.0783072235524417E-2</v>
      </c>
      <c r="BH410" s="26">
        <v>65331</v>
      </c>
      <c r="BI410">
        <f t="shared" si="722"/>
        <v>61</v>
      </c>
      <c r="BJ410" s="4">
        <v>140341</v>
      </c>
      <c r="BK410">
        <f t="shared" si="723"/>
        <v>139</v>
      </c>
      <c r="BL410" s="4">
        <v>104834</v>
      </c>
      <c r="BM410">
        <f t="shared" ref="BM410:BM473" si="761">IFERROR((BL410-BL409),0)</f>
        <v>109</v>
      </c>
      <c r="BN410" s="4">
        <v>42406</v>
      </c>
      <c r="BO410">
        <f t="shared" ref="BO410:BO473" si="762">IFERROR((BN410-BN409),0)</f>
        <v>37</v>
      </c>
      <c r="BP410" s="4">
        <v>8766</v>
      </c>
      <c r="BQ410">
        <f t="shared" ref="BQ410:BQ473" si="763">IFERROR((BP410-BP409),0)</f>
        <v>13</v>
      </c>
      <c r="BR410" s="8">
        <v>31</v>
      </c>
      <c r="BS410" s="15">
        <f t="shared" ref="BS410:BS473" si="764">IFERROR((BR410-BR409),0)</f>
        <v>0</v>
      </c>
      <c r="BT410" s="8">
        <v>272</v>
      </c>
      <c r="BU410" s="15">
        <f t="shared" ref="BU410:BU473" si="765">IFERROR((BT410-BT409),0)</f>
        <v>0</v>
      </c>
      <c r="BV410" s="8">
        <v>1229</v>
      </c>
      <c r="BW410" s="15">
        <f t="shared" ref="BW410:BW473" si="766">IFERROR((BV410-BV409),0)</f>
        <v>0</v>
      </c>
      <c r="BX410" s="8">
        <v>3003</v>
      </c>
      <c r="BY410" s="15">
        <f t="shared" ref="BY410:BY473" si="767">IFERROR((BX410-BX409),0)</f>
        <v>3</v>
      </c>
      <c r="BZ410" s="13">
        <v>1661</v>
      </c>
      <c r="CA410" s="16">
        <f t="shared" ref="CA410:CA473" si="768"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 t="shared" si="719"/>
        <v>314</v>
      </c>
      <c r="E411" s="4">
        <v>6198</v>
      </c>
      <c r="F411">
        <f t="shared" si="720"/>
        <v>2</v>
      </c>
      <c r="G411" s="4">
        <v>351949</v>
      </c>
      <c r="H411">
        <f t="shared" si="721"/>
        <v>367</v>
      </c>
      <c r="I411">
        <f t="shared" si="718"/>
        <v>3845</v>
      </c>
      <c r="J411">
        <f t="shared" si="715"/>
        <v>-55</v>
      </c>
      <c r="K411">
        <f t="shared" si="712"/>
        <v>1.7121925346416496E-2</v>
      </c>
      <c r="L411">
        <f t="shared" si="724"/>
        <v>0.97225629295675042</v>
      </c>
      <c r="M411">
        <f t="shared" si="725"/>
        <v>1.0621781696833079E-2</v>
      </c>
      <c r="N411">
        <f t="shared" si="726"/>
        <v>8.6742248447479499E-4</v>
      </c>
      <c r="O411">
        <f t="shared" si="713"/>
        <v>3.2268473701193933E-4</v>
      </c>
      <c r="P411">
        <f t="shared" si="727"/>
        <v>1.0427647187518645E-3</v>
      </c>
      <c r="Q411">
        <f t="shared" si="728"/>
        <v>-1.4304291287386216E-2</v>
      </c>
      <c r="R411">
        <f t="shared" si="729"/>
        <v>91090.085556114747</v>
      </c>
      <c r="S411">
        <f t="shared" si="714"/>
        <v>1559.6376446904881</v>
      </c>
      <c r="T411">
        <f t="shared" si="730"/>
        <v>88562.90890790135</v>
      </c>
      <c r="U411">
        <f t="shared" si="731"/>
        <v>967.53900352289884</v>
      </c>
      <c r="V411" s="4">
        <v>2330456</v>
      </c>
      <c r="W411">
        <f t="shared" si="732"/>
        <v>9021</v>
      </c>
      <c r="X411">
        <f t="shared" si="733"/>
        <v>-51</v>
      </c>
      <c r="Y411" s="20">
        <f t="shared" si="734"/>
        <v>586425.76748867636</v>
      </c>
      <c r="Z411" s="4">
        <v>1964914</v>
      </c>
      <c r="AA411">
        <f t="shared" si="735"/>
        <v>8707</v>
      </c>
      <c r="AB411" s="17">
        <f t="shared" si="736"/>
        <v>0.84314571912106473</v>
      </c>
      <c r="AC411" s="16">
        <f t="shared" si="737"/>
        <v>-6</v>
      </c>
      <c r="AD411">
        <f t="shared" si="738"/>
        <v>365542</v>
      </c>
      <c r="AE411">
        <f t="shared" si="739"/>
        <v>314</v>
      </c>
      <c r="AF411" s="17">
        <f t="shared" si="740"/>
        <v>0.15685428087893527</v>
      </c>
      <c r="AG411" s="16">
        <f t="shared" si="741"/>
        <v>-45</v>
      </c>
      <c r="AH411" s="20">
        <f t="shared" si="742"/>
        <v>3.4807670989912429E-2</v>
      </c>
      <c r="AI411" s="20">
        <f t="shared" si="743"/>
        <v>91983.392048314039</v>
      </c>
      <c r="AJ411" s="4">
        <v>3251</v>
      </c>
      <c r="AK411">
        <f t="shared" si="744"/>
        <v>-72</v>
      </c>
      <c r="AL411">
        <f t="shared" si="745"/>
        <v>-2.1667168221486621E-2</v>
      </c>
      <c r="AM411" s="20">
        <f t="shared" si="746"/>
        <v>818.06743834927022</v>
      </c>
      <c r="AN411" s="20">
        <f t="shared" si="747"/>
        <v>8.9808614555017784E-3</v>
      </c>
      <c r="AO411" s="4">
        <v>204</v>
      </c>
      <c r="AP411">
        <f t="shared" si="716"/>
        <v>0</v>
      </c>
      <c r="AQ411">
        <f t="shared" si="717"/>
        <v>0</v>
      </c>
      <c r="AR411" s="20">
        <f t="shared" si="748"/>
        <v>51.333668847508804</v>
      </c>
      <c r="AS411" s="4">
        <v>324</v>
      </c>
      <c r="AT411">
        <f t="shared" si="749"/>
        <v>11</v>
      </c>
      <c r="AU411">
        <f t="shared" si="750"/>
        <v>3.514376996805102E-2</v>
      </c>
      <c r="AV411" s="20">
        <f t="shared" si="751"/>
        <v>81.529944640161048</v>
      </c>
      <c r="AW411" s="30">
        <f t="shared" si="752"/>
        <v>8.9504740436252735E-4</v>
      </c>
      <c r="AX411" s="4">
        <v>66</v>
      </c>
      <c r="AY411">
        <f t="shared" si="753"/>
        <v>6</v>
      </c>
      <c r="AZ411">
        <f t="shared" si="754"/>
        <v>0.10000000000000009</v>
      </c>
      <c r="BA411" s="20">
        <f t="shared" si="755"/>
        <v>16.607951685958732</v>
      </c>
      <c r="BB411" s="30">
        <f t="shared" si="756"/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 t="shared" si="757"/>
        <v>-55</v>
      </c>
      <c r="BE411" s="30">
        <f t="shared" si="758"/>
        <v>-1.4102564102564052E-2</v>
      </c>
      <c r="BF411" s="20">
        <f t="shared" si="759"/>
        <v>967.53900352289884</v>
      </c>
      <c r="BG411" s="20">
        <f t="shared" si="760"/>
        <v>1.0621781696833079E-2</v>
      </c>
      <c r="BH411" s="26">
        <v>65391</v>
      </c>
      <c r="BI411">
        <f t="shared" si="722"/>
        <v>60</v>
      </c>
      <c r="BJ411" s="4">
        <v>140476</v>
      </c>
      <c r="BK411">
        <f t="shared" si="723"/>
        <v>135</v>
      </c>
      <c r="BL411" s="4">
        <v>104905</v>
      </c>
      <c r="BM411">
        <f t="shared" si="761"/>
        <v>71</v>
      </c>
      <c r="BN411" s="4">
        <v>42445</v>
      </c>
      <c r="BO411">
        <f t="shared" si="762"/>
        <v>39</v>
      </c>
      <c r="BP411" s="4">
        <v>8775</v>
      </c>
      <c r="BQ411">
        <f t="shared" si="763"/>
        <v>9</v>
      </c>
      <c r="BR411" s="8">
        <v>31</v>
      </c>
      <c r="BS411" s="15">
        <f t="shared" si="764"/>
        <v>0</v>
      </c>
      <c r="BT411" s="8">
        <v>272</v>
      </c>
      <c r="BU411" s="15">
        <f t="shared" si="765"/>
        <v>0</v>
      </c>
      <c r="BV411" s="8">
        <v>1229</v>
      </c>
      <c r="BW411" s="15">
        <f t="shared" si="766"/>
        <v>0</v>
      </c>
      <c r="BX411" s="8">
        <v>3003</v>
      </c>
      <c r="BY411" s="15">
        <f t="shared" si="767"/>
        <v>0</v>
      </c>
      <c r="BZ411" s="13">
        <v>1663</v>
      </c>
      <c r="CA411" s="16">
        <f t="shared" si="768"/>
        <v>2</v>
      </c>
    </row>
    <row r="412" spans="1:79">
      <c r="A412" s="1">
        <v>44309</v>
      </c>
      <c r="B412">
        <v>44310</v>
      </c>
      <c r="C412" s="4">
        <v>362358</v>
      </c>
      <c r="D412">
        <f t="shared" si="719"/>
        <v>366</v>
      </c>
      <c r="E412" s="4">
        <v>6200</v>
      </c>
      <c r="F412">
        <f t="shared" si="720"/>
        <v>2</v>
      </c>
      <c r="G412" s="4">
        <v>352255</v>
      </c>
      <c r="H412">
        <f t="shared" si="721"/>
        <v>306</v>
      </c>
      <c r="I412">
        <f t="shared" si="718"/>
        <v>3903</v>
      </c>
      <c r="J412">
        <f t="shared" si="715"/>
        <v>58</v>
      </c>
      <c r="K412">
        <f t="shared" si="712"/>
        <v>1.7110150734908573E-2</v>
      </c>
      <c r="L412">
        <f t="shared" si="724"/>
        <v>0.97211873340729338</v>
      </c>
      <c r="M412">
        <f t="shared" si="725"/>
        <v>1.0771115857798089E-2</v>
      </c>
      <c r="N412">
        <f t="shared" si="726"/>
        <v>1.0100508337058931E-3</v>
      </c>
      <c r="O412">
        <f t="shared" si="713"/>
        <v>3.2258064516129032E-4</v>
      </c>
      <c r="P412">
        <f t="shared" si="727"/>
        <v>8.6868887595633844E-4</v>
      </c>
      <c r="Q412">
        <f t="shared" si="728"/>
        <v>1.4860363822700487E-2</v>
      </c>
      <c r="R412">
        <f t="shared" si="729"/>
        <v>91182.184197282331</v>
      </c>
      <c r="S412">
        <f t="shared" si="714"/>
        <v>1560.1409159536991</v>
      </c>
      <c r="T412">
        <f t="shared" si="730"/>
        <v>88639.909411172615</v>
      </c>
      <c r="U412">
        <f t="shared" si="731"/>
        <v>982.13387015601404</v>
      </c>
      <c r="V412" s="4">
        <v>2339492</v>
      </c>
      <c r="W412">
        <f t="shared" si="732"/>
        <v>9036</v>
      </c>
      <c r="X412">
        <f t="shared" si="733"/>
        <v>15</v>
      </c>
      <c r="Y412" s="20">
        <f t="shared" si="734"/>
        <v>588699.54705586308</v>
      </c>
      <c r="Z412" s="4">
        <v>1973584</v>
      </c>
      <c r="AA412">
        <f t="shared" si="735"/>
        <v>8670</v>
      </c>
      <c r="AB412" s="17">
        <f t="shared" si="736"/>
        <v>0.84359510526216808</v>
      </c>
      <c r="AC412" s="16">
        <f t="shared" si="737"/>
        <v>-37</v>
      </c>
      <c r="AD412">
        <f t="shared" si="738"/>
        <v>365908</v>
      </c>
      <c r="AE412">
        <f t="shared" si="739"/>
        <v>366</v>
      </c>
      <c r="AF412" s="17">
        <f t="shared" si="740"/>
        <v>0.15640489473783198</v>
      </c>
      <c r="AG412" s="16">
        <f t="shared" si="741"/>
        <v>52</v>
      </c>
      <c r="AH412" s="20">
        <f t="shared" si="742"/>
        <v>4.0504648074369189E-2</v>
      </c>
      <c r="AI412" s="20">
        <f t="shared" si="743"/>
        <v>92075.490689481623</v>
      </c>
      <c r="AJ412" s="4">
        <v>3304</v>
      </c>
      <c r="AK412">
        <f t="shared" si="744"/>
        <v>53</v>
      </c>
      <c r="AL412">
        <f t="shared" si="745"/>
        <v>1.6302676099661628E-2</v>
      </c>
      <c r="AM412" s="20">
        <f t="shared" si="746"/>
        <v>831.40412682435829</v>
      </c>
      <c r="AN412" s="20">
        <f t="shared" si="747"/>
        <v>9.1180545206674055E-3</v>
      </c>
      <c r="AO412" s="4">
        <v>202</v>
      </c>
      <c r="AP412">
        <f t="shared" si="716"/>
        <v>-2</v>
      </c>
      <c r="AQ412">
        <f t="shared" si="717"/>
        <v>-9.8039215686274161E-3</v>
      </c>
      <c r="AR412" s="20">
        <f t="shared" si="748"/>
        <v>50.830397584297934</v>
      </c>
      <c r="AS412" s="4">
        <v>330</v>
      </c>
      <c r="AT412">
        <f t="shared" si="749"/>
        <v>6</v>
      </c>
      <c r="AU412">
        <f t="shared" si="750"/>
        <v>1.8518518518518601E-2</v>
      </c>
      <c r="AV412" s="20">
        <f t="shared" si="751"/>
        <v>83.03975842979365</v>
      </c>
      <c r="AW412" s="30">
        <f t="shared" si="752"/>
        <v>9.1070157137416584E-4</v>
      </c>
      <c r="AX412" s="4">
        <v>67</v>
      </c>
      <c r="AY412">
        <f t="shared" si="753"/>
        <v>1</v>
      </c>
      <c r="AZ412">
        <f t="shared" si="754"/>
        <v>1.5151515151515138E-2</v>
      </c>
      <c r="BA412" s="20">
        <f t="shared" si="755"/>
        <v>16.859587317564166</v>
      </c>
      <c r="BB412" s="30">
        <f t="shared" si="756"/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 t="shared" si="757"/>
        <v>58</v>
      </c>
      <c r="BE412" s="30">
        <f t="shared" si="758"/>
        <v>1.5084525357607292E-2</v>
      </c>
      <c r="BF412" s="20">
        <f t="shared" si="759"/>
        <v>982.13387015601404</v>
      </c>
      <c r="BG412" s="20">
        <f t="shared" si="760"/>
        <v>1.0771115857798089E-2</v>
      </c>
      <c r="BH412" s="26">
        <v>65473</v>
      </c>
      <c r="BI412">
        <f t="shared" si="722"/>
        <v>82</v>
      </c>
      <c r="BJ412" s="4">
        <v>140612</v>
      </c>
      <c r="BK412">
        <f t="shared" si="723"/>
        <v>136</v>
      </c>
      <c r="BL412" s="4">
        <v>105001</v>
      </c>
      <c r="BM412">
        <f t="shared" si="761"/>
        <v>96</v>
      </c>
      <c r="BN412" s="4">
        <v>42486</v>
      </c>
      <c r="BO412">
        <f t="shared" si="762"/>
        <v>41</v>
      </c>
      <c r="BP412" s="4">
        <v>8786</v>
      </c>
      <c r="BQ412">
        <f t="shared" si="763"/>
        <v>11</v>
      </c>
      <c r="BR412" s="8">
        <v>31</v>
      </c>
      <c r="BS412" s="15">
        <f t="shared" si="764"/>
        <v>0</v>
      </c>
      <c r="BT412" s="8">
        <v>272</v>
      </c>
      <c r="BU412" s="15">
        <f t="shared" si="765"/>
        <v>0</v>
      </c>
      <c r="BV412" s="8">
        <v>1230</v>
      </c>
      <c r="BW412" s="15">
        <f t="shared" si="766"/>
        <v>1</v>
      </c>
      <c r="BX412" s="8">
        <v>3003</v>
      </c>
      <c r="BY412" s="15">
        <f t="shared" si="767"/>
        <v>0</v>
      </c>
      <c r="BZ412" s="13">
        <v>1664</v>
      </c>
      <c r="CA412" s="16">
        <f t="shared" si="768"/>
        <v>1</v>
      </c>
    </row>
    <row r="413" spans="1:79">
      <c r="A413" s="1">
        <v>44310</v>
      </c>
      <c r="B413">
        <v>44311</v>
      </c>
      <c r="C413" s="4">
        <v>362696</v>
      </c>
      <c r="D413">
        <f t="shared" si="719"/>
        <v>338</v>
      </c>
      <c r="E413" s="4">
        <v>6207</v>
      </c>
      <c r="F413">
        <f t="shared" si="720"/>
        <v>7</v>
      </c>
      <c r="G413" s="4">
        <v>352523</v>
      </c>
      <c r="H413">
        <f t="shared" si="721"/>
        <v>268</v>
      </c>
      <c r="I413">
        <f t="shared" si="718"/>
        <v>3966</v>
      </c>
      <c r="J413">
        <f t="shared" si="715"/>
        <v>63</v>
      </c>
      <c r="K413">
        <f t="shared" si="712"/>
        <v>1.7113505525288397E-2</v>
      </c>
      <c r="L413">
        <f t="shared" si="724"/>
        <v>0.97195171714052542</v>
      </c>
      <c r="M413">
        <f t="shared" si="725"/>
        <v>1.0934777334186206E-2</v>
      </c>
      <c r="N413">
        <f t="shared" si="726"/>
        <v>9.3190991905066497E-4</v>
      </c>
      <c r="O413">
        <f t="shared" si="713"/>
        <v>1.1277589817947479E-3</v>
      </c>
      <c r="P413">
        <f t="shared" si="727"/>
        <v>7.6023408401721304E-4</v>
      </c>
      <c r="Q413">
        <f t="shared" si="728"/>
        <v>1.588502269288956E-2</v>
      </c>
      <c r="R413">
        <f t="shared" si="729"/>
        <v>91267.237040764972</v>
      </c>
      <c r="S413">
        <f t="shared" si="714"/>
        <v>1561.9023653749371</v>
      </c>
      <c r="T413">
        <f t="shared" si="730"/>
        <v>88707.347760442877</v>
      </c>
      <c r="U413">
        <f t="shared" si="731"/>
        <v>997.98691494715649</v>
      </c>
      <c r="V413" s="4">
        <v>2348261</v>
      </c>
      <c r="W413">
        <f t="shared" si="732"/>
        <v>8769</v>
      </c>
      <c r="X413">
        <f t="shared" si="733"/>
        <v>-267</v>
      </c>
      <c r="Y413" s="20">
        <f t="shared" si="734"/>
        <v>590906.1399094112</v>
      </c>
      <c r="Z413" s="4">
        <v>1982015</v>
      </c>
      <c r="AA413">
        <f t="shared" si="735"/>
        <v>8431</v>
      </c>
      <c r="AB413" s="17">
        <f t="shared" si="736"/>
        <v>0.84403522436390166</v>
      </c>
      <c r="AC413" s="16">
        <f t="shared" si="737"/>
        <v>-239</v>
      </c>
      <c r="AD413">
        <f t="shared" si="738"/>
        <v>366246</v>
      </c>
      <c r="AE413">
        <f t="shared" si="739"/>
        <v>338</v>
      </c>
      <c r="AF413" s="17">
        <f t="shared" si="740"/>
        <v>0.15596477563609837</v>
      </c>
      <c r="AG413" s="16">
        <f t="shared" si="741"/>
        <v>-28</v>
      </c>
      <c r="AH413" s="20">
        <f t="shared" si="742"/>
        <v>3.8544873987911961E-2</v>
      </c>
      <c r="AI413" s="20">
        <f t="shared" si="743"/>
        <v>92160.543532964264</v>
      </c>
      <c r="AJ413" s="4">
        <v>3406</v>
      </c>
      <c r="AK413">
        <f t="shared" si="744"/>
        <v>102</v>
      </c>
      <c r="AL413">
        <f t="shared" si="745"/>
        <v>3.0871670702179221E-2</v>
      </c>
      <c r="AM413" s="20">
        <f t="shared" si="746"/>
        <v>857.07096124811267</v>
      </c>
      <c r="AN413" s="20">
        <f t="shared" si="747"/>
        <v>9.3907845688951629E-3</v>
      </c>
      <c r="AO413" s="4">
        <v>196</v>
      </c>
      <c r="AP413">
        <f t="shared" si="716"/>
        <v>-6</v>
      </c>
      <c r="AQ413">
        <f t="shared" si="717"/>
        <v>-2.9702970297029729E-2</v>
      </c>
      <c r="AR413" s="20">
        <f t="shared" si="748"/>
        <v>49.320583794665325</v>
      </c>
      <c r="AS413" s="4">
        <v>302</v>
      </c>
      <c r="AT413">
        <f t="shared" si="749"/>
        <v>-28</v>
      </c>
      <c r="AU413">
        <f t="shared" si="750"/>
        <v>-8.484848484848484E-2</v>
      </c>
      <c r="AV413" s="20">
        <f t="shared" si="751"/>
        <v>75.993960744841459</v>
      </c>
      <c r="AW413" s="30">
        <f t="shared" si="752"/>
        <v>8.3265324128195518E-4</v>
      </c>
      <c r="AX413" s="4">
        <v>62</v>
      </c>
      <c r="AY413">
        <f t="shared" si="753"/>
        <v>-5</v>
      </c>
      <c r="AZ413">
        <f t="shared" si="754"/>
        <v>-7.4626865671641784E-2</v>
      </c>
      <c r="BA413" s="20">
        <f t="shared" si="755"/>
        <v>15.60140915953699</v>
      </c>
      <c r="BB413" s="30">
        <f t="shared" si="756"/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 t="shared" si="757"/>
        <v>63</v>
      </c>
      <c r="BE413" s="30">
        <f t="shared" si="758"/>
        <v>1.6141429669485063E-2</v>
      </c>
      <c r="BF413" s="20">
        <f t="shared" si="759"/>
        <v>997.98691494715649</v>
      </c>
      <c r="BG413" s="20">
        <f t="shared" si="760"/>
        <v>1.0934777334186206E-2</v>
      </c>
      <c r="BH413" s="26">
        <v>65562</v>
      </c>
      <c r="BI413">
        <f t="shared" si="722"/>
        <v>89</v>
      </c>
      <c r="BJ413" s="4">
        <v>140749</v>
      </c>
      <c r="BK413">
        <f t="shared" si="723"/>
        <v>137</v>
      </c>
      <c r="BL413" s="4">
        <v>105064</v>
      </c>
      <c r="BM413">
        <f t="shared" si="761"/>
        <v>63</v>
      </c>
      <c r="BN413" s="4">
        <v>42528</v>
      </c>
      <c r="BO413">
        <f t="shared" si="762"/>
        <v>42</v>
      </c>
      <c r="BP413" s="4">
        <v>8793</v>
      </c>
      <c r="BQ413">
        <f t="shared" si="763"/>
        <v>7</v>
      </c>
      <c r="BR413" s="8">
        <v>31</v>
      </c>
      <c r="BS413" s="15">
        <f t="shared" si="764"/>
        <v>0</v>
      </c>
      <c r="BT413" s="8">
        <v>272</v>
      </c>
      <c r="BU413" s="15">
        <f t="shared" si="765"/>
        <v>0</v>
      </c>
      <c r="BV413" s="8">
        <v>1233</v>
      </c>
      <c r="BW413" s="15">
        <f t="shared" si="766"/>
        <v>3</v>
      </c>
      <c r="BX413" s="8">
        <v>3006</v>
      </c>
      <c r="BY413" s="15">
        <f t="shared" si="767"/>
        <v>3</v>
      </c>
      <c r="BZ413" s="13">
        <v>1665</v>
      </c>
      <c r="CA413" s="16">
        <f t="shared" si="768"/>
        <v>1</v>
      </c>
    </row>
    <row r="414" spans="1:79">
      <c r="A414" s="1">
        <v>44311</v>
      </c>
      <c r="B414">
        <v>44312</v>
      </c>
      <c r="C414" s="4">
        <v>362967</v>
      </c>
      <c r="D414">
        <f t="shared" si="719"/>
        <v>271</v>
      </c>
      <c r="E414" s="4">
        <v>6209</v>
      </c>
      <c r="F414">
        <f t="shared" si="720"/>
        <v>2</v>
      </c>
      <c r="G414" s="4">
        <v>352833</v>
      </c>
      <c r="H414">
        <f t="shared" si="721"/>
        <v>310</v>
      </c>
      <c r="I414">
        <f t="shared" si="718"/>
        <v>3925</v>
      </c>
      <c r="J414">
        <f t="shared" si="715"/>
        <v>-41</v>
      </c>
      <c r="K414">
        <f t="shared" si="712"/>
        <v>1.7106238308165756E-2</v>
      </c>
      <c r="L414">
        <f t="shared" si="724"/>
        <v>0.97208010645595877</v>
      </c>
      <c r="M414">
        <f t="shared" si="725"/>
        <v>1.0813655235875437E-2</v>
      </c>
      <c r="N414">
        <f t="shared" si="726"/>
        <v>7.4662434876999833E-4</v>
      </c>
      <c r="O414">
        <f t="shared" si="713"/>
        <v>3.2211306168465132E-4</v>
      </c>
      <c r="P414">
        <f t="shared" si="727"/>
        <v>8.7860262503790742E-4</v>
      </c>
      <c r="Q414">
        <f t="shared" si="728"/>
        <v>-1.0445859872611466E-2</v>
      </c>
      <c r="R414">
        <f t="shared" si="729"/>
        <v>91335.430296930048</v>
      </c>
      <c r="S414">
        <f t="shared" si="714"/>
        <v>1562.4056366381478</v>
      </c>
      <c r="T414">
        <f t="shared" si="730"/>
        <v>88785.354806240561</v>
      </c>
      <c r="U414">
        <f t="shared" si="731"/>
        <v>987.66985405133357</v>
      </c>
      <c r="V414" s="4">
        <v>2353895</v>
      </c>
      <c r="W414">
        <f t="shared" si="732"/>
        <v>5634</v>
      </c>
      <c r="X414">
        <f t="shared" si="733"/>
        <v>-3135</v>
      </c>
      <c r="Y414" s="20">
        <f t="shared" si="734"/>
        <v>592323.85505787621</v>
      </c>
      <c r="Z414" s="4">
        <v>1987378</v>
      </c>
      <c r="AA414">
        <f t="shared" si="735"/>
        <v>5363</v>
      </c>
      <c r="AB414" s="17">
        <f t="shared" si="736"/>
        <v>0.84429339456517816</v>
      </c>
      <c r="AC414" s="16">
        <f t="shared" si="737"/>
        <v>-3068</v>
      </c>
      <c r="AD414">
        <f t="shared" si="738"/>
        <v>366517</v>
      </c>
      <c r="AE414">
        <f t="shared" si="739"/>
        <v>271</v>
      </c>
      <c r="AF414" s="17">
        <f t="shared" si="740"/>
        <v>0.15570660543482187</v>
      </c>
      <c r="AG414" s="16">
        <f t="shared" si="741"/>
        <v>-67</v>
      </c>
      <c r="AH414" s="20">
        <f t="shared" si="742"/>
        <v>4.8100816471423502E-2</v>
      </c>
      <c r="AI414" s="20">
        <f t="shared" si="743"/>
        <v>92228.73678912934</v>
      </c>
      <c r="AJ414" s="4">
        <v>3339</v>
      </c>
      <c r="AK414">
        <f t="shared" si="744"/>
        <v>-67</v>
      </c>
      <c r="AL414">
        <f t="shared" si="745"/>
        <v>-1.9671168526130378E-2</v>
      </c>
      <c r="AM414" s="20">
        <f t="shared" si="746"/>
        <v>840.21137393054858</v>
      </c>
      <c r="AN414" s="20">
        <f t="shared" si="747"/>
        <v>9.199183396837729E-3</v>
      </c>
      <c r="AO414" s="4">
        <v>200</v>
      </c>
      <c r="AP414">
        <f t="shared" si="716"/>
        <v>4</v>
      </c>
      <c r="AQ414">
        <f t="shared" si="717"/>
        <v>2.0408163265306145E-2</v>
      </c>
      <c r="AR414" s="20">
        <f t="shared" si="748"/>
        <v>50.327126321087064</v>
      </c>
      <c r="AS414" s="4">
        <v>323</v>
      </c>
      <c r="AT414">
        <f t="shared" si="749"/>
        <v>21</v>
      </c>
      <c r="AU414">
        <f t="shared" si="750"/>
        <v>6.9536423841059625E-2</v>
      </c>
      <c r="AV414" s="20">
        <f t="shared" si="751"/>
        <v>81.27830900855561</v>
      </c>
      <c r="AW414" s="30">
        <f t="shared" si="752"/>
        <v>8.8988806144911243E-4</v>
      </c>
      <c r="AX414" s="4">
        <v>63</v>
      </c>
      <c r="AY414">
        <f t="shared" si="753"/>
        <v>1</v>
      </c>
      <c r="AZ414">
        <f t="shared" si="754"/>
        <v>1.6129032258064502E-2</v>
      </c>
      <c r="BA414" s="20">
        <f t="shared" si="755"/>
        <v>15.853044791142425</v>
      </c>
      <c r="BB414" s="30">
        <f t="shared" si="756"/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 t="shared" si="757"/>
        <v>-41</v>
      </c>
      <c r="BE414" s="30">
        <f t="shared" si="758"/>
        <v>-1.0337871911245577E-2</v>
      </c>
      <c r="BF414" s="20">
        <f t="shared" si="759"/>
        <v>987.66985405133357</v>
      </c>
      <c r="BG414" s="20">
        <f t="shared" si="760"/>
        <v>1.0813655235875437E-2</v>
      </c>
      <c r="BH414" s="26">
        <v>65624</v>
      </c>
      <c r="BI414">
        <f t="shared" si="722"/>
        <v>62</v>
      </c>
      <c r="BJ414" s="4">
        <v>140858</v>
      </c>
      <c r="BK414">
        <f t="shared" si="723"/>
        <v>109</v>
      </c>
      <c r="BL414" s="4">
        <v>105129</v>
      </c>
      <c r="BM414">
        <f t="shared" si="761"/>
        <v>65</v>
      </c>
      <c r="BN414" s="4">
        <v>42560</v>
      </c>
      <c r="BO414">
        <f t="shared" si="762"/>
        <v>32</v>
      </c>
      <c r="BP414" s="4">
        <v>8796</v>
      </c>
      <c r="BQ414">
        <f t="shared" si="763"/>
        <v>3</v>
      </c>
      <c r="BR414" s="8">
        <v>31</v>
      </c>
      <c r="BS414" s="15">
        <f t="shared" si="764"/>
        <v>0</v>
      </c>
      <c r="BT414" s="8">
        <v>272</v>
      </c>
      <c r="BU414" s="15">
        <f t="shared" si="765"/>
        <v>0</v>
      </c>
      <c r="BV414" s="8">
        <v>1233</v>
      </c>
      <c r="BW414" s="15">
        <f t="shared" si="766"/>
        <v>0</v>
      </c>
      <c r="BX414" s="8">
        <v>3008</v>
      </c>
      <c r="BY414" s="15">
        <f t="shared" si="767"/>
        <v>2</v>
      </c>
      <c r="BZ414" s="13">
        <v>1665</v>
      </c>
      <c r="CA414" s="16">
        <f t="shared" si="768"/>
        <v>0</v>
      </c>
    </row>
    <row r="415" spans="1:79">
      <c r="A415" s="1">
        <v>44312</v>
      </c>
      <c r="B415">
        <v>44313</v>
      </c>
      <c r="C415" s="4">
        <v>363165</v>
      </c>
      <c r="D415">
        <f t="shared" si="719"/>
        <v>198</v>
      </c>
      <c r="E415" s="4">
        <v>6212</v>
      </c>
      <c r="F415">
        <f t="shared" si="720"/>
        <v>3</v>
      </c>
      <c r="G415" s="4">
        <v>353047</v>
      </c>
      <c r="H415">
        <f t="shared" si="721"/>
        <v>214</v>
      </c>
      <c r="I415">
        <f t="shared" si="718"/>
        <v>3906</v>
      </c>
      <c r="J415">
        <f t="shared" si="715"/>
        <v>-19</v>
      </c>
      <c r="K415">
        <f t="shared" ref="K415:K478" si="769">+IFERROR(E415/C415,"")</f>
        <v>1.7105172579956768E-2</v>
      </c>
      <c r="L415">
        <f t="shared" si="724"/>
        <v>0.97213938567868596</v>
      </c>
      <c r="M415">
        <f t="shared" si="725"/>
        <v>1.0755441741357234E-2</v>
      </c>
      <c r="N415">
        <f t="shared" si="726"/>
        <v>5.4520672421626531E-4</v>
      </c>
      <c r="O415">
        <f t="shared" ref="O415:O478" si="770">+IFERROR(F415/E415,"")</f>
        <v>4.8293625241468128E-4</v>
      </c>
      <c r="P415">
        <f t="shared" si="727"/>
        <v>6.0615158888193354E-4</v>
      </c>
      <c r="Q415">
        <f t="shared" si="728"/>
        <v>-4.8643113159242196E-3</v>
      </c>
      <c r="R415">
        <f t="shared" si="729"/>
        <v>91385.254151987916</v>
      </c>
      <c r="S415">
        <f t="shared" ref="S415:S478" si="771">+IFERROR(E415/3.974,"")</f>
        <v>1563.1605435329641</v>
      </c>
      <c r="T415">
        <f t="shared" si="730"/>
        <v>88839.204831404117</v>
      </c>
      <c r="U415">
        <f t="shared" si="731"/>
        <v>982.8887770508303</v>
      </c>
      <c r="V415" s="4">
        <v>2357883</v>
      </c>
      <c r="W415">
        <f t="shared" si="732"/>
        <v>3988</v>
      </c>
      <c r="X415">
        <f t="shared" si="733"/>
        <v>-1646</v>
      </c>
      <c r="Y415" s="20">
        <f t="shared" si="734"/>
        <v>593327.37795671867</v>
      </c>
      <c r="Z415" s="4">
        <v>1991168</v>
      </c>
      <c r="AA415">
        <f t="shared" si="735"/>
        <v>3790</v>
      </c>
      <c r="AB415" s="17">
        <f t="shared" si="736"/>
        <v>0.84447277494260742</v>
      </c>
      <c r="AC415" s="16">
        <f t="shared" si="737"/>
        <v>-1573</v>
      </c>
      <c r="AD415">
        <f t="shared" si="738"/>
        <v>366715</v>
      </c>
      <c r="AE415">
        <f t="shared" si="739"/>
        <v>198</v>
      </c>
      <c r="AF415" s="17">
        <f t="shared" si="740"/>
        <v>0.15552722505739258</v>
      </c>
      <c r="AG415" s="16">
        <f t="shared" si="741"/>
        <v>-73</v>
      </c>
      <c r="AH415" s="20">
        <f t="shared" si="742"/>
        <v>4.9648946840521561E-2</v>
      </c>
      <c r="AI415" s="20">
        <f t="shared" si="743"/>
        <v>92278.560644187208</v>
      </c>
      <c r="AJ415" s="4">
        <v>3367</v>
      </c>
      <c r="AK415">
        <f t="shared" si="744"/>
        <v>28</v>
      </c>
      <c r="AL415">
        <f t="shared" si="745"/>
        <v>8.3857442348007627E-3</v>
      </c>
      <c r="AM415" s="20">
        <f t="shared" si="746"/>
        <v>847.25717161550074</v>
      </c>
      <c r="AN415" s="20">
        <f t="shared" si="747"/>
        <v>9.2712678809907349E-3</v>
      </c>
      <c r="AO415" s="4">
        <v>180</v>
      </c>
      <c r="AP415">
        <f t="shared" si="716"/>
        <v>-20</v>
      </c>
      <c r="AQ415">
        <f t="shared" si="717"/>
        <v>-9.9999999999999978E-2</v>
      </c>
      <c r="AR415" s="20">
        <f t="shared" si="748"/>
        <v>45.294413688978359</v>
      </c>
      <c r="AS415" s="4">
        <v>296</v>
      </c>
      <c r="AT415">
        <f t="shared" si="749"/>
        <v>-27</v>
      </c>
      <c r="AU415">
        <f t="shared" si="750"/>
        <v>-8.3591331269349811E-2</v>
      </c>
      <c r="AV415" s="20">
        <f t="shared" si="751"/>
        <v>74.484146955208857</v>
      </c>
      <c r="AW415" s="30">
        <f t="shared" si="752"/>
        <v>8.1505651701017446E-4</v>
      </c>
      <c r="AX415" s="4">
        <v>63</v>
      </c>
      <c r="AY415">
        <f t="shared" si="753"/>
        <v>0</v>
      </c>
      <c r="AZ415">
        <f t="shared" si="754"/>
        <v>0</v>
      </c>
      <c r="BA415" s="20">
        <f t="shared" si="755"/>
        <v>15.853044791142425</v>
      </c>
      <c r="BB415" s="30">
        <f t="shared" si="756"/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 t="shared" si="757"/>
        <v>-19</v>
      </c>
      <c r="BE415" s="30">
        <f t="shared" si="758"/>
        <v>-4.8407643312101678E-3</v>
      </c>
      <c r="BF415" s="20">
        <f t="shared" si="759"/>
        <v>982.8887770508303</v>
      </c>
      <c r="BG415" s="20">
        <f t="shared" si="760"/>
        <v>1.0755441741357234E-2</v>
      </c>
      <c r="BH415" s="26">
        <v>65671</v>
      </c>
      <c r="BI415">
        <f t="shared" si="722"/>
        <v>47</v>
      </c>
      <c r="BJ415" s="4">
        <v>140932</v>
      </c>
      <c r="BK415">
        <f t="shared" si="723"/>
        <v>74</v>
      </c>
      <c r="BL415" s="4">
        <v>105177</v>
      </c>
      <c r="BM415">
        <f t="shared" si="761"/>
        <v>48</v>
      </c>
      <c r="BN415" s="4">
        <v>42582</v>
      </c>
      <c r="BO415">
        <f t="shared" si="762"/>
        <v>22</v>
      </c>
      <c r="BP415" s="4">
        <v>8803</v>
      </c>
      <c r="BQ415">
        <f t="shared" si="763"/>
        <v>7</v>
      </c>
      <c r="BR415" s="8">
        <v>31</v>
      </c>
      <c r="BS415" s="15">
        <f t="shared" si="764"/>
        <v>0</v>
      </c>
      <c r="BT415" s="8">
        <v>272</v>
      </c>
      <c r="BU415" s="15">
        <f t="shared" si="765"/>
        <v>0</v>
      </c>
      <c r="BV415" s="8">
        <v>1235</v>
      </c>
      <c r="BW415" s="15">
        <f t="shared" si="766"/>
        <v>2</v>
      </c>
      <c r="BX415" s="8">
        <v>3008</v>
      </c>
      <c r="BY415" s="15">
        <f t="shared" si="767"/>
        <v>0</v>
      </c>
      <c r="BZ415" s="13">
        <v>1666</v>
      </c>
      <c r="CA415" s="16">
        <f t="shared" si="768"/>
        <v>1</v>
      </c>
    </row>
    <row r="416" spans="1:79">
      <c r="A416" s="1">
        <v>44313</v>
      </c>
      <c r="B416">
        <v>44314</v>
      </c>
      <c r="C416" s="4">
        <v>363533</v>
      </c>
      <c r="D416">
        <f t="shared" si="719"/>
        <v>368</v>
      </c>
      <c r="E416" s="4">
        <v>6216</v>
      </c>
      <c r="F416">
        <f t="shared" si="720"/>
        <v>4</v>
      </c>
      <c r="G416" s="4">
        <v>353503</v>
      </c>
      <c r="H416">
        <f t="shared" si="721"/>
        <v>456</v>
      </c>
      <c r="I416">
        <f t="shared" si="718"/>
        <v>3814</v>
      </c>
      <c r="J416">
        <f t="shared" si="715"/>
        <v>-92</v>
      </c>
      <c r="K416">
        <f t="shared" si="769"/>
        <v>1.7098860351054786E-2</v>
      </c>
      <c r="L416">
        <f t="shared" si="724"/>
        <v>0.97240965744512875</v>
      </c>
      <c r="M416">
        <f t="shared" si="725"/>
        <v>1.0491482203816434E-2</v>
      </c>
      <c r="N416">
        <f t="shared" si="726"/>
        <v>1.0122877427908882E-3</v>
      </c>
      <c r="O416">
        <f t="shared" si="770"/>
        <v>6.4350064350064348E-4</v>
      </c>
      <c r="P416">
        <f t="shared" si="727"/>
        <v>1.2899466199721077E-3</v>
      </c>
      <c r="Q416">
        <f t="shared" si="728"/>
        <v>-2.4121657052962767E-2</v>
      </c>
      <c r="R416">
        <f t="shared" si="729"/>
        <v>91477.856064418724</v>
      </c>
      <c r="S416">
        <f t="shared" si="771"/>
        <v>1564.1670860593858</v>
      </c>
      <c r="T416">
        <f t="shared" si="730"/>
        <v>88953.950679416201</v>
      </c>
      <c r="U416">
        <f t="shared" si="731"/>
        <v>959.7382989431303</v>
      </c>
      <c r="V416" s="4">
        <v>2366942</v>
      </c>
      <c r="W416">
        <f t="shared" si="732"/>
        <v>9059</v>
      </c>
      <c r="X416">
        <f t="shared" si="733"/>
        <v>5071</v>
      </c>
      <c r="Y416" s="20">
        <f t="shared" si="734"/>
        <v>595606.94514343224</v>
      </c>
      <c r="Z416" s="4">
        <v>1999859</v>
      </c>
      <c r="AA416">
        <f t="shared" si="735"/>
        <v>8691</v>
      </c>
      <c r="AB416" s="17">
        <f t="shared" si="736"/>
        <v>0.84491254961042561</v>
      </c>
      <c r="AC416" s="16">
        <f t="shared" si="737"/>
        <v>4901</v>
      </c>
      <c r="AD416">
        <f t="shared" si="738"/>
        <v>367083</v>
      </c>
      <c r="AE416">
        <f t="shared" si="739"/>
        <v>368</v>
      </c>
      <c r="AF416" s="17">
        <f t="shared" si="740"/>
        <v>0.15508745038957439</v>
      </c>
      <c r="AG416" s="16">
        <f t="shared" si="741"/>
        <v>170</v>
      </c>
      <c r="AH416" s="20">
        <f t="shared" si="742"/>
        <v>4.0622585274312839E-2</v>
      </c>
      <c r="AI416" s="20">
        <f t="shared" si="743"/>
        <v>92371.162556618016</v>
      </c>
      <c r="AJ416" s="4">
        <v>3393</v>
      </c>
      <c r="AK416">
        <f t="shared" si="744"/>
        <v>26</v>
      </c>
      <c r="AL416">
        <f t="shared" si="745"/>
        <v>7.7220077220077066E-3</v>
      </c>
      <c r="AM416" s="20">
        <f t="shared" si="746"/>
        <v>853.79969803724202</v>
      </c>
      <c r="AN416" s="20">
        <f t="shared" si="747"/>
        <v>9.3334030198083812E-3</v>
      </c>
      <c r="AO416" s="4">
        <v>174</v>
      </c>
      <c r="AP416">
        <f t="shared" si="716"/>
        <v>-6</v>
      </c>
      <c r="AQ416">
        <f t="shared" si="717"/>
        <v>-3.3333333333333326E-2</v>
      </c>
      <c r="AR416" s="20">
        <f t="shared" si="748"/>
        <v>43.784599899345743</v>
      </c>
      <c r="AS416" s="4">
        <v>283</v>
      </c>
      <c r="AT416">
        <f t="shared" si="749"/>
        <v>-13</v>
      </c>
      <c r="AU416">
        <f t="shared" si="750"/>
        <v>-4.391891891891897E-2</v>
      </c>
      <c r="AV416" s="20">
        <f t="shared" si="751"/>
        <v>71.2128837443382</v>
      </c>
      <c r="AW416" s="30">
        <f t="shared" si="752"/>
        <v>7.7847128046147119E-4</v>
      </c>
      <c r="AX416" s="4">
        <v>64</v>
      </c>
      <c r="AY416">
        <f t="shared" si="753"/>
        <v>1</v>
      </c>
      <c r="AZ416">
        <f t="shared" si="754"/>
        <v>1.5873015873015817E-2</v>
      </c>
      <c r="BA416" s="20">
        <f t="shared" si="755"/>
        <v>16.104680422747862</v>
      </c>
      <c r="BB416" s="30">
        <f t="shared" si="756"/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 t="shared" si="757"/>
        <v>8</v>
      </c>
      <c r="BE416" s="30">
        <f t="shared" si="758"/>
        <v>2.0481310803890374E-3</v>
      </c>
      <c r="BF416" s="20">
        <f t="shared" si="759"/>
        <v>984.90186210367381</v>
      </c>
      <c r="BG416" s="20">
        <f t="shared" si="760"/>
        <v>1.0766560394792219E-2</v>
      </c>
      <c r="BH416" s="26">
        <v>65746</v>
      </c>
      <c r="BI416">
        <f t="shared" si="722"/>
        <v>75</v>
      </c>
      <c r="BJ416" s="4">
        <v>141074</v>
      </c>
      <c r="BK416">
        <f t="shared" si="723"/>
        <v>142</v>
      </c>
      <c r="BL416" s="4">
        <v>105275</v>
      </c>
      <c r="BM416">
        <f t="shared" si="761"/>
        <v>98</v>
      </c>
      <c r="BN416" s="4">
        <v>42628</v>
      </c>
      <c r="BO416">
        <f t="shared" si="762"/>
        <v>46</v>
      </c>
      <c r="BP416" s="4">
        <v>8810</v>
      </c>
      <c r="BQ416">
        <f t="shared" si="763"/>
        <v>7</v>
      </c>
      <c r="BR416" s="8">
        <v>31</v>
      </c>
      <c r="BS416" s="15">
        <f t="shared" si="764"/>
        <v>0</v>
      </c>
      <c r="BT416" s="8">
        <v>272</v>
      </c>
      <c r="BU416" s="15">
        <f t="shared" si="765"/>
        <v>0</v>
      </c>
      <c r="BV416" s="8">
        <v>1236</v>
      </c>
      <c r="BW416" s="15">
        <f t="shared" si="766"/>
        <v>1</v>
      </c>
      <c r="BX416" s="8">
        <v>3009</v>
      </c>
      <c r="BY416" s="15">
        <f t="shared" si="767"/>
        <v>1</v>
      </c>
      <c r="BZ416" s="13">
        <v>1668</v>
      </c>
      <c r="CA416" s="16">
        <f t="shared" si="768"/>
        <v>2</v>
      </c>
    </row>
    <row r="417" spans="1:79">
      <c r="A417" s="1">
        <v>44314</v>
      </c>
      <c r="B417">
        <v>44315</v>
      </c>
      <c r="C417" s="4">
        <v>363895</v>
      </c>
      <c r="D417">
        <f t="shared" si="719"/>
        <v>362</v>
      </c>
      <c r="E417" s="4">
        <v>6222</v>
      </c>
      <c r="F417">
        <f t="shared" si="720"/>
        <v>6</v>
      </c>
      <c r="G417" s="4">
        <v>353774</v>
      </c>
      <c r="H417">
        <f t="shared" si="721"/>
        <v>271</v>
      </c>
      <c r="I417">
        <f t="shared" si="718"/>
        <v>3899</v>
      </c>
      <c r="J417">
        <f t="shared" si="715"/>
        <v>85</v>
      </c>
      <c r="K417">
        <f t="shared" si="769"/>
        <v>1.7098338806523859E-2</v>
      </c>
      <c r="L417">
        <f t="shared" si="724"/>
        <v>0.97218703197350886</v>
      </c>
      <c r="M417">
        <f t="shared" si="725"/>
        <v>1.0714629219967298E-2</v>
      </c>
      <c r="N417">
        <f t="shared" si="726"/>
        <v>9.9479245386718687E-4</v>
      </c>
      <c r="O417">
        <f t="shared" si="770"/>
        <v>9.6432015429122472E-4</v>
      </c>
      <c r="P417">
        <f t="shared" si="727"/>
        <v>7.6602576786309899E-4</v>
      </c>
      <c r="Q417">
        <f t="shared" si="728"/>
        <v>2.1800461656835086E-2</v>
      </c>
      <c r="R417">
        <f t="shared" si="729"/>
        <v>91568.948163059889</v>
      </c>
      <c r="S417">
        <f t="shared" si="771"/>
        <v>1565.6768998490186</v>
      </c>
      <c r="T417">
        <f t="shared" si="730"/>
        <v>89022.143935581276</v>
      </c>
      <c r="U417">
        <f t="shared" si="731"/>
        <v>981.12732762959229</v>
      </c>
      <c r="V417" s="4">
        <v>2376076</v>
      </c>
      <c r="W417">
        <f t="shared" si="732"/>
        <v>9134</v>
      </c>
      <c r="X417">
        <f t="shared" si="733"/>
        <v>75</v>
      </c>
      <c r="Y417" s="20">
        <f t="shared" si="734"/>
        <v>597905.38500251633</v>
      </c>
      <c r="Z417" s="4">
        <v>2008631</v>
      </c>
      <c r="AA417">
        <f t="shared" si="735"/>
        <v>8772</v>
      </c>
      <c r="AB417" s="17">
        <f t="shared" si="736"/>
        <v>0.8453563774896089</v>
      </c>
      <c r="AC417" s="16">
        <f t="shared" si="737"/>
        <v>81</v>
      </c>
      <c r="AD417">
        <f t="shared" si="738"/>
        <v>367445</v>
      </c>
      <c r="AE417">
        <f t="shared" si="739"/>
        <v>362</v>
      </c>
      <c r="AF417" s="17">
        <f t="shared" si="740"/>
        <v>0.15464362251039107</v>
      </c>
      <c r="AG417" s="16">
        <f t="shared" si="741"/>
        <v>-6</v>
      </c>
      <c r="AH417" s="20">
        <f t="shared" si="742"/>
        <v>3.9632143639150429E-2</v>
      </c>
      <c r="AI417" s="20">
        <f t="shared" si="743"/>
        <v>92462.254655259181</v>
      </c>
      <c r="AJ417" s="4">
        <v>3380</v>
      </c>
      <c r="AK417">
        <f t="shared" si="744"/>
        <v>-13</v>
      </c>
      <c r="AL417">
        <f t="shared" si="745"/>
        <v>-3.8314176245211051E-3</v>
      </c>
      <c r="AM417" s="20">
        <f t="shared" si="746"/>
        <v>850.52843482637138</v>
      </c>
      <c r="AN417" s="20">
        <f t="shared" si="747"/>
        <v>9.2883936300306412E-3</v>
      </c>
      <c r="AO417" s="4">
        <v>163</v>
      </c>
      <c r="AP417">
        <f t="shared" si="716"/>
        <v>-11</v>
      </c>
      <c r="AQ417">
        <f t="shared" si="717"/>
        <v>-6.3218390804597679E-2</v>
      </c>
      <c r="AR417" s="20">
        <f t="shared" si="748"/>
        <v>41.016607951685955</v>
      </c>
      <c r="AS417" s="4">
        <v>287</v>
      </c>
      <c r="AT417">
        <f t="shared" si="749"/>
        <v>4</v>
      </c>
      <c r="AU417">
        <f t="shared" si="750"/>
        <v>1.4134275618374659E-2</v>
      </c>
      <c r="AV417" s="20">
        <f t="shared" si="751"/>
        <v>72.219426270759939</v>
      </c>
      <c r="AW417" s="30">
        <f t="shared" si="752"/>
        <v>7.8868904491680289E-4</v>
      </c>
      <c r="AX417" s="4">
        <v>69</v>
      </c>
      <c r="AY417">
        <f t="shared" si="753"/>
        <v>5</v>
      </c>
      <c r="AZ417">
        <f t="shared" si="754"/>
        <v>7.8125E-2</v>
      </c>
      <c r="BA417" s="20">
        <f t="shared" si="755"/>
        <v>17.362858580775036</v>
      </c>
      <c r="BB417" s="30">
        <f t="shared" si="756"/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 t="shared" si="757"/>
        <v>-15</v>
      </c>
      <c r="BE417" s="30">
        <f t="shared" si="758"/>
        <v>-3.8323965252937686E-3</v>
      </c>
      <c r="BF417" s="20">
        <f t="shared" si="759"/>
        <v>981.12732762959229</v>
      </c>
      <c r="BG417" s="20">
        <f t="shared" si="760"/>
        <v>1.0714629219967298E-2</v>
      </c>
      <c r="BH417" s="26">
        <v>65823</v>
      </c>
      <c r="BI417">
        <f t="shared" si="722"/>
        <v>77</v>
      </c>
      <c r="BJ417" s="4">
        <v>141227</v>
      </c>
      <c r="BK417">
        <f t="shared" si="723"/>
        <v>153</v>
      </c>
      <c r="BL417" s="4">
        <v>105364</v>
      </c>
      <c r="BM417">
        <f t="shared" si="761"/>
        <v>89</v>
      </c>
      <c r="BN417" s="4">
        <v>42662</v>
      </c>
      <c r="BO417">
        <f t="shared" si="762"/>
        <v>34</v>
      </c>
      <c r="BP417" s="4">
        <v>8819</v>
      </c>
      <c r="BQ417">
        <f t="shared" si="763"/>
        <v>9</v>
      </c>
      <c r="BR417" s="8">
        <v>31</v>
      </c>
      <c r="BS417" s="15">
        <f t="shared" si="764"/>
        <v>0</v>
      </c>
      <c r="BT417" s="8">
        <v>273</v>
      </c>
      <c r="BU417" s="15">
        <f t="shared" si="765"/>
        <v>1</v>
      </c>
      <c r="BV417" s="8">
        <v>1238</v>
      </c>
      <c r="BW417" s="15">
        <f t="shared" si="766"/>
        <v>2</v>
      </c>
      <c r="BX417" s="8">
        <v>3011</v>
      </c>
      <c r="BY417" s="15">
        <f t="shared" si="767"/>
        <v>2</v>
      </c>
      <c r="BZ417" s="13">
        <v>1669</v>
      </c>
      <c r="CA417" s="16">
        <f t="shared" si="768"/>
        <v>1</v>
      </c>
    </row>
    <row r="418" spans="1:79">
      <c r="A418" s="1">
        <v>44315</v>
      </c>
      <c r="B418">
        <v>44316</v>
      </c>
      <c r="C418" s="4">
        <v>364218</v>
      </c>
      <c r="D418">
        <f t="shared" si="719"/>
        <v>323</v>
      </c>
      <c r="E418" s="4">
        <v>6227</v>
      </c>
      <c r="F418">
        <f t="shared" si="720"/>
        <v>5</v>
      </c>
      <c r="G418" s="4">
        <v>354094</v>
      </c>
      <c r="H418">
        <f t="shared" si="721"/>
        <v>320</v>
      </c>
      <c r="I418">
        <f t="shared" si="718"/>
        <v>3897</v>
      </c>
      <c r="J418">
        <f t="shared" si="715"/>
        <v>-2</v>
      </c>
      <c r="K418">
        <f t="shared" si="769"/>
        <v>1.7096903502847195E-2</v>
      </c>
      <c r="L418">
        <f t="shared" si="724"/>
        <v>0.97220346056482654</v>
      </c>
      <c r="M418">
        <f t="shared" si="725"/>
        <v>1.0699635932326245E-2</v>
      </c>
      <c r="N418">
        <f t="shared" si="726"/>
        <v>8.8683151299496458E-4</v>
      </c>
      <c r="O418">
        <f t="shared" si="770"/>
        <v>8.0295487393608478E-4</v>
      </c>
      <c r="P418">
        <f t="shared" si="727"/>
        <v>9.0371483278451487E-4</v>
      </c>
      <c r="Q418">
        <f t="shared" si="728"/>
        <v>-5.1321529381575571E-4</v>
      </c>
      <c r="R418">
        <f t="shared" si="729"/>
        <v>91650.226472068447</v>
      </c>
      <c r="S418">
        <f t="shared" si="771"/>
        <v>1566.9350780070458</v>
      </c>
      <c r="T418">
        <f t="shared" si="730"/>
        <v>89102.66733769502</v>
      </c>
      <c r="U418">
        <f t="shared" si="731"/>
        <v>980.62405636638141</v>
      </c>
      <c r="V418" s="4">
        <v>2384632</v>
      </c>
      <c r="W418">
        <f t="shared" si="732"/>
        <v>8556</v>
      </c>
      <c r="X418">
        <f t="shared" si="733"/>
        <v>-578</v>
      </c>
      <c r="Y418" s="20">
        <f t="shared" si="734"/>
        <v>600058.37946653238</v>
      </c>
      <c r="Z418" s="4">
        <v>2016864</v>
      </c>
      <c r="AA418">
        <f t="shared" si="735"/>
        <v>8233</v>
      </c>
      <c r="AB418" s="17">
        <f t="shared" si="736"/>
        <v>0.84577578427195477</v>
      </c>
      <c r="AC418" s="16">
        <f t="shared" si="737"/>
        <v>-539</v>
      </c>
      <c r="AD418">
        <f t="shared" si="738"/>
        <v>367768</v>
      </c>
      <c r="AE418">
        <f t="shared" si="739"/>
        <v>323</v>
      </c>
      <c r="AF418" s="17">
        <f t="shared" si="740"/>
        <v>0.15422421572804526</v>
      </c>
      <c r="AG418" s="16">
        <f t="shared" si="741"/>
        <v>-39</v>
      </c>
      <c r="AH418" s="20">
        <f t="shared" si="742"/>
        <v>3.7751285647498828E-2</v>
      </c>
      <c r="AI418" s="20">
        <f t="shared" si="743"/>
        <v>92543.532964267739</v>
      </c>
      <c r="AJ418" s="4">
        <v>3390</v>
      </c>
      <c r="AK418">
        <f t="shared" si="744"/>
        <v>10</v>
      </c>
      <c r="AL418">
        <f t="shared" si="745"/>
        <v>2.9585798816567088E-3</v>
      </c>
      <c r="AM418" s="20">
        <f t="shared" si="746"/>
        <v>853.04479114242577</v>
      </c>
      <c r="AN418" s="20">
        <f t="shared" si="747"/>
        <v>9.3076124738480804E-3</v>
      </c>
      <c r="AO418" s="4">
        <v>172</v>
      </c>
      <c r="AP418">
        <f t="shared" si="716"/>
        <v>9</v>
      </c>
      <c r="AQ418">
        <f t="shared" si="717"/>
        <v>5.5214723926380271E-2</v>
      </c>
      <c r="AR418" s="20">
        <f t="shared" si="748"/>
        <v>43.281328636134873</v>
      </c>
      <c r="AS418" s="4">
        <v>269</v>
      </c>
      <c r="AT418">
        <f t="shared" si="749"/>
        <v>-18</v>
      </c>
      <c r="AU418">
        <f t="shared" si="750"/>
        <v>-6.2717770034843245E-2</v>
      </c>
      <c r="AV418" s="20">
        <f t="shared" si="751"/>
        <v>67.689984901862104</v>
      </c>
      <c r="AW418" s="30">
        <f t="shared" si="752"/>
        <v>7.3856865942924298E-4</v>
      </c>
      <c r="AX418" s="4">
        <v>66</v>
      </c>
      <c r="AY418">
        <f t="shared" si="753"/>
        <v>-3</v>
      </c>
      <c r="AZ418">
        <f t="shared" si="754"/>
        <v>-4.3478260869565188E-2</v>
      </c>
      <c r="BA418" s="20">
        <f t="shared" si="755"/>
        <v>16.607951685958732</v>
      </c>
      <c r="BB418" s="30">
        <f t="shared" si="756"/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 t="shared" si="757"/>
        <v>-2</v>
      </c>
      <c r="BE418" s="30">
        <f t="shared" si="758"/>
        <v>-5.1295203898438224E-4</v>
      </c>
      <c r="BF418" s="20">
        <f t="shared" si="759"/>
        <v>980.62405636638141</v>
      </c>
      <c r="BG418" s="20">
        <f t="shared" si="760"/>
        <v>1.0699635932326245E-2</v>
      </c>
      <c r="BH418" s="26">
        <v>65880</v>
      </c>
      <c r="BI418">
        <f t="shared" si="722"/>
        <v>57</v>
      </c>
      <c r="BJ418" s="4">
        <v>141349</v>
      </c>
      <c r="BK418">
        <f t="shared" si="723"/>
        <v>122</v>
      </c>
      <c r="BL418" s="4">
        <v>105468</v>
      </c>
      <c r="BM418">
        <f t="shared" si="761"/>
        <v>104</v>
      </c>
      <c r="BN418" s="4">
        <v>42698</v>
      </c>
      <c r="BO418">
        <f t="shared" si="762"/>
        <v>36</v>
      </c>
      <c r="BP418" s="4">
        <v>8823</v>
      </c>
      <c r="BQ418">
        <f t="shared" si="763"/>
        <v>4</v>
      </c>
      <c r="BR418" s="8">
        <v>31</v>
      </c>
      <c r="BS418" s="15">
        <f t="shared" si="764"/>
        <v>0</v>
      </c>
      <c r="BT418" s="8">
        <v>273</v>
      </c>
      <c r="BU418" s="15">
        <f t="shared" si="765"/>
        <v>0</v>
      </c>
      <c r="BV418" s="8">
        <v>1239</v>
      </c>
      <c r="BW418" s="15">
        <f t="shared" si="766"/>
        <v>1</v>
      </c>
      <c r="BX418" s="8">
        <v>3014</v>
      </c>
      <c r="BY418" s="15">
        <f t="shared" si="767"/>
        <v>3</v>
      </c>
      <c r="BZ418" s="13">
        <v>1670</v>
      </c>
      <c r="CA418" s="16">
        <f t="shared" si="768"/>
        <v>1</v>
      </c>
    </row>
    <row r="419" spans="1:79">
      <c r="A419" s="1">
        <v>44316</v>
      </c>
      <c r="B419">
        <v>44317</v>
      </c>
      <c r="C419" s="4">
        <v>364576</v>
      </c>
      <c r="D419">
        <f t="shared" si="719"/>
        <v>358</v>
      </c>
      <c r="E419" s="4">
        <v>6232</v>
      </c>
      <c r="F419">
        <f t="shared" si="720"/>
        <v>5</v>
      </c>
      <c r="G419" s="4">
        <v>354385</v>
      </c>
      <c r="H419">
        <f t="shared" si="721"/>
        <v>291</v>
      </c>
      <c r="I419">
        <f t="shared" si="718"/>
        <v>3959</v>
      </c>
      <c r="J419">
        <f t="shared" si="715"/>
        <v>62</v>
      </c>
      <c r="K419">
        <f t="shared" si="769"/>
        <v>1.7093829544457123E-2</v>
      </c>
      <c r="L419">
        <f t="shared" si="724"/>
        <v>0.97204698060212413</v>
      </c>
      <c r="M419">
        <f t="shared" si="725"/>
        <v>1.0859189853418766E-2</v>
      </c>
      <c r="N419">
        <f t="shared" si="726"/>
        <v>9.8196260861932775E-4</v>
      </c>
      <c r="O419">
        <f t="shared" si="770"/>
        <v>8.0231065468549427E-4</v>
      </c>
      <c r="P419">
        <f t="shared" si="727"/>
        <v>8.2114084964092721E-4</v>
      </c>
      <c r="Q419">
        <f t="shared" si="728"/>
        <v>1.566052033341753E-2</v>
      </c>
      <c r="R419">
        <f t="shared" si="729"/>
        <v>91740.31202818318</v>
      </c>
      <c r="S419">
        <f t="shared" si="771"/>
        <v>1568.1932561650729</v>
      </c>
      <c r="T419">
        <f t="shared" si="730"/>
        <v>89175.893306492202</v>
      </c>
      <c r="U419">
        <f t="shared" si="731"/>
        <v>996.22546552591837</v>
      </c>
      <c r="V419" s="4">
        <v>2394760</v>
      </c>
      <c r="W419">
        <f t="shared" si="732"/>
        <v>10128</v>
      </c>
      <c r="X419">
        <f t="shared" si="733"/>
        <v>1572</v>
      </c>
      <c r="Y419" s="20">
        <f t="shared" si="734"/>
        <v>602606.94514343224</v>
      </c>
      <c r="Z419" s="4">
        <v>2026634</v>
      </c>
      <c r="AA419">
        <f t="shared" si="735"/>
        <v>9770</v>
      </c>
      <c r="AB419" s="17">
        <f t="shared" si="736"/>
        <v>0.84627854148223625</v>
      </c>
      <c r="AC419" s="16">
        <f t="shared" si="737"/>
        <v>1537</v>
      </c>
      <c r="AD419">
        <f t="shared" si="738"/>
        <v>368126</v>
      </c>
      <c r="AE419">
        <f t="shared" si="739"/>
        <v>358</v>
      </c>
      <c r="AF419" s="17">
        <f t="shared" si="740"/>
        <v>0.15372145851776378</v>
      </c>
      <c r="AG419" s="16">
        <f t="shared" si="741"/>
        <v>35</v>
      </c>
      <c r="AH419" s="20">
        <f t="shared" si="742"/>
        <v>3.5347551342812006E-2</v>
      </c>
      <c r="AI419" s="20">
        <f t="shared" si="743"/>
        <v>92633.618520382486</v>
      </c>
      <c r="AJ419" s="4">
        <v>3416</v>
      </c>
      <c r="AK419">
        <f t="shared" si="744"/>
        <v>26</v>
      </c>
      <c r="AL419">
        <f t="shared" si="745"/>
        <v>7.6696165191740828E-3</v>
      </c>
      <c r="AM419" s="20">
        <f t="shared" si="746"/>
        <v>859.58731756416705</v>
      </c>
      <c r="AN419" s="20">
        <f t="shared" si="747"/>
        <v>9.3697884666022989E-3</v>
      </c>
      <c r="AO419" s="4">
        <v>171</v>
      </c>
      <c r="AP419">
        <f t="shared" si="716"/>
        <v>-1</v>
      </c>
      <c r="AQ419">
        <f t="shared" si="717"/>
        <v>-5.8139534883721034E-3</v>
      </c>
      <c r="AR419" s="20">
        <f t="shared" si="748"/>
        <v>43.029693004529442</v>
      </c>
      <c r="AS419" s="4">
        <v>306</v>
      </c>
      <c r="AT419">
        <f t="shared" si="749"/>
        <v>37</v>
      </c>
      <c r="AU419">
        <f t="shared" si="750"/>
        <v>0.1375464684014871</v>
      </c>
      <c r="AV419" s="20">
        <f t="shared" si="751"/>
        <v>77.000503271263213</v>
      </c>
      <c r="AW419" s="30">
        <f t="shared" si="752"/>
        <v>8.3933116826121303E-4</v>
      </c>
      <c r="AX419" s="4">
        <v>66</v>
      </c>
      <c r="AY419">
        <f t="shared" si="753"/>
        <v>0</v>
      </c>
      <c r="AZ419">
        <f t="shared" si="754"/>
        <v>0</v>
      </c>
      <c r="BA419" s="20">
        <f t="shared" si="755"/>
        <v>16.607951685958732</v>
      </c>
      <c r="BB419" s="30">
        <f t="shared" si="756"/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 t="shared" si="757"/>
        <v>62</v>
      </c>
      <c r="BE419" s="30">
        <f t="shared" si="758"/>
        <v>1.5909674108288474E-2</v>
      </c>
      <c r="BF419" s="20">
        <f t="shared" si="759"/>
        <v>996.22546552591837</v>
      </c>
      <c r="BG419" s="20">
        <f t="shared" si="760"/>
        <v>1.0859189853418766E-2</v>
      </c>
      <c r="BH419" s="26">
        <v>65955</v>
      </c>
      <c r="BI419">
        <f t="shared" si="722"/>
        <v>75</v>
      </c>
      <c r="BJ419" s="4">
        <v>141485</v>
      </c>
      <c r="BK419">
        <f t="shared" si="723"/>
        <v>136</v>
      </c>
      <c r="BL419" s="4">
        <v>105564</v>
      </c>
      <c r="BM419">
        <f t="shared" si="761"/>
        <v>96</v>
      </c>
      <c r="BN419" s="4">
        <v>42742</v>
      </c>
      <c r="BO419">
        <f t="shared" si="762"/>
        <v>44</v>
      </c>
      <c r="BP419" s="4">
        <v>8830</v>
      </c>
      <c r="BQ419">
        <f t="shared" si="763"/>
        <v>7</v>
      </c>
      <c r="BR419" s="8">
        <v>31</v>
      </c>
      <c r="BS419" s="15">
        <f t="shared" si="764"/>
        <v>0</v>
      </c>
      <c r="BT419" s="8">
        <v>273</v>
      </c>
      <c r="BU419" s="15">
        <f t="shared" si="765"/>
        <v>0</v>
      </c>
      <c r="BV419" s="8">
        <v>1240</v>
      </c>
      <c r="BW419" s="15">
        <f t="shared" si="766"/>
        <v>1</v>
      </c>
      <c r="BX419" s="8">
        <v>3017</v>
      </c>
      <c r="BY419" s="15">
        <f t="shared" si="767"/>
        <v>3</v>
      </c>
      <c r="BZ419" s="13">
        <v>1671</v>
      </c>
      <c r="CA419" s="16">
        <f t="shared" si="768"/>
        <v>1</v>
      </c>
    </row>
    <row r="420" spans="1:79">
      <c r="A420" s="1">
        <v>44317</v>
      </c>
      <c r="B420">
        <v>44318</v>
      </c>
      <c r="C420" s="4">
        <v>364844</v>
      </c>
      <c r="D420">
        <f t="shared" si="719"/>
        <v>268</v>
      </c>
      <c r="E420" s="4">
        <v>6235</v>
      </c>
      <c r="F420">
        <f t="shared" si="720"/>
        <v>3</v>
      </c>
      <c r="G420" s="4">
        <v>354713</v>
      </c>
      <c r="H420">
        <f t="shared" si="721"/>
        <v>328</v>
      </c>
      <c r="I420">
        <f t="shared" si="718"/>
        <v>3896</v>
      </c>
      <c r="J420">
        <f t="shared" si="715"/>
        <v>-63</v>
      </c>
      <c r="K420">
        <f t="shared" si="769"/>
        <v>1.7089495784499677E-2</v>
      </c>
      <c r="L420">
        <f t="shared" si="724"/>
        <v>0.97223196763548259</v>
      </c>
      <c r="M420">
        <f t="shared" si="725"/>
        <v>1.0678536580017762E-2</v>
      </c>
      <c r="N420">
        <f t="shared" si="726"/>
        <v>7.3456052449814163E-4</v>
      </c>
      <c r="O420">
        <f t="shared" si="770"/>
        <v>4.8115477145148355E-4</v>
      </c>
      <c r="P420">
        <f t="shared" si="727"/>
        <v>9.2469122924730696E-4</v>
      </c>
      <c r="Q420">
        <f t="shared" si="728"/>
        <v>-1.6170431211498974E-2</v>
      </c>
      <c r="R420">
        <f t="shared" si="729"/>
        <v>91807.750377453442</v>
      </c>
      <c r="S420">
        <f t="shared" si="771"/>
        <v>1568.9481630598891</v>
      </c>
      <c r="T420">
        <f t="shared" si="730"/>
        <v>89258.429793658783</v>
      </c>
      <c r="U420">
        <f t="shared" si="731"/>
        <v>980.37242073477603</v>
      </c>
      <c r="V420" s="4">
        <v>2402739</v>
      </c>
      <c r="W420">
        <f t="shared" si="732"/>
        <v>7979</v>
      </c>
      <c r="X420">
        <f t="shared" si="733"/>
        <v>-2149</v>
      </c>
      <c r="Y420" s="20">
        <f t="shared" si="734"/>
        <v>604614.74584801204</v>
      </c>
      <c r="Z420" s="4">
        <v>2034345</v>
      </c>
      <c r="AA420">
        <f t="shared" si="735"/>
        <v>7711</v>
      </c>
      <c r="AB420" s="17">
        <f t="shared" si="736"/>
        <v>0.84667747932671833</v>
      </c>
      <c r="AC420" s="16">
        <f t="shared" si="737"/>
        <v>-2059</v>
      </c>
      <c r="AD420">
        <f t="shared" si="738"/>
        <v>368394</v>
      </c>
      <c r="AE420">
        <f t="shared" si="739"/>
        <v>268</v>
      </c>
      <c r="AF420" s="17">
        <f t="shared" si="740"/>
        <v>0.15332252067328161</v>
      </c>
      <c r="AG420" s="16">
        <f t="shared" si="741"/>
        <v>-90</v>
      </c>
      <c r="AH420" s="20">
        <f t="shared" si="742"/>
        <v>3.3588168943476625E-2</v>
      </c>
      <c r="AI420" s="20">
        <f t="shared" si="743"/>
        <v>92701.056869652733</v>
      </c>
      <c r="AJ420" s="4">
        <v>3349</v>
      </c>
      <c r="AK420">
        <f t="shared" si="744"/>
        <v>-67</v>
      </c>
      <c r="AL420">
        <f t="shared" si="745"/>
        <v>-1.9613583138173296E-2</v>
      </c>
      <c r="AM420" s="20">
        <f t="shared" si="746"/>
        <v>842.72773024660285</v>
      </c>
      <c r="AN420" s="20">
        <f t="shared" si="747"/>
        <v>9.1792656587473005E-3</v>
      </c>
      <c r="AO420" s="4">
        <v>177</v>
      </c>
      <c r="AP420">
        <f t="shared" si="716"/>
        <v>6</v>
      </c>
      <c r="AQ420">
        <f t="shared" si="717"/>
        <v>3.5087719298245723E-2</v>
      </c>
      <c r="AR420" s="20">
        <f t="shared" si="748"/>
        <v>44.539506794162051</v>
      </c>
      <c r="AS420" s="4">
        <v>302</v>
      </c>
      <c r="AT420">
        <f t="shared" si="749"/>
        <v>-4</v>
      </c>
      <c r="AU420">
        <f t="shared" si="750"/>
        <v>-1.3071895424836555E-2</v>
      </c>
      <c r="AV420" s="20">
        <f t="shared" si="751"/>
        <v>75.993960744841459</v>
      </c>
      <c r="AW420" s="30">
        <f t="shared" si="752"/>
        <v>8.2775103880014468E-4</v>
      </c>
      <c r="AX420" s="4">
        <v>68</v>
      </c>
      <c r="AY420">
        <f t="shared" si="753"/>
        <v>2</v>
      </c>
      <c r="AZ420">
        <f t="shared" si="754"/>
        <v>3.0303030303030276E-2</v>
      </c>
      <c r="BA420" s="20">
        <f t="shared" si="755"/>
        <v>17.111222949169601</v>
      </c>
      <c r="BB420" s="30">
        <f t="shared" si="756"/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 t="shared" si="757"/>
        <v>-63</v>
      </c>
      <c r="BE420" s="30">
        <f t="shared" si="758"/>
        <v>-1.591310937105328E-2</v>
      </c>
      <c r="BF420" s="20">
        <f t="shared" si="759"/>
        <v>980.37242073477603</v>
      </c>
      <c r="BG420" s="20">
        <f t="shared" si="760"/>
        <v>1.0678536580017762E-2</v>
      </c>
      <c r="BH420" s="26">
        <v>66016</v>
      </c>
      <c r="BI420">
        <f t="shared" si="722"/>
        <v>61</v>
      </c>
      <c r="BJ420" s="4">
        <v>141594</v>
      </c>
      <c r="BK420">
        <f t="shared" si="723"/>
        <v>109</v>
      </c>
      <c r="BL420" s="4">
        <v>105629</v>
      </c>
      <c r="BM420">
        <f t="shared" si="761"/>
        <v>65</v>
      </c>
      <c r="BN420" s="4">
        <v>42772</v>
      </c>
      <c r="BO420">
        <f t="shared" si="762"/>
        <v>30</v>
      </c>
      <c r="BP420" s="4">
        <v>8833</v>
      </c>
      <c r="BQ420">
        <f t="shared" si="763"/>
        <v>3</v>
      </c>
      <c r="BR420" s="8">
        <v>31</v>
      </c>
      <c r="BS420" s="15">
        <f t="shared" si="764"/>
        <v>0</v>
      </c>
      <c r="BT420" s="8">
        <v>274</v>
      </c>
      <c r="BU420" s="15">
        <f t="shared" si="765"/>
        <v>1</v>
      </c>
      <c r="BV420" s="8">
        <v>1241</v>
      </c>
      <c r="BW420" s="15">
        <f t="shared" si="766"/>
        <v>1</v>
      </c>
      <c r="BX420" s="8">
        <v>3018</v>
      </c>
      <c r="BY420" s="15">
        <f t="shared" si="767"/>
        <v>1</v>
      </c>
      <c r="BZ420" s="13">
        <v>1671</v>
      </c>
      <c r="CA420" s="16">
        <f t="shared" si="768"/>
        <v>0</v>
      </c>
    </row>
    <row r="421" spans="1:79">
      <c r="A421" s="1">
        <v>44318</v>
      </c>
      <c r="B421">
        <v>44319</v>
      </c>
      <c r="C421" s="4">
        <v>365104</v>
      </c>
      <c r="D421">
        <f t="shared" si="719"/>
        <v>260</v>
      </c>
      <c r="E421" s="4">
        <v>6238</v>
      </c>
      <c r="F421">
        <f t="shared" si="720"/>
        <v>3</v>
      </c>
      <c r="G421" s="4">
        <v>354974</v>
      </c>
      <c r="H421">
        <f t="shared" si="721"/>
        <v>261</v>
      </c>
      <c r="I421">
        <f t="shared" si="718"/>
        <v>3892</v>
      </c>
      <c r="J421">
        <f t="shared" ref="J421:J484" si="772">+IFERROR(D421-F421-H421,"")</f>
        <v>-4</v>
      </c>
      <c r="K421">
        <f t="shared" si="769"/>
        <v>1.7085542749463167E-2</v>
      </c>
      <c r="L421">
        <f t="shared" si="724"/>
        <v>0.97225448091502698</v>
      </c>
      <c r="M421">
        <f t="shared" si="725"/>
        <v>1.0659976335509882E-2</v>
      </c>
      <c r="N421">
        <f t="shared" si="726"/>
        <v>7.1212586002892327E-4</v>
      </c>
      <c r="O421">
        <f t="shared" si="770"/>
        <v>4.8092337287592178E-4</v>
      </c>
      <c r="P421">
        <f t="shared" si="727"/>
        <v>7.3526511800864293E-4</v>
      </c>
      <c r="Q421">
        <f t="shared" si="728"/>
        <v>-1.0277492291880781E-3</v>
      </c>
      <c r="R421">
        <f t="shared" si="729"/>
        <v>91873.175641670852</v>
      </c>
      <c r="S421">
        <f t="shared" si="771"/>
        <v>1569.7030699547056</v>
      </c>
      <c r="T421">
        <f t="shared" si="730"/>
        <v>89324.106693507798</v>
      </c>
      <c r="U421">
        <f t="shared" si="731"/>
        <v>979.36587820835427</v>
      </c>
      <c r="V421" s="4">
        <v>2408437</v>
      </c>
      <c r="W421">
        <f t="shared" si="732"/>
        <v>5698</v>
      </c>
      <c r="X421">
        <f t="shared" si="733"/>
        <v>-2281</v>
      </c>
      <c r="Y421" s="20">
        <f t="shared" si="734"/>
        <v>606048.56567689986</v>
      </c>
      <c r="Z421" s="4">
        <v>2039783</v>
      </c>
      <c r="AA421">
        <f t="shared" si="735"/>
        <v>5438</v>
      </c>
      <c r="AB421" s="17">
        <f t="shared" si="736"/>
        <v>0.84693226353855222</v>
      </c>
      <c r="AC421" s="16">
        <f t="shared" si="737"/>
        <v>-2273</v>
      </c>
      <c r="AD421">
        <f t="shared" si="738"/>
        <v>368654</v>
      </c>
      <c r="AE421">
        <f t="shared" si="739"/>
        <v>260</v>
      </c>
      <c r="AF421" s="17">
        <f t="shared" si="740"/>
        <v>0.15306773646144781</v>
      </c>
      <c r="AG421" s="16">
        <f t="shared" si="741"/>
        <v>-8</v>
      </c>
      <c r="AH421" s="20">
        <f t="shared" si="742"/>
        <v>4.5630045630045628E-2</v>
      </c>
      <c r="AI421" s="20">
        <f t="shared" si="743"/>
        <v>92766.482133870159</v>
      </c>
      <c r="AJ421" s="4">
        <v>3354</v>
      </c>
      <c r="AK421">
        <f t="shared" si="744"/>
        <v>5</v>
      </c>
      <c r="AL421">
        <f t="shared" si="745"/>
        <v>1.4929829799941174E-3</v>
      </c>
      <c r="AM421" s="20">
        <f t="shared" si="746"/>
        <v>843.98590840463009</v>
      </c>
      <c r="AN421" s="20">
        <f t="shared" si="747"/>
        <v>9.1864235943731106E-3</v>
      </c>
      <c r="AO421" s="4">
        <v>178</v>
      </c>
      <c r="AP421">
        <f t="shared" si="716"/>
        <v>1</v>
      </c>
      <c r="AQ421">
        <f t="shared" si="717"/>
        <v>5.6497175141243527E-3</v>
      </c>
      <c r="AR421" s="20">
        <f t="shared" si="748"/>
        <v>44.791142425767489</v>
      </c>
      <c r="AS421" s="4">
        <v>292</v>
      </c>
      <c r="AT421">
        <f t="shared" si="749"/>
        <v>-10</v>
      </c>
      <c r="AU421">
        <f t="shared" si="750"/>
        <v>-3.3112582781456901E-2</v>
      </c>
      <c r="AV421" s="20">
        <f t="shared" si="751"/>
        <v>73.477604428787117</v>
      </c>
      <c r="AW421" s="30">
        <f t="shared" si="752"/>
        <v>7.9977211972479076E-4</v>
      </c>
      <c r="AX421" s="4">
        <v>68</v>
      </c>
      <c r="AY421">
        <f t="shared" si="753"/>
        <v>0</v>
      </c>
      <c r="AZ421">
        <f t="shared" si="754"/>
        <v>0</v>
      </c>
      <c r="BA421" s="20">
        <f t="shared" si="755"/>
        <v>17.111222949169601</v>
      </c>
      <c r="BB421" s="30">
        <f t="shared" si="756"/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 t="shared" si="757"/>
        <v>-4</v>
      </c>
      <c r="BE421" s="30">
        <f t="shared" si="758"/>
        <v>-1.0266940451745254E-3</v>
      </c>
      <c r="BF421" s="20">
        <f t="shared" si="759"/>
        <v>979.36587820835427</v>
      </c>
      <c r="BG421" s="20">
        <f t="shared" si="760"/>
        <v>1.0659976335509882E-2</v>
      </c>
      <c r="BH421" s="26">
        <v>66078</v>
      </c>
      <c r="BI421">
        <f t="shared" si="722"/>
        <v>62</v>
      </c>
      <c r="BJ421" s="4">
        <v>141686</v>
      </c>
      <c r="BK421">
        <f t="shared" si="723"/>
        <v>92</v>
      </c>
      <c r="BL421" s="4">
        <v>105701</v>
      </c>
      <c r="BM421">
        <f t="shared" si="761"/>
        <v>72</v>
      </c>
      <c r="BN421" s="4">
        <v>42800</v>
      </c>
      <c r="BO421">
        <f t="shared" si="762"/>
        <v>28</v>
      </c>
      <c r="BP421" s="4">
        <v>8839</v>
      </c>
      <c r="BQ421">
        <f t="shared" si="763"/>
        <v>6</v>
      </c>
      <c r="BR421" s="8">
        <v>31</v>
      </c>
      <c r="BS421" s="15">
        <f t="shared" si="764"/>
        <v>0</v>
      </c>
      <c r="BT421" s="8">
        <v>274</v>
      </c>
      <c r="BU421" s="15">
        <f t="shared" si="765"/>
        <v>0</v>
      </c>
      <c r="BV421" s="8">
        <v>1243</v>
      </c>
      <c r="BW421" s="15">
        <f t="shared" si="766"/>
        <v>2</v>
      </c>
      <c r="BX421" s="8">
        <v>3019</v>
      </c>
      <c r="BY421" s="15">
        <f t="shared" si="767"/>
        <v>1</v>
      </c>
      <c r="BZ421" s="13">
        <v>1671</v>
      </c>
      <c r="CA421" s="16">
        <f t="shared" si="768"/>
        <v>0</v>
      </c>
    </row>
    <row r="422" spans="1:79">
      <c r="A422" s="1">
        <v>44319</v>
      </c>
      <c r="B422">
        <v>44320</v>
      </c>
      <c r="C422" s="4">
        <v>365299</v>
      </c>
      <c r="D422">
        <f t="shared" si="719"/>
        <v>195</v>
      </c>
      <c r="E422" s="4">
        <v>6244</v>
      </c>
      <c r="F422">
        <f t="shared" si="720"/>
        <v>6</v>
      </c>
      <c r="G422" s="4">
        <v>355187</v>
      </c>
      <c r="H422">
        <f t="shared" si="721"/>
        <v>213</v>
      </c>
      <c r="I422">
        <f t="shared" si="718"/>
        <v>3868</v>
      </c>
      <c r="J422">
        <f t="shared" si="772"/>
        <v>-24</v>
      </c>
      <c r="K422">
        <f t="shared" si="769"/>
        <v>1.7092847229256036E-2</v>
      </c>
      <c r="L422">
        <f t="shared" si="724"/>
        <v>0.97231856643461934</v>
      </c>
      <c r="M422">
        <f t="shared" si="725"/>
        <v>1.0588586336124655E-2</v>
      </c>
      <c r="N422">
        <f t="shared" si="726"/>
        <v>5.3380929047164099E-4</v>
      </c>
      <c r="O422">
        <f t="shared" si="770"/>
        <v>9.6092248558616276E-4</v>
      </c>
      <c r="P422">
        <f t="shared" si="727"/>
        <v>5.9968411006033439E-4</v>
      </c>
      <c r="Q422">
        <f t="shared" si="728"/>
        <v>-6.2047569803516025E-3</v>
      </c>
      <c r="R422">
        <f t="shared" si="729"/>
        <v>91922.244589833921</v>
      </c>
      <c r="S422">
        <f t="shared" si="771"/>
        <v>1571.2128837443381</v>
      </c>
      <c r="T422">
        <f t="shared" si="730"/>
        <v>89377.705083039749</v>
      </c>
      <c r="U422">
        <f t="shared" si="731"/>
        <v>973.32662304982375</v>
      </c>
      <c r="V422" s="4">
        <v>2412680</v>
      </c>
      <c r="W422">
        <f t="shared" si="732"/>
        <v>4243</v>
      </c>
      <c r="X422">
        <f t="shared" si="733"/>
        <v>-1455</v>
      </c>
      <c r="Y422" s="20">
        <f t="shared" si="734"/>
        <v>607116.25566180167</v>
      </c>
      <c r="Z422" s="4">
        <v>2043831</v>
      </c>
      <c r="AA422">
        <f t="shared" si="735"/>
        <v>4048</v>
      </c>
      <c r="AB422" s="17">
        <f t="shared" si="736"/>
        <v>0.847120629341645</v>
      </c>
      <c r="AC422" s="16">
        <f t="shared" si="737"/>
        <v>-1390</v>
      </c>
      <c r="AD422">
        <f t="shared" si="738"/>
        <v>368849</v>
      </c>
      <c r="AE422">
        <f t="shared" si="739"/>
        <v>195</v>
      </c>
      <c r="AF422" s="17">
        <f t="shared" si="740"/>
        <v>0.15287937065835502</v>
      </c>
      <c r="AG422" s="16">
        <f t="shared" si="741"/>
        <v>-65</v>
      </c>
      <c r="AH422" s="20">
        <f t="shared" si="742"/>
        <v>4.5958048550553854E-2</v>
      </c>
      <c r="AI422" s="20">
        <f t="shared" si="743"/>
        <v>92815.551082033213</v>
      </c>
      <c r="AJ422" s="4">
        <v>3345</v>
      </c>
      <c r="AK422">
        <f t="shared" si="744"/>
        <v>-9</v>
      </c>
      <c r="AL422">
        <f t="shared" si="745"/>
        <v>-2.6833631484793896E-3</v>
      </c>
      <c r="AM422" s="20">
        <f t="shared" si="746"/>
        <v>841.72118772018109</v>
      </c>
      <c r="AN422" s="20">
        <f t="shared" si="747"/>
        <v>9.1568824442443044E-3</v>
      </c>
      <c r="AO422" s="4">
        <v>180</v>
      </c>
      <c r="AP422">
        <f t="shared" si="716"/>
        <v>2</v>
      </c>
      <c r="AQ422">
        <f t="shared" si="717"/>
        <v>1.1235955056179803E-2</v>
      </c>
      <c r="AR422" s="20">
        <f t="shared" si="748"/>
        <v>45.294413688978359</v>
      </c>
      <c r="AS422" s="4">
        <v>275</v>
      </c>
      <c r="AT422">
        <f t="shared" si="749"/>
        <v>-17</v>
      </c>
      <c r="AU422">
        <f t="shared" si="750"/>
        <v>-5.8219178082191791E-2</v>
      </c>
      <c r="AV422" s="20">
        <f t="shared" si="751"/>
        <v>69.199798691494706</v>
      </c>
      <c r="AW422" s="30">
        <f t="shared" si="752"/>
        <v>7.5280797374205788E-4</v>
      </c>
      <c r="AX422" s="4">
        <v>68</v>
      </c>
      <c r="AY422">
        <f t="shared" si="753"/>
        <v>0</v>
      </c>
      <c r="AZ422">
        <f t="shared" si="754"/>
        <v>0</v>
      </c>
      <c r="BA422" s="20">
        <f t="shared" si="755"/>
        <v>17.111222949169601</v>
      </c>
      <c r="BB422" s="30">
        <f t="shared" si="756"/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 t="shared" si="757"/>
        <v>-24</v>
      </c>
      <c r="BE422" s="30">
        <f t="shared" si="758"/>
        <v>-6.1664953751284779E-3</v>
      </c>
      <c r="BF422" s="20">
        <f t="shared" si="759"/>
        <v>973.32662304982375</v>
      </c>
      <c r="BG422" s="20">
        <f t="shared" si="760"/>
        <v>1.0588586336124655E-2</v>
      </c>
      <c r="BH422" s="26">
        <v>66108</v>
      </c>
      <c r="BI422">
        <f t="shared" si="722"/>
        <v>30</v>
      </c>
      <c r="BJ422" s="4">
        <v>141762</v>
      </c>
      <c r="BK422">
        <f t="shared" si="723"/>
        <v>76</v>
      </c>
      <c r="BL422" s="4">
        <v>105759</v>
      </c>
      <c r="BM422">
        <f t="shared" si="761"/>
        <v>58</v>
      </c>
      <c r="BN422" s="4">
        <v>42821</v>
      </c>
      <c r="BO422">
        <f t="shared" si="762"/>
        <v>21</v>
      </c>
      <c r="BP422" s="4">
        <v>8849</v>
      </c>
      <c r="BQ422">
        <f t="shared" si="763"/>
        <v>10</v>
      </c>
      <c r="BR422" s="8">
        <v>31</v>
      </c>
      <c r="BS422" s="15">
        <f t="shared" si="764"/>
        <v>0</v>
      </c>
      <c r="BT422" s="8">
        <v>275</v>
      </c>
      <c r="BU422" s="15">
        <f t="shared" si="765"/>
        <v>1</v>
      </c>
      <c r="BV422" s="8">
        <v>1244</v>
      </c>
      <c r="BW422" s="15">
        <f t="shared" si="766"/>
        <v>1</v>
      </c>
      <c r="BX422" s="8">
        <v>3022</v>
      </c>
      <c r="BY422" s="15">
        <f t="shared" si="767"/>
        <v>3</v>
      </c>
      <c r="BZ422" s="13">
        <v>1672</v>
      </c>
      <c r="CA422" s="16">
        <f t="shared" si="768"/>
        <v>1</v>
      </c>
    </row>
    <row r="423" spans="1:79">
      <c r="A423" s="1">
        <v>44320</v>
      </c>
      <c r="B423">
        <v>44321</v>
      </c>
      <c r="C423" s="4">
        <v>365619</v>
      </c>
      <c r="D423">
        <f t="shared" si="719"/>
        <v>320</v>
      </c>
      <c r="E423" s="4">
        <v>6248</v>
      </c>
      <c r="F423">
        <f t="shared" si="720"/>
        <v>4</v>
      </c>
      <c r="G423" s="4">
        <v>355499</v>
      </c>
      <c r="H423">
        <f t="shared" si="721"/>
        <v>312</v>
      </c>
      <c r="I423">
        <f t="shared" si="718"/>
        <v>3872</v>
      </c>
      <c r="J423">
        <f t="shared" si="772"/>
        <v>4</v>
      </c>
      <c r="K423">
        <f t="shared" si="769"/>
        <v>1.7088827440587061E-2</v>
      </c>
      <c r="L423">
        <f t="shared" si="724"/>
        <v>0.97232091330045756</v>
      </c>
      <c r="M423">
        <f t="shared" si="725"/>
        <v>1.059025925895536E-2</v>
      </c>
      <c r="N423">
        <f t="shared" si="726"/>
        <v>8.7522803793019515E-4</v>
      </c>
      <c r="O423">
        <f t="shared" si="770"/>
        <v>6.4020486555697821E-4</v>
      </c>
      <c r="P423">
        <f t="shared" si="727"/>
        <v>8.7763959954880323E-4</v>
      </c>
      <c r="Q423">
        <f t="shared" si="728"/>
        <v>1.0330578512396695E-3</v>
      </c>
      <c r="R423">
        <f t="shared" si="729"/>
        <v>92002.76799194765</v>
      </c>
      <c r="S423">
        <f t="shared" si="771"/>
        <v>1572.2194262707599</v>
      </c>
      <c r="T423">
        <f t="shared" si="730"/>
        <v>89456.215400100657</v>
      </c>
      <c r="U423">
        <f t="shared" si="731"/>
        <v>974.33316557624551</v>
      </c>
      <c r="V423" s="4">
        <v>2421904</v>
      </c>
      <c r="W423">
        <f t="shared" si="732"/>
        <v>9224</v>
      </c>
      <c r="X423">
        <f t="shared" si="733"/>
        <v>4981</v>
      </c>
      <c r="Y423" s="20">
        <f t="shared" si="734"/>
        <v>609437.34272773017</v>
      </c>
      <c r="Z423" s="4">
        <v>2052735</v>
      </c>
      <c r="AA423">
        <f t="shared" si="735"/>
        <v>8904</v>
      </c>
      <c r="AB423" s="17">
        <f t="shared" si="736"/>
        <v>0.84757075424954909</v>
      </c>
      <c r="AC423" s="16">
        <f t="shared" si="737"/>
        <v>4856</v>
      </c>
      <c r="AD423">
        <f t="shared" si="738"/>
        <v>369169</v>
      </c>
      <c r="AE423">
        <f t="shared" si="739"/>
        <v>320</v>
      </c>
      <c r="AF423" s="17">
        <f t="shared" si="740"/>
        <v>0.15242924575045089</v>
      </c>
      <c r="AG423" s="16">
        <f t="shared" si="741"/>
        <v>125</v>
      </c>
      <c r="AH423" s="20">
        <f t="shared" si="742"/>
        <v>3.4692107545533389E-2</v>
      </c>
      <c r="AI423" s="20">
        <f t="shared" si="743"/>
        <v>92896.074484146957</v>
      </c>
      <c r="AJ423" s="4">
        <v>3367</v>
      </c>
      <c r="AK423">
        <f t="shared" si="744"/>
        <v>22</v>
      </c>
      <c r="AL423">
        <f t="shared" si="745"/>
        <v>6.5769805680120363E-3</v>
      </c>
      <c r="AM423" s="20">
        <f t="shared" si="746"/>
        <v>847.25717161550074</v>
      </c>
      <c r="AN423" s="20">
        <f t="shared" si="747"/>
        <v>9.2090400115967721E-3</v>
      </c>
      <c r="AO423" s="4">
        <v>175</v>
      </c>
      <c r="AP423">
        <f t="shared" si="716"/>
        <v>-5</v>
      </c>
      <c r="AQ423">
        <f t="shared" si="717"/>
        <v>-2.777777777777779E-2</v>
      </c>
      <c r="AR423" s="20">
        <f t="shared" si="748"/>
        <v>44.036235530951181</v>
      </c>
      <c r="AS423" s="4">
        <v>268</v>
      </c>
      <c r="AT423">
        <f t="shared" si="749"/>
        <v>-7</v>
      </c>
      <c r="AU423">
        <f t="shared" si="750"/>
        <v>-2.5454545454545507E-2</v>
      </c>
      <c r="AV423" s="20">
        <f t="shared" si="751"/>
        <v>67.438349270256666</v>
      </c>
      <c r="AW423" s="30">
        <f t="shared" si="752"/>
        <v>7.3300348176653842E-4</v>
      </c>
      <c r="AX423" s="4">
        <v>62</v>
      </c>
      <c r="AY423">
        <f t="shared" si="753"/>
        <v>-6</v>
      </c>
      <c r="AZ423">
        <f t="shared" si="754"/>
        <v>-8.8235294117647078E-2</v>
      </c>
      <c r="BA423" s="20">
        <f t="shared" si="755"/>
        <v>15.60140915953699</v>
      </c>
      <c r="BB423" s="30">
        <f t="shared" si="756"/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 t="shared" si="757"/>
        <v>4</v>
      </c>
      <c r="BE423" s="30">
        <f t="shared" si="758"/>
        <v>1.0341261633919352E-3</v>
      </c>
      <c r="BF423" s="20">
        <f t="shared" si="759"/>
        <v>974.33316557624551</v>
      </c>
      <c r="BG423" s="20">
        <f t="shared" si="760"/>
        <v>1.059025925895536E-2</v>
      </c>
      <c r="BH423" s="26">
        <v>66158</v>
      </c>
      <c r="BI423">
        <f t="shared" si="722"/>
        <v>50</v>
      </c>
      <c r="BJ423" s="4">
        <v>141896</v>
      </c>
      <c r="BK423">
        <f t="shared" si="723"/>
        <v>134</v>
      </c>
      <c r="BL423" s="4">
        <v>105846</v>
      </c>
      <c r="BM423">
        <f t="shared" si="761"/>
        <v>87</v>
      </c>
      <c r="BN423" s="4">
        <v>42862</v>
      </c>
      <c r="BO423">
        <f t="shared" si="762"/>
        <v>41</v>
      </c>
      <c r="BP423" s="4">
        <v>8857</v>
      </c>
      <c r="BQ423">
        <f t="shared" si="763"/>
        <v>8</v>
      </c>
      <c r="BR423" s="8">
        <v>31</v>
      </c>
      <c r="BS423" s="15">
        <f t="shared" si="764"/>
        <v>0</v>
      </c>
      <c r="BT423" s="8">
        <v>275</v>
      </c>
      <c r="BU423" s="15">
        <f t="shared" si="765"/>
        <v>0</v>
      </c>
      <c r="BV423" s="8">
        <v>1244</v>
      </c>
      <c r="BW423" s="15">
        <f t="shared" si="766"/>
        <v>0</v>
      </c>
      <c r="BX423" s="8">
        <v>3026</v>
      </c>
      <c r="BY423" s="15">
        <f t="shared" si="767"/>
        <v>4</v>
      </c>
      <c r="BZ423" s="13">
        <v>1672</v>
      </c>
      <c r="CA423" s="16">
        <f t="shared" si="768"/>
        <v>0</v>
      </c>
    </row>
    <row r="424" spans="1:79">
      <c r="A424" s="1">
        <v>44321</v>
      </c>
      <c r="B424">
        <v>44322</v>
      </c>
      <c r="C424" s="4">
        <v>365975</v>
      </c>
      <c r="D424">
        <f t="shared" si="719"/>
        <v>356</v>
      </c>
      <c r="E424" s="4">
        <v>6252</v>
      </c>
      <c r="F424">
        <f t="shared" si="720"/>
        <v>4</v>
      </c>
      <c r="G424" s="4">
        <v>355828</v>
      </c>
      <c r="H424">
        <f t="shared" si="721"/>
        <v>329</v>
      </c>
      <c r="I424">
        <f t="shared" si="718"/>
        <v>3895</v>
      </c>
      <c r="J424">
        <f t="shared" si="772"/>
        <v>23</v>
      </c>
      <c r="K424">
        <f t="shared" si="769"/>
        <v>1.7083134093858868E-2</v>
      </c>
      <c r="L424">
        <f t="shared" si="724"/>
        <v>0.97227406243595871</v>
      </c>
      <c r="M424">
        <f t="shared" si="725"/>
        <v>1.0642803470182389E-2</v>
      </c>
      <c r="N424">
        <f t="shared" si="726"/>
        <v>9.7274403989343534E-4</v>
      </c>
      <c r="O424">
        <f t="shared" si="770"/>
        <v>6.3979526551503517E-4</v>
      </c>
      <c r="P424">
        <f t="shared" si="727"/>
        <v>9.2460402216801372E-4</v>
      </c>
      <c r="Q424">
        <f t="shared" si="728"/>
        <v>5.9050064184852378E-3</v>
      </c>
      <c r="R424">
        <f t="shared" si="729"/>
        <v>92092.350276799189</v>
      </c>
      <c r="S424">
        <f t="shared" si="771"/>
        <v>1573.2259687971816</v>
      </c>
      <c r="T424">
        <f t="shared" si="730"/>
        <v>89539.003522898842</v>
      </c>
      <c r="U424">
        <f t="shared" si="731"/>
        <v>980.12078510317053</v>
      </c>
      <c r="V424" s="4">
        <v>2430628</v>
      </c>
      <c r="W424">
        <f t="shared" si="732"/>
        <v>8724</v>
      </c>
      <c r="X424">
        <f t="shared" si="733"/>
        <v>-500</v>
      </c>
      <c r="Y424" s="20">
        <f t="shared" si="734"/>
        <v>611632.61197785602</v>
      </c>
      <c r="Z424" s="4">
        <v>2061103</v>
      </c>
      <c r="AA424">
        <f t="shared" si="735"/>
        <v>8368</v>
      </c>
      <c r="AB424" s="17">
        <f t="shared" si="736"/>
        <v>0.84797138846421583</v>
      </c>
      <c r="AC424" s="16">
        <f t="shared" si="737"/>
        <v>-536</v>
      </c>
      <c r="AD424">
        <f t="shared" si="738"/>
        <v>369525</v>
      </c>
      <c r="AE424">
        <f t="shared" si="739"/>
        <v>356</v>
      </c>
      <c r="AF424" s="17">
        <f t="shared" si="740"/>
        <v>0.15202861153578417</v>
      </c>
      <c r="AG424" s="16">
        <f t="shared" si="741"/>
        <v>36</v>
      </c>
      <c r="AH424" s="20">
        <f t="shared" si="742"/>
        <v>4.0806969280146724E-2</v>
      </c>
      <c r="AI424" s="20">
        <f t="shared" si="743"/>
        <v>92985.65676899848</v>
      </c>
      <c r="AJ424" s="4">
        <v>3342</v>
      </c>
      <c r="AK424">
        <f t="shared" si="744"/>
        <v>-25</v>
      </c>
      <c r="AL424">
        <f t="shared" si="745"/>
        <v>-7.4250074250074016E-3</v>
      </c>
      <c r="AM424" s="20">
        <f t="shared" si="746"/>
        <v>840.96628082536483</v>
      </c>
      <c r="AN424" s="20">
        <f t="shared" si="747"/>
        <v>9.1317712958535417E-3</v>
      </c>
      <c r="AO424" s="4">
        <v>186</v>
      </c>
      <c r="AP424">
        <f t="shared" si="716"/>
        <v>11</v>
      </c>
      <c r="AQ424">
        <f t="shared" si="717"/>
        <v>6.2857142857142945E-2</v>
      </c>
      <c r="AR424" s="20">
        <f t="shared" si="748"/>
        <v>46.804227478610969</v>
      </c>
      <c r="AS424" s="4">
        <v>307</v>
      </c>
      <c r="AT424">
        <f t="shared" si="749"/>
        <v>39</v>
      </c>
      <c r="AU424">
        <f t="shared" si="750"/>
        <v>0.14552238805970141</v>
      </c>
      <c r="AV424" s="20">
        <f t="shared" si="751"/>
        <v>77.252138902868637</v>
      </c>
      <c r="AW424" s="30">
        <f t="shared" si="752"/>
        <v>8.3885511305417041E-4</v>
      </c>
      <c r="AX424" s="4">
        <v>60</v>
      </c>
      <c r="AY424">
        <f t="shared" si="753"/>
        <v>-2</v>
      </c>
      <c r="AZ424">
        <f t="shared" si="754"/>
        <v>-3.2258064516129004E-2</v>
      </c>
      <c r="BA424" s="20">
        <f t="shared" si="755"/>
        <v>15.098137896326119</v>
      </c>
      <c r="BB424" s="30">
        <f t="shared" si="756"/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 t="shared" si="757"/>
        <v>23</v>
      </c>
      <c r="BE424" s="30">
        <f t="shared" si="758"/>
        <v>5.9400826446280863E-3</v>
      </c>
      <c r="BF424" s="20">
        <f t="shared" si="759"/>
        <v>980.12078510317053</v>
      </c>
      <c r="BG424" s="20">
        <f t="shared" si="760"/>
        <v>1.0642803470182389E-2</v>
      </c>
      <c r="BH424" s="26">
        <v>66228</v>
      </c>
      <c r="BI424">
        <f t="shared" si="722"/>
        <v>70</v>
      </c>
      <c r="BJ424" s="4">
        <v>142036</v>
      </c>
      <c r="BK424">
        <f t="shared" si="723"/>
        <v>140</v>
      </c>
      <c r="BL424" s="4">
        <v>105944</v>
      </c>
      <c r="BM424">
        <f t="shared" si="761"/>
        <v>98</v>
      </c>
      <c r="BN424" s="4">
        <v>42902</v>
      </c>
      <c r="BO424">
        <f t="shared" si="762"/>
        <v>40</v>
      </c>
      <c r="BP424" s="4">
        <v>8865</v>
      </c>
      <c r="BQ424">
        <f t="shared" si="763"/>
        <v>8</v>
      </c>
      <c r="BR424" s="8">
        <v>31</v>
      </c>
      <c r="BS424" s="15">
        <f t="shared" si="764"/>
        <v>0</v>
      </c>
      <c r="BT424" s="8">
        <v>276</v>
      </c>
      <c r="BU424" s="15">
        <f t="shared" si="765"/>
        <v>1</v>
      </c>
      <c r="BV424" s="8">
        <v>1245</v>
      </c>
      <c r="BW424" s="15">
        <f t="shared" si="766"/>
        <v>1</v>
      </c>
      <c r="BX424" s="8">
        <v>3027</v>
      </c>
      <c r="BY424" s="15">
        <f t="shared" si="767"/>
        <v>1</v>
      </c>
      <c r="BZ424" s="13">
        <v>1673</v>
      </c>
      <c r="CA424" s="16">
        <f t="shared" si="768"/>
        <v>1</v>
      </c>
    </row>
    <row r="425" spans="1:79">
      <c r="A425" s="1">
        <v>44322</v>
      </c>
      <c r="B425">
        <v>44323</v>
      </c>
      <c r="C425" s="4">
        <v>366364</v>
      </c>
      <c r="D425">
        <f t="shared" si="719"/>
        <v>389</v>
      </c>
      <c r="E425" s="4">
        <v>6255</v>
      </c>
      <c r="F425">
        <f t="shared" si="720"/>
        <v>3</v>
      </c>
      <c r="G425" s="4">
        <v>356144</v>
      </c>
      <c r="H425">
        <f t="shared" si="721"/>
        <v>316</v>
      </c>
      <c r="I425">
        <f t="shared" si="718"/>
        <v>3965</v>
      </c>
      <c r="J425">
        <f t="shared" si="772"/>
        <v>70</v>
      </c>
      <c r="K425">
        <f t="shared" si="769"/>
        <v>1.7073184046467446E-2</v>
      </c>
      <c r="L425">
        <f t="shared" si="724"/>
        <v>0.97210424605037615</v>
      </c>
      <c r="M425">
        <f t="shared" si="725"/>
        <v>1.0822569903156424E-2</v>
      </c>
      <c r="N425">
        <f t="shared" si="726"/>
        <v>1.0617855466148421E-3</v>
      </c>
      <c r="O425">
        <f t="shared" si="770"/>
        <v>4.7961630695443646E-4</v>
      </c>
      <c r="P425">
        <f t="shared" si="727"/>
        <v>8.8728154903634489E-4</v>
      </c>
      <c r="Q425">
        <f t="shared" si="728"/>
        <v>1.7654476670870115E-2</v>
      </c>
      <c r="R425">
        <f t="shared" si="729"/>
        <v>92190.236537493707</v>
      </c>
      <c r="S425">
        <f t="shared" si="771"/>
        <v>1573.9808756919979</v>
      </c>
      <c r="T425">
        <f t="shared" si="730"/>
        <v>89618.520382486153</v>
      </c>
      <c r="U425">
        <f t="shared" si="731"/>
        <v>997.735279315551</v>
      </c>
      <c r="V425" s="4">
        <v>2439336</v>
      </c>
      <c r="W425">
        <f t="shared" si="732"/>
        <v>8708</v>
      </c>
      <c r="X425">
        <f t="shared" si="733"/>
        <v>-16</v>
      </c>
      <c r="Y425" s="20">
        <f t="shared" si="734"/>
        <v>613823.85505787621</v>
      </c>
      <c r="Z425" s="4">
        <v>2069422</v>
      </c>
      <c r="AA425">
        <f t="shared" si="735"/>
        <v>8319</v>
      </c>
      <c r="AB425" s="17">
        <f t="shared" si="736"/>
        <v>0.84835463421193313</v>
      </c>
      <c r="AC425" s="16">
        <f t="shared" si="737"/>
        <v>-49</v>
      </c>
      <c r="AD425">
        <f t="shared" si="738"/>
        <v>369914</v>
      </c>
      <c r="AE425">
        <f t="shared" si="739"/>
        <v>389</v>
      </c>
      <c r="AF425" s="17">
        <f t="shared" si="740"/>
        <v>0.15164536578806692</v>
      </c>
      <c r="AG425" s="16">
        <f t="shared" si="741"/>
        <v>33</v>
      </c>
      <c r="AH425" s="20">
        <f t="shared" si="742"/>
        <v>4.4671566375746437E-2</v>
      </c>
      <c r="AI425" s="20">
        <f t="shared" si="743"/>
        <v>93083.543029692999</v>
      </c>
      <c r="AJ425" s="4">
        <v>3415</v>
      </c>
      <c r="AK425">
        <f t="shared" si="744"/>
        <v>73</v>
      </c>
      <c r="AL425">
        <f t="shared" si="745"/>
        <v>2.1843207660083852E-2</v>
      </c>
      <c r="AM425" s="20">
        <f t="shared" si="746"/>
        <v>859.33568193256156</v>
      </c>
      <c r="AN425" s="20">
        <f t="shared" si="747"/>
        <v>9.3213306984310691E-3</v>
      </c>
      <c r="AO425" s="4">
        <v>186</v>
      </c>
      <c r="AP425">
        <f t="shared" si="716"/>
        <v>0</v>
      </c>
      <c r="AQ425">
        <f t="shared" si="717"/>
        <v>0</v>
      </c>
      <c r="AR425" s="20">
        <f t="shared" si="748"/>
        <v>46.804227478610969</v>
      </c>
      <c r="AS425" s="4">
        <v>306</v>
      </c>
      <c r="AT425">
        <f t="shared" si="749"/>
        <v>-1</v>
      </c>
      <c r="AU425">
        <f t="shared" si="750"/>
        <v>-3.2573289902280145E-3</v>
      </c>
      <c r="AV425" s="20">
        <f t="shared" si="751"/>
        <v>77.000503271263213</v>
      </c>
      <c r="AW425" s="30">
        <f t="shared" si="752"/>
        <v>8.3523490299265213E-4</v>
      </c>
      <c r="AX425" s="4">
        <v>58</v>
      </c>
      <c r="AY425">
        <f t="shared" si="753"/>
        <v>-2</v>
      </c>
      <c r="AZ425">
        <f t="shared" si="754"/>
        <v>-3.3333333333333326E-2</v>
      </c>
      <c r="BA425" s="20">
        <f t="shared" si="755"/>
        <v>14.594866633115249</v>
      </c>
      <c r="BB425" s="30">
        <f t="shared" si="756"/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 t="shared" si="757"/>
        <v>70</v>
      </c>
      <c r="BE425" s="30">
        <f t="shared" si="758"/>
        <v>1.797175866495504E-2</v>
      </c>
      <c r="BF425" s="20">
        <f t="shared" si="759"/>
        <v>997.735279315551</v>
      </c>
      <c r="BG425" s="20">
        <f t="shared" si="760"/>
        <v>1.0822569903156424E-2</v>
      </c>
      <c r="BH425" s="26">
        <v>66326</v>
      </c>
      <c r="BI425">
        <f t="shared" si="722"/>
        <v>98</v>
      </c>
      <c r="BJ425" s="4">
        <v>142189</v>
      </c>
      <c r="BK425">
        <f t="shared" si="723"/>
        <v>153</v>
      </c>
      <c r="BL425" s="4">
        <v>106036</v>
      </c>
      <c r="BM425">
        <f t="shared" si="761"/>
        <v>92</v>
      </c>
      <c r="BN425" s="4">
        <v>42946</v>
      </c>
      <c r="BO425">
        <f t="shared" si="762"/>
        <v>44</v>
      </c>
      <c r="BP425" s="4">
        <v>8867</v>
      </c>
      <c r="BQ425">
        <f t="shared" si="763"/>
        <v>2</v>
      </c>
      <c r="BR425" s="8">
        <v>31</v>
      </c>
      <c r="BS425" s="15">
        <f t="shared" si="764"/>
        <v>0</v>
      </c>
      <c r="BT425" s="8">
        <v>276</v>
      </c>
      <c r="BU425" s="15">
        <f t="shared" si="765"/>
        <v>0</v>
      </c>
      <c r="BV425" s="8">
        <v>1247</v>
      </c>
      <c r="BW425" s="15">
        <f t="shared" si="766"/>
        <v>2</v>
      </c>
      <c r="BX425" s="8">
        <v>3028</v>
      </c>
      <c r="BY425" s="15">
        <f t="shared" si="767"/>
        <v>1</v>
      </c>
      <c r="BZ425" s="13">
        <v>1673</v>
      </c>
      <c r="CA425" s="16">
        <f t="shared" si="768"/>
        <v>0</v>
      </c>
    </row>
    <row r="426" spans="1:79">
      <c r="A426" s="1">
        <v>44323</v>
      </c>
      <c r="B426">
        <v>44324</v>
      </c>
      <c r="C426" s="4">
        <v>366762</v>
      </c>
      <c r="D426">
        <f t="shared" si="719"/>
        <v>398</v>
      </c>
      <c r="E426" s="4">
        <v>6258</v>
      </c>
      <c r="F426">
        <f t="shared" si="720"/>
        <v>3</v>
      </c>
      <c r="G426" s="4">
        <v>356520</v>
      </c>
      <c r="H426">
        <f t="shared" si="721"/>
        <v>376</v>
      </c>
      <c r="I426">
        <f t="shared" si="718"/>
        <v>3984</v>
      </c>
      <c r="J426">
        <f t="shared" si="772"/>
        <v>19</v>
      </c>
      <c r="K426">
        <f t="shared" si="769"/>
        <v>1.7062836389811376E-2</v>
      </c>
      <c r="L426">
        <f t="shared" si="724"/>
        <v>0.97207453334860205</v>
      </c>
      <c r="M426">
        <f t="shared" si="725"/>
        <v>1.0862630261586534E-2</v>
      </c>
      <c r="N426">
        <f t="shared" si="726"/>
        <v>1.0851724006303817E-3</v>
      </c>
      <c r="O426">
        <f t="shared" si="770"/>
        <v>4.7938638542665386E-4</v>
      </c>
      <c r="P426">
        <f t="shared" si="727"/>
        <v>1.0546392909233703E-3</v>
      </c>
      <c r="Q426">
        <f t="shared" si="728"/>
        <v>4.7690763052208839E-3</v>
      </c>
      <c r="R426">
        <f t="shared" si="729"/>
        <v>92290.387518872667</v>
      </c>
      <c r="S426">
        <f t="shared" si="771"/>
        <v>1574.7357825868141</v>
      </c>
      <c r="T426">
        <f t="shared" si="730"/>
        <v>89713.135379969797</v>
      </c>
      <c r="U426">
        <f t="shared" si="731"/>
        <v>1002.5163563160543</v>
      </c>
      <c r="V426" s="4">
        <v>2448142</v>
      </c>
      <c r="W426">
        <f t="shared" si="732"/>
        <v>8806</v>
      </c>
      <c r="X426">
        <f t="shared" si="733"/>
        <v>98</v>
      </c>
      <c r="Y426" s="20">
        <f t="shared" si="734"/>
        <v>616039.75842979364</v>
      </c>
      <c r="Z426" s="4">
        <v>2077830</v>
      </c>
      <c r="AA426">
        <f t="shared" si="735"/>
        <v>8408</v>
      </c>
      <c r="AB426" s="17">
        <f t="shared" si="736"/>
        <v>0.84873753238170013</v>
      </c>
      <c r="AC426" s="16">
        <f t="shared" si="737"/>
        <v>89</v>
      </c>
      <c r="AD426">
        <f t="shared" si="738"/>
        <v>370312</v>
      </c>
      <c r="AE426">
        <f t="shared" si="739"/>
        <v>398</v>
      </c>
      <c r="AF426" s="17">
        <f t="shared" si="740"/>
        <v>0.15126246761829992</v>
      </c>
      <c r="AG426" s="16">
        <f t="shared" si="741"/>
        <v>9</v>
      </c>
      <c r="AH426" s="20">
        <f t="shared" si="742"/>
        <v>4.5196456961162847E-2</v>
      </c>
      <c r="AI426" s="20">
        <f t="shared" si="743"/>
        <v>93183.694011071959</v>
      </c>
      <c r="AJ426" s="4">
        <v>3439</v>
      </c>
      <c r="AK426">
        <f t="shared" si="744"/>
        <v>24</v>
      </c>
      <c r="AL426">
        <f t="shared" si="745"/>
        <v>7.0278184480234707E-3</v>
      </c>
      <c r="AM426" s="20">
        <f t="shared" si="746"/>
        <v>865.37493709109208</v>
      </c>
      <c r="AN426" s="20">
        <f t="shared" si="747"/>
        <v>9.376652979316287E-3</v>
      </c>
      <c r="AO426" s="4">
        <v>183</v>
      </c>
      <c r="AP426">
        <f t="shared" si="716"/>
        <v>-3</v>
      </c>
      <c r="AQ426">
        <f t="shared" si="717"/>
        <v>-1.6129032258064502E-2</v>
      </c>
      <c r="AR426" s="20">
        <f t="shared" si="748"/>
        <v>46.04932058379466</v>
      </c>
      <c r="AS426" s="4">
        <v>306</v>
      </c>
      <c r="AT426">
        <f t="shared" si="749"/>
        <v>0</v>
      </c>
      <c r="AU426">
        <f t="shared" si="750"/>
        <v>0</v>
      </c>
      <c r="AV426" s="20">
        <f t="shared" si="751"/>
        <v>77.000503271263213</v>
      </c>
      <c r="AW426" s="30">
        <f t="shared" si="752"/>
        <v>8.3432852912788133E-4</v>
      </c>
      <c r="AX426" s="4">
        <v>56</v>
      </c>
      <c r="AY426">
        <f t="shared" si="753"/>
        <v>-2</v>
      </c>
      <c r="AZ426">
        <f t="shared" si="754"/>
        <v>-3.4482758620689613E-2</v>
      </c>
      <c r="BA426" s="20">
        <f t="shared" si="755"/>
        <v>14.091595369904377</v>
      </c>
      <c r="BB426" s="30">
        <f t="shared" si="756"/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 t="shared" si="757"/>
        <v>19</v>
      </c>
      <c r="BE426" s="30">
        <f t="shared" si="758"/>
        <v>4.791929382093274E-3</v>
      </c>
      <c r="BF426" s="20">
        <f t="shared" si="759"/>
        <v>1002.5163563160543</v>
      </c>
      <c r="BG426" s="20">
        <f t="shared" si="760"/>
        <v>1.0862630261586534E-2</v>
      </c>
      <c r="BH426" s="26">
        <v>66431</v>
      </c>
      <c r="BI426">
        <f t="shared" si="722"/>
        <v>105</v>
      </c>
      <c r="BJ426" s="4">
        <v>142329</v>
      </c>
      <c r="BK426">
        <f t="shared" si="723"/>
        <v>140</v>
      </c>
      <c r="BL426" s="4">
        <v>106139</v>
      </c>
      <c r="BM426">
        <f t="shared" si="761"/>
        <v>103</v>
      </c>
      <c r="BN426" s="4">
        <v>42987</v>
      </c>
      <c r="BO426">
        <f t="shared" si="762"/>
        <v>41</v>
      </c>
      <c r="BP426" s="4">
        <v>8876</v>
      </c>
      <c r="BQ426">
        <f t="shared" si="763"/>
        <v>9</v>
      </c>
      <c r="BR426" s="8">
        <v>31</v>
      </c>
      <c r="BS426" s="15">
        <f t="shared" si="764"/>
        <v>0</v>
      </c>
      <c r="BT426" s="8">
        <v>276</v>
      </c>
      <c r="BU426" s="15">
        <f t="shared" si="765"/>
        <v>0</v>
      </c>
      <c r="BV426" s="8">
        <v>1248</v>
      </c>
      <c r="BW426" s="15">
        <f t="shared" si="766"/>
        <v>1</v>
      </c>
      <c r="BX426" s="8">
        <v>3029</v>
      </c>
      <c r="BY426" s="15">
        <f t="shared" si="767"/>
        <v>1</v>
      </c>
      <c r="BZ426" s="13">
        <v>1674</v>
      </c>
      <c r="CA426" s="16">
        <f t="shared" si="768"/>
        <v>1</v>
      </c>
    </row>
    <row r="427" spans="1:79">
      <c r="A427" s="1">
        <v>44324</v>
      </c>
      <c r="B427">
        <v>44325</v>
      </c>
      <c r="C427" s="4">
        <v>367270</v>
      </c>
      <c r="D427">
        <f t="shared" si="719"/>
        <v>508</v>
      </c>
      <c r="E427" s="4">
        <v>6265</v>
      </c>
      <c r="F427">
        <f t="shared" si="720"/>
        <v>7</v>
      </c>
      <c r="G427" s="4">
        <v>356852</v>
      </c>
      <c r="H427">
        <f t="shared" si="721"/>
        <v>332</v>
      </c>
      <c r="I427">
        <f t="shared" si="718"/>
        <v>4153</v>
      </c>
      <c r="J427">
        <f t="shared" si="772"/>
        <v>169</v>
      </c>
      <c r="K427">
        <f t="shared" si="769"/>
        <v>1.7058294987339014E-2</v>
      </c>
      <c r="L427">
        <f t="shared" si="724"/>
        <v>0.97163394777683998</v>
      </c>
      <c r="M427">
        <f t="shared" si="725"/>
        <v>1.1307757235821059E-2</v>
      </c>
      <c r="N427">
        <f t="shared" si="726"/>
        <v>1.3831785879598116E-3</v>
      </c>
      <c r="O427">
        <f t="shared" si="770"/>
        <v>1.1173184357541898E-3</v>
      </c>
      <c r="P427">
        <f t="shared" si="727"/>
        <v>9.303576832972773E-4</v>
      </c>
      <c r="Q427">
        <f t="shared" si="728"/>
        <v>4.0693474596677104E-2</v>
      </c>
      <c r="R427">
        <f t="shared" si="729"/>
        <v>92418.218419728233</v>
      </c>
      <c r="S427">
        <f t="shared" si="771"/>
        <v>1576.4972320080522</v>
      </c>
      <c r="T427">
        <f t="shared" si="730"/>
        <v>89796.678409662811</v>
      </c>
      <c r="U427">
        <f t="shared" si="731"/>
        <v>1045.042778057373</v>
      </c>
      <c r="V427" s="4">
        <v>2458134</v>
      </c>
      <c r="W427">
        <f t="shared" si="732"/>
        <v>9992</v>
      </c>
      <c r="X427">
        <f t="shared" si="733"/>
        <v>1186</v>
      </c>
      <c r="Y427" s="20">
        <f t="shared" si="734"/>
        <v>618554.10166079516</v>
      </c>
      <c r="Z427" s="4">
        <v>2087314</v>
      </c>
      <c r="AA427">
        <f t="shared" si="735"/>
        <v>9484</v>
      </c>
      <c r="AB427" s="17">
        <f t="shared" si="736"/>
        <v>0.84914573412189898</v>
      </c>
      <c r="AC427" s="16">
        <f t="shared" si="737"/>
        <v>1076</v>
      </c>
      <c r="AD427">
        <f t="shared" si="738"/>
        <v>370820</v>
      </c>
      <c r="AE427">
        <f t="shared" si="739"/>
        <v>508</v>
      </c>
      <c r="AF427" s="17">
        <f t="shared" si="740"/>
        <v>0.15085426587810102</v>
      </c>
      <c r="AG427" s="16">
        <f t="shared" si="741"/>
        <v>110</v>
      </c>
      <c r="AH427" s="20">
        <f t="shared" si="742"/>
        <v>5.0840672538030422E-2</v>
      </c>
      <c r="AI427" s="20">
        <f t="shared" si="743"/>
        <v>93311.524911927525</v>
      </c>
      <c r="AJ427" s="4">
        <v>3583</v>
      </c>
      <c r="AK427">
        <f t="shared" si="744"/>
        <v>144</v>
      </c>
      <c r="AL427">
        <f t="shared" si="745"/>
        <v>4.1872637394591461E-2</v>
      </c>
      <c r="AM427" s="20">
        <f t="shared" si="746"/>
        <v>901.61046804227476</v>
      </c>
      <c r="AN427" s="20">
        <f t="shared" si="747"/>
        <v>9.7557655131102466E-3</v>
      </c>
      <c r="AO427" s="4">
        <v>183</v>
      </c>
      <c r="AP427">
        <f t="shared" si="716"/>
        <v>0</v>
      </c>
      <c r="AQ427">
        <f t="shared" si="717"/>
        <v>0</v>
      </c>
      <c r="AR427" s="20">
        <f t="shared" si="748"/>
        <v>46.04932058379466</v>
      </c>
      <c r="AS427" s="4">
        <v>332</v>
      </c>
      <c r="AT427">
        <f t="shared" si="749"/>
        <v>26</v>
      </c>
      <c r="AU427">
        <f t="shared" si="750"/>
        <v>8.4967320261437829E-2</v>
      </c>
      <c r="AV427" s="20">
        <f t="shared" si="751"/>
        <v>83.543029693004527</v>
      </c>
      <c r="AW427" s="30">
        <f t="shared" si="752"/>
        <v>9.0396710866664847E-4</v>
      </c>
      <c r="AX427" s="4">
        <v>55</v>
      </c>
      <c r="AY427">
        <f t="shared" si="753"/>
        <v>-1</v>
      </c>
      <c r="AZ427">
        <f t="shared" si="754"/>
        <v>-1.7857142857142905E-2</v>
      </c>
      <c r="BA427" s="20">
        <f t="shared" si="755"/>
        <v>13.839959738298942</v>
      </c>
      <c r="BB427" s="30">
        <f t="shared" si="756"/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 t="shared" si="757"/>
        <v>169</v>
      </c>
      <c r="BE427" s="30">
        <f t="shared" si="758"/>
        <v>4.241967871485941E-2</v>
      </c>
      <c r="BF427" s="20">
        <f t="shared" si="759"/>
        <v>1045.042778057373</v>
      </c>
      <c r="BG427" s="20">
        <f t="shared" si="760"/>
        <v>1.1307757235821059E-2</v>
      </c>
      <c r="BH427" s="26">
        <v>66555</v>
      </c>
      <c r="BI427">
        <f t="shared" si="722"/>
        <v>124</v>
      </c>
      <c r="BJ427" s="4">
        <v>142514</v>
      </c>
      <c r="BK427">
        <f t="shared" si="723"/>
        <v>185</v>
      </c>
      <c r="BL427" s="4">
        <v>106271</v>
      </c>
      <c r="BM427">
        <f t="shared" si="761"/>
        <v>132</v>
      </c>
      <c r="BN427" s="4">
        <v>42047</v>
      </c>
      <c r="BO427">
        <f t="shared" si="762"/>
        <v>-940</v>
      </c>
      <c r="BP427" s="4">
        <v>8883</v>
      </c>
      <c r="BQ427">
        <f t="shared" si="763"/>
        <v>7</v>
      </c>
      <c r="BR427" s="8">
        <v>31</v>
      </c>
      <c r="BS427" s="15">
        <f t="shared" si="764"/>
        <v>0</v>
      </c>
      <c r="BT427" s="8">
        <v>276</v>
      </c>
      <c r="BU427" s="15">
        <f t="shared" si="765"/>
        <v>0</v>
      </c>
      <c r="BV427" s="8">
        <v>1248</v>
      </c>
      <c r="BW427" s="15">
        <f t="shared" si="766"/>
        <v>0</v>
      </c>
      <c r="BX427" s="8">
        <v>3035</v>
      </c>
      <c r="BY427" s="15">
        <f t="shared" si="767"/>
        <v>6</v>
      </c>
      <c r="BZ427" s="13">
        <v>1675</v>
      </c>
      <c r="CA427" s="16">
        <f t="shared" si="768"/>
        <v>1</v>
      </c>
    </row>
    <row r="428" spans="1:79">
      <c r="A428" s="1">
        <v>44325</v>
      </c>
      <c r="B428">
        <v>44326</v>
      </c>
      <c r="C428" s="4">
        <v>367565</v>
      </c>
      <c r="D428">
        <f t="shared" si="719"/>
        <v>295</v>
      </c>
      <c r="E428" s="4">
        <v>6271</v>
      </c>
      <c r="F428">
        <f t="shared" si="720"/>
        <v>6</v>
      </c>
      <c r="G428" s="4">
        <v>357101</v>
      </c>
      <c r="H428">
        <f t="shared" si="721"/>
        <v>249</v>
      </c>
      <c r="I428">
        <f t="shared" si="718"/>
        <v>4193</v>
      </c>
      <c r="J428">
        <f t="shared" si="772"/>
        <v>40</v>
      </c>
      <c r="K428">
        <f t="shared" si="769"/>
        <v>1.7060927999129404E-2</v>
      </c>
      <c r="L428">
        <f t="shared" si="724"/>
        <v>0.97153156584549671</v>
      </c>
      <c r="M428">
        <f t="shared" si="725"/>
        <v>1.140750615537388E-2</v>
      </c>
      <c r="N428">
        <f t="shared" si="726"/>
        <v>8.0257913566308004E-4</v>
      </c>
      <c r="O428">
        <f t="shared" si="770"/>
        <v>9.567852017222134E-4</v>
      </c>
      <c r="P428">
        <f t="shared" si="727"/>
        <v>6.972817214177502E-4</v>
      </c>
      <c r="Q428">
        <f t="shared" si="728"/>
        <v>9.5397090388743139E-3</v>
      </c>
      <c r="R428">
        <f t="shared" si="729"/>
        <v>92492.450931051833</v>
      </c>
      <c r="S428">
        <f t="shared" si="771"/>
        <v>1578.0070457976849</v>
      </c>
      <c r="T428">
        <f t="shared" si="730"/>
        <v>89859.335681932556</v>
      </c>
      <c r="U428">
        <f t="shared" si="731"/>
        <v>1055.1082033215903</v>
      </c>
      <c r="V428" s="4">
        <v>2464149</v>
      </c>
      <c r="W428">
        <f t="shared" si="732"/>
        <v>6015</v>
      </c>
      <c r="X428">
        <f t="shared" si="733"/>
        <v>-3977</v>
      </c>
      <c r="Y428" s="20">
        <f t="shared" si="734"/>
        <v>620067.68998490181</v>
      </c>
      <c r="Z428" s="4">
        <v>2092943</v>
      </c>
      <c r="AA428">
        <f t="shared" si="735"/>
        <v>5629</v>
      </c>
      <c r="AB428" s="17">
        <f t="shared" si="736"/>
        <v>0.84935732376573003</v>
      </c>
      <c r="AC428" s="16">
        <f t="shared" si="737"/>
        <v>-3855</v>
      </c>
      <c r="AD428">
        <f t="shared" si="738"/>
        <v>371206</v>
      </c>
      <c r="AE428">
        <f t="shared" si="739"/>
        <v>386</v>
      </c>
      <c r="AF428" s="17">
        <f t="shared" si="740"/>
        <v>0.15064267623426991</v>
      </c>
      <c r="AG428" s="16">
        <f t="shared" si="741"/>
        <v>-122</v>
      </c>
      <c r="AH428" s="20">
        <f t="shared" si="742"/>
        <v>6.4172901080631756E-2</v>
      </c>
      <c r="AI428" s="20">
        <f t="shared" si="743"/>
        <v>93408.656265727215</v>
      </c>
      <c r="AJ428" s="4">
        <v>3726</v>
      </c>
      <c r="AK428">
        <f t="shared" si="744"/>
        <v>143</v>
      </c>
      <c r="AL428">
        <f t="shared" si="745"/>
        <v>3.9910689366452701E-2</v>
      </c>
      <c r="AM428" s="20">
        <f t="shared" si="746"/>
        <v>937.59436336185195</v>
      </c>
      <c r="AN428" s="20">
        <f t="shared" si="747"/>
        <v>1.0136982574510631E-2</v>
      </c>
      <c r="AO428" s="4">
        <v>181</v>
      </c>
      <c r="AP428">
        <f t="shared" si="716"/>
        <v>-2</v>
      </c>
      <c r="AQ428">
        <f t="shared" si="717"/>
        <v>-1.0928961748633892E-2</v>
      </c>
      <c r="AR428" s="20">
        <f t="shared" si="748"/>
        <v>45.546049320583791</v>
      </c>
      <c r="AS428" s="4">
        <v>322</v>
      </c>
      <c r="AT428">
        <f t="shared" si="749"/>
        <v>-10</v>
      </c>
      <c r="AU428">
        <f t="shared" si="750"/>
        <v>-3.0120481927710885E-2</v>
      </c>
      <c r="AV428" s="20">
        <f t="shared" si="751"/>
        <v>81.026673376950171</v>
      </c>
      <c r="AW428" s="30">
        <f t="shared" si="752"/>
        <v>8.7603553113054834E-4</v>
      </c>
      <c r="AX428" s="4">
        <v>55</v>
      </c>
      <c r="AY428">
        <f t="shared" si="753"/>
        <v>0</v>
      </c>
      <c r="AZ428">
        <f t="shared" si="754"/>
        <v>0</v>
      </c>
      <c r="BA428" s="20">
        <f t="shared" si="755"/>
        <v>13.839959738298942</v>
      </c>
      <c r="BB428" s="30">
        <f t="shared" si="756"/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 t="shared" si="757"/>
        <v>131</v>
      </c>
      <c r="BE428" s="30">
        <f t="shared" si="758"/>
        <v>3.154346255718754E-2</v>
      </c>
      <c r="BF428" s="20">
        <f t="shared" si="759"/>
        <v>1078.0070457976849</v>
      </c>
      <c r="BG428" s="20">
        <f t="shared" si="760"/>
        <v>1.1655081414171643E-2</v>
      </c>
      <c r="BH428" s="26">
        <v>66647</v>
      </c>
      <c r="BI428">
        <f t="shared" si="722"/>
        <v>92</v>
      </c>
      <c r="BJ428" s="4">
        <v>142674</v>
      </c>
      <c r="BK428">
        <f t="shared" si="723"/>
        <v>160</v>
      </c>
      <c r="BL428" s="4">
        <v>106363</v>
      </c>
      <c r="BM428">
        <f t="shared" si="761"/>
        <v>92</v>
      </c>
      <c r="BN428" s="4">
        <v>43078</v>
      </c>
      <c r="BO428">
        <f t="shared" si="762"/>
        <v>1031</v>
      </c>
      <c r="BP428" s="4">
        <v>8894</v>
      </c>
      <c r="BQ428">
        <f t="shared" si="763"/>
        <v>11</v>
      </c>
      <c r="BR428" s="8">
        <v>31</v>
      </c>
      <c r="BS428" s="15">
        <f t="shared" si="764"/>
        <v>0</v>
      </c>
      <c r="BT428" s="8">
        <v>276</v>
      </c>
      <c r="BU428" s="15">
        <f t="shared" si="765"/>
        <v>0</v>
      </c>
      <c r="BV428" s="8">
        <v>1251</v>
      </c>
      <c r="BW428" s="15">
        <f t="shared" si="766"/>
        <v>3</v>
      </c>
      <c r="BX428" s="8">
        <v>3036</v>
      </c>
      <c r="BY428" s="15">
        <f t="shared" si="767"/>
        <v>1</v>
      </c>
      <c r="BZ428" s="13">
        <v>1677</v>
      </c>
      <c r="CA428" s="16">
        <f t="shared" si="768"/>
        <v>2</v>
      </c>
    </row>
    <row r="429" spans="1:79">
      <c r="A429" s="1">
        <v>44326</v>
      </c>
      <c r="B429">
        <v>44327</v>
      </c>
      <c r="C429" s="4">
        <v>367908</v>
      </c>
      <c r="D429">
        <f t="shared" si="719"/>
        <v>343</v>
      </c>
      <c r="E429" s="4">
        <v>6277</v>
      </c>
      <c r="F429">
        <f t="shared" si="720"/>
        <v>6</v>
      </c>
      <c r="G429" s="4">
        <v>357353</v>
      </c>
      <c r="H429">
        <f t="shared" si="721"/>
        <v>252</v>
      </c>
      <c r="I429">
        <f t="shared" si="718"/>
        <v>4278</v>
      </c>
      <c r="J429">
        <f t="shared" si="772"/>
        <v>85</v>
      </c>
      <c r="K429">
        <f t="shared" si="769"/>
        <v>1.706133055002881E-2</v>
      </c>
      <c r="L429">
        <f t="shared" si="724"/>
        <v>0.97131076247322701</v>
      </c>
      <c r="M429">
        <f t="shared" si="725"/>
        <v>1.1627906976744186E-2</v>
      </c>
      <c r="N429">
        <f t="shared" si="726"/>
        <v>9.3229829196429543E-4</v>
      </c>
      <c r="O429">
        <f t="shared" si="770"/>
        <v>9.5587063884021027E-4</v>
      </c>
      <c r="P429">
        <f t="shared" si="727"/>
        <v>7.0518506910533841E-4</v>
      </c>
      <c r="Q429">
        <f t="shared" si="728"/>
        <v>1.9869097709209912E-2</v>
      </c>
      <c r="R429">
        <f t="shared" si="729"/>
        <v>92578.761952692497</v>
      </c>
      <c r="S429">
        <f t="shared" si="771"/>
        <v>1579.5168595873174</v>
      </c>
      <c r="T429">
        <f t="shared" si="730"/>
        <v>89922.74786109713</v>
      </c>
      <c r="U429">
        <f t="shared" si="731"/>
        <v>1076.4972320080524</v>
      </c>
      <c r="V429" s="4">
        <v>2468735</v>
      </c>
      <c r="W429">
        <f t="shared" si="732"/>
        <v>4586</v>
      </c>
      <c r="X429">
        <f t="shared" si="733"/>
        <v>-1429</v>
      </c>
      <c r="Y429" s="20">
        <f t="shared" si="734"/>
        <v>621221.6909914444</v>
      </c>
      <c r="Z429" s="4">
        <v>2097277</v>
      </c>
      <c r="AA429">
        <f t="shared" si="735"/>
        <v>4334</v>
      </c>
      <c r="AB429" s="17">
        <f t="shared" si="736"/>
        <v>0.84953508578279968</v>
      </c>
      <c r="AC429" s="16">
        <f t="shared" si="737"/>
        <v>-1295</v>
      </c>
      <c r="AD429">
        <f t="shared" si="738"/>
        <v>371458</v>
      </c>
      <c r="AE429">
        <f t="shared" si="739"/>
        <v>252</v>
      </c>
      <c r="AF429" s="17">
        <f t="shared" si="740"/>
        <v>0.15046491421720032</v>
      </c>
      <c r="AG429" s="16">
        <f t="shared" si="741"/>
        <v>-134</v>
      </c>
      <c r="AH429" s="20">
        <f t="shared" si="742"/>
        <v>5.4949847361535104E-2</v>
      </c>
      <c r="AI429" s="20">
        <f t="shared" si="743"/>
        <v>93472.068444891789</v>
      </c>
      <c r="AJ429" s="4">
        <v>3727</v>
      </c>
      <c r="AK429">
        <f t="shared" si="744"/>
        <v>1</v>
      </c>
      <c r="AL429">
        <f t="shared" si="745"/>
        <v>2.6838432635534204E-4</v>
      </c>
      <c r="AM429" s="20">
        <f t="shared" si="746"/>
        <v>937.84599899345744</v>
      </c>
      <c r="AN429" s="20">
        <f t="shared" si="747"/>
        <v>1.0130249953792796E-2</v>
      </c>
      <c r="AO429" s="4">
        <v>185</v>
      </c>
      <c r="AP429">
        <f t="shared" si="716"/>
        <v>4</v>
      </c>
      <c r="AQ429">
        <f t="shared" si="717"/>
        <v>2.2099447513812098E-2</v>
      </c>
      <c r="AR429" s="20">
        <f t="shared" si="748"/>
        <v>46.55259184700553</v>
      </c>
      <c r="AS429" s="4">
        <v>314</v>
      </c>
      <c r="AT429">
        <f t="shared" si="749"/>
        <v>-8</v>
      </c>
      <c r="AU429">
        <f t="shared" si="750"/>
        <v>-2.4844720496894457E-2</v>
      </c>
      <c r="AV429" s="20">
        <f t="shared" si="751"/>
        <v>79.013588324106692</v>
      </c>
      <c r="AW429" s="30">
        <f t="shared" si="752"/>
        <v>8.5347423812474855E-4</v>
      </c>
      <c r="AX429" s="4">
        <v>52</v>
      </c>
      <c r="AY429">
        <f t="shared" si="753"/>
        <v>-3</v>
      </c>
      <c r="AZ429">
        <f t="shared" si="754"/>
        <v>-5.4545454545454564E-2</v>
      </c>
      <c r="BA429" s="20">
        <f t="shared" si="755"/>
        <v>13.085052843482636</v>
      </c>
      <c r="BB429" s="30">
        <f t="shared" si="756"/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 t="shared" si="757"/>
        <v>-6</v>
      </c>
      <c r="BE429" s="30">
        <f t="shared" si="758"/>
        <v>-1.4005602240896309E-3</v>
      </c>
      <c r="BF429" s="20">
        <f t="shared" si="759"/>
        <v>1076.4972320080524</v>
      </c>
      <c r="BG429" s="20">
        <f t="shared" si="760"/>
        <v>1.1627906976744186E-2</v>
      </c>
      <c r="BH429" s="26">
        <v>66721</v>
      </c>
      <c r="BI429">
        <f t="shared" si="722"/>
        <v>74</v>
      </c>
      <c r="BJ429" s="4">
        <v>142747</v>
      </c>
      <c r="BK429">
        <f t="shared" si="723"/>
        <v>73</v>
      </c>
      <c r="BL429" s="4">
        <v>106433</v>
      </c>
      <c r="BM429">
        <f t="shared" si="761"/>
        <v>70</v>
      </c>
      <c r="BN429" s="4">
        <v>43104</v>
      </c>
      <c r="BO429">
        <f t="shared" si="762"/>
        <v>26</v>
      </c>
      <c r="BP429" s="4">
        <v>8903</v>
      </c>
      <c r="BQ429">
        <f t="shared" si="763"/>
        <v>9</v>
      </c>
      <c r="BR429" s="8">
        <v>31</v>
      </c>
      <c r="BS429" s="15">
        <f t="shared" si="764"/>
        <v>0</v>
      </c>
      <c r="BT429" s="8">
        <v>276</v>
      </c>
      <c r="BU429" s="15">
        <f t="shared" si="765"/>
        <v>0</v>
      </c>
      <c r="BV429" s="8">
        <v>1254</v>
      </c>
      <c r="BW429" s="15">
        <f t="shared" si="766"/>
        <v>3</v>
      </c>
      <c r="BX429" s="8">
        <v>3037</v>
      </c>
      <c r="BY429" s="15">
        <f t="shared" si="767"/>
        <v>1</v>
      </c>
      <c r="BZ429" s="13">
        <v>1679</v>
      </c>
      <c r="CA429" s="16">
        <f t="shared" si="768"/>
        <v>2</v>
      </c>
    </row>
    <row r="430" spans="1:79">
      <c r="A430" s="1">
        <v>44327</v>
      </c>
      <c r="B430">
        <v>44328</v>
      </c>
      <c r="C430" s="4">
        <v>368368</v>
      </c>
      <c r="D430">
        <f t="shared" si="719"/>
        <v>460</v>
      </c>
      <c r="E430" s="4">
        <v>6282</v>
      </c>
      <c r="F430">
        <f t="shared" si="720"/>
        <v>5</v>
      </c>
      <c r="G430" s="4">
        <v>357714</v>
      </c>
      <c r="H430">
        <f t="shared" si="721"/>
        <v>361</v>
      </c>
      <c r="I430">
        <f t="shared" si="718"/>
        <v>4372</v>
      </c>
      <c r="J430">
        <f t="shared" si="772"/>
        <v>94</v>
      </c>
      <c r="K430">
        <f t="shared" si="769"/>
        <v>1.7053598575337704E-2</v>
      </c>
      <c r="L430">
        <f t="shared" si="724"/>
        <v>0.97107783520826996</v>
      </c>
      <c r="M430">
        <f t="shared" si="725"/>
        <v>1.1868566216392304E-2</v>
      </c>
      <c r="N430">
        <f t="shared" si="726"/>
        <v>1.2487512487512488E-3</v>
      </c>
      <c r="O430">
        <f t="shared" si="770"/>
        <v>7.9592486469277305E-4</v>
      </c>
      <c r="P430">
        <f t="shared" si="727"/>
        <v>1.0091861095735699E-3</v>
      </c>
      <c r="Q430">
        <f t="shared" si="728"/>
        <v>2.1500457456541628E-2</v>
      </c>
      <c r="R430">
        <f t="shared" si="729"/>
        <v>92694.514343231</v>
      </c>
      <c r="S430">
        <f t="shared" si="771"/>
        <v>1580.7750377453447</v>
      </c>
      <c r="T430">
        <f t="shared" si="730"/>
        <v>90013.588324106691</v>
      </c>
      <c r="U430">
        <f t="shared" si="731"/>
        <v>1100.1509813789633</v>
      </c>
      <c r="V430" s="4">
        <v>2477351</v>
      </c>
      <c r="W430">
        <f t="shared" si="732"/>
        <v>8616</v>
      </c>
      <c r="X430">
        <f t="shared" si="733"/>
        <v>4030</v>
      </c>
      <c r="Y430" s="20">
        <f t="shared" si="734"/>
        <v>623389.78359335684</v>
      </c>
      <c r="Z430" s="4">
        <v>2105433</v>
      </c>
      <c r="AA430">
        <f t="shared" si="735"/>
        <v>8156</v>
      </c>
      <c r="AB430" s="17">
        <f t="shared" si="736"/>
        <v>0.84987270677429239</v>
      </c>
      <c r="AC430" s="16">
        <f t="shared" si="737"/>
        <v>3822</v>
      </c>
      <c r="AD430">
        <f t="shared" si="738"/>
        <v>371918</v>
      </c>
      <c r="AE430">
        <f t="shared" si="739"/>
        <v>460</v>
      </c>
      <c r="AF430" s="17">
        <f t="shared" si="740"/>
        <v>0.15012729322570761</v>
      </c>
      <c r="AG430" s="16">
        <f t="shared" si="741"/>
        <v>208</v>
      </c>
      <c r="AH430" s="20">
        <f t="shared" si="742"/>
        <v>5.3389043639740022E-2</v>
      </c>
      <c r="AI430" s="20">
        <f t="shared" si="743"/>
        <v>93587.820835430291</v>
      </c>
      <c r="AJ430" s="4">
        <v>3804</v>
      </c>
      <c r="AK430">
        <f t="shared" si="744"/>
        <v>77</v>
      </c>
      <c r="AL430">
        <f t="shared" si="745"/>
        <v>2.0660048296216704E-2</v>
      </c>
      <c r="AM430" s="20">
        <f t="shared" si="746"/>
        <v>957.22194262707592</v>
      </c>
      <c r="AN430" s="20">
        <f t="shared" si="747"/>
        <v>1.0326629891847284E-2</v>
      </c>
      <c r="AO430" s="4">
        <v>196</v>
      </c>
      <c r="AP430">
        <f t="shared" si="716"/>
        <v>11</v>
      </c>
      <c r="AQ430">
        <f t="shared" si="717"/>
        <v>5.9459459459459518E-2</v>
      </c>
      <c r="AR430" s="20">
        <f t="shared" si="748"/>
        <v>49.320583794665325</v>
      </c>
      <c r="AS430" s="4">
        <v>321</v>
      </c>
      <c r="AT430">
        <f t="shared" si="749"/>
        <v>7</v>
      </c>
      <c r="AU430">
        <f t="shared" si="750"/>
        <v>2.2292993630573354E-2</v>
      </c>
      <c r="AV430" s="20">
        <f t="shared" si="751"/>
        <v>80.775037745344733</v>
      </c>
      <c r="AW430" s="30">
        <f t="shared" si="752"/>
        <v>8.71411197498154E-4</v>
      </c>
      <c r="AX430" s="4">
        <v>51</v>
      </c>
      <c r="AY430">
        <f t="shared" si="753"/>
        <v>-1</v>
      </c>
      <c r="AZ430">
        <f t="shared" si="754"/>
        <v>-1.9230769230769273E-2</v>
      </c>
      <c r="BA430" s="20">
        <f t="shared" si="755"/>
        <v>12.833417211877201</v>
      </c>
      <c r="BB430" s="30">
        <f t="shared" si="756"/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 t="shared" si="757"/>
        <v>94</v>
      </c>
      <c r="BE430" s="30">
        <f t="shared" si="758"/>
        <v>2.1972884525479186E-2</v>
      </c>
      <c r="BF430" s="20">
        <f t="shared" si="759"/>
        <v>1100.1509813789633</v>
      </c>
      <c r="BG430" s="20">
        <f t="shared" si="760"/>
        <v>1.1868566216392304E-2</v>
      </c>
      <c r="BH430" s="26">
        <v>66805</v>
      </c>
      <c r="BI430">
        <f t="shared" si="722"/>
        <v>84</v>
      </c>
      <c r="BJ430" s="4">
        <v>142938</v>
      </c>
      <c r="BK430">
        <f t="shared" si="723"/>
        <v>191</v>
      </c>
      <c r="BL430" s="4">
        <v>106570</v>
      </c>
      <c r="BM430">
        <f t="shared" si="761"/>
        <v>137</v>
      </c>
      <c r="BN430" s="4">
        <v>43143</v>
      </c>
      <c r="BO430">
        <f t="shared" si="762"/>
        <v>39</v>
      </c>
      <c r="BP430" s="4">
        <v>8912</v>
      </c>
      <c r="BQ430">
        <f t="shared" si="763"/>
        <v>9</v>
      </c>
      <c r="BR430" s="8">
        <v>31</v>
      </c>
      <c r="BS430" s="15">
        <f t="shared" si="764"/>
        <v>0</v>
      </c>
      <c r="BT430" s="8">
        <v>276</v>
      </c>
      <c r="BU430" s="15">
        <f t="shared" si="765"/>
        <v>0</v>
      </c>
      <c r="BV430" s="8">
        <v>1256</v>
      </c>
      <c r="BW430" s="15">
        <f t="shared" si="766"/>
        <v>2</v>
      </c>
      <c r="BX430" s="8">
        <v>3038</v>
      </c>
      <c r="BY430" s="15">
        <f t="shared" si="767"/>
        <v>1</v>
      </c>
      <c r="BZ430" s="13">
        <v>1681</v>
      </c>
      <c r="CA430" s="16">
        <f t="shared" si="768"/>
        <v>2</v>
      </c>
    </row>
    <row r="431" spans="1:79">
      <c r="A431" s="1">
        <v>44328</v>
      </c>
      <c r="B431">
        <v>44329</v>
      </c>
      <c r="C431" s="4">
        <v>368930</v>
      </c>
      <c r="D431">
        <f t="shared" si="719"/>
        <v>562</v>
      </c>
      <c r="E431" s="4">
        <v>6285</v>
      </c>
      <c r="F431">
        <f t="shared" si="720"/>
        <v>3</v>
      </c>
      <c r="G431" s="4">
        <v>358044</v>
      </c>
      <c r="H431">
        <f t="shared" si="721"/>
        <v>330</v>
      </c>
      <c r="I431">
        <f t="shared" si="718"/>
        <v>4601</v>
      </c>
      <c r="J431">
        <f t="shared" si="772"/>
        <v>229</v>
      </c>
      <c r="K431">
        <f t="shared" si="769"/>
        <v>1.7035752039682325E-2</v>
      </c>
      <c r="L431">
        <f t="shared" si="724"/>
        <v>0.97049304746157805</v>
      </c>
      <c r="M431">
        <f t="shared" si="725"/>
        <v>1.2471200498739598E-2</v>
      </c>
      <c r="N431">
        <f t="shared" si="726"/>
        <v>1.5233242078443066E-3</v>
      </c>
      <c r="O431">
        <f t="shared" si="770"/>
        <v>4.7732696897374703E-4</v>
      </c>
      <c r="P431">
        <f t="shared" si="727"/>
        <v>9.2167443107551029E-4</v>
      </c>
      <c r="Q431">
        <f t="shared" si="728"/>
        <v>4.9771788741577914E-2</v>
      </c>
      <c r="R431">
        <f t="shared" si="729"/>
        <v>92835.933568193257</v>
      </c>
      <c r="S431">
        <f t="shared" si="771"/>
        <v>1581.5299446401609</v>
      </c>
      <c r="T431">
        <f t="shared" si="730"/>
        <v>90096.628082536481</v>
      </c>
      <c r="U431">
        <f t="shared" si="731"/>
        <v>1157.7755410166078</v>
      </c>
      <c r="V431" s="4">
        <v>2487010</v>
      </c>
      <c r="W431">
        <f t="shared" si="732"/>
        <v>9659</v>
      </c>
      <c r="X431">
        <f t="shared" si="733"/>
        <v>1043</v>
      </c>
      <c r="Y431" s="20">
        <f t="shared" si="734"/>
        <v>625820.33215903374</v>
      </c>
      <c r="Z431" s="4">
        <v>2114530</v>
      </c>
      <c r="AA431">
        <f t="shared" si="735"/>
        <v>9097</v>
      </c>
      <c r="AB431" s="17">
        <f t="shared" si="736"/>
        <v>0.85022979400967424</v>
      </c>
      <c r="AC431" s="16">
        <f t="shared" si="737"/>
        <v>941</v>
      </c>
      <c r="AD431">
        <f t="shared" si="738"/>
        <v>372480</v>
      </c>
      <c r="AE431">
        <f t="shared" si="739"/>
        <v>562</v>
      </c>
      <c r="AF431" s="17">
        <f t="shared" si="740"/>
        <v>0.14977020599032573</v>
      </c>
      <c r="AG431" s="16">
        <f t="shared" si="741"/>
        <v>102</v>
      </c>
      <c r="AH431" s="20">
        <f t="shared" si="742"/>
        <v>5.8184077026607307E-2</v>
      </c>
      <c r="AI431" s="20">
        <f t="shared" si="743"/>
        <v>93729.240060392549</v>
      </c>
      <c r="AJ431" s="4">
        <v>4037</v>
      </c>
      <c r="AK431">
        <f t="shared" si="744"/>
        <v>233</v>
      </c>
      <c r="AL431">
        <f t="shared" si="745"/>
        <v>6.1251314405888602E-2</v>
      </c>
      <c r="AM431" s="20">
        <f t="shared" si="746"/>
        <v>1015.8530447911423</v>
      </c>
      <c r="AN431" s="20">
        <f t="shared" si="747"/>
        <v>1.0942455208305099E-2</v>
      </c>
      <c r="AO431" s="4">
        <v>213</v>
      </c>
      <c r="AP431">
        <f t="shared" si="716"/>
        <v>17</v>
      </c>
      <c r="AQ431">
        <f t="shared" si="717"/>
        <v>8.6734693877551061E-2</v>
      </c>
      <c r="AR431" s="20">
        <f t="shared" si="748"/>
        <v>53.598389531957721</v>
      </c>
      <c r="AS431" s="4">
        <v>303</v>
      </c>
      <c r="AT431">
        <f t="shared" si="749"/>
        <v>-18</v>
      </c>
      <c r="AU431">
        <f t="shared" si="750"/>
        <v>-5.6074766355140193E-2</v>
      </c>
      <c r="AV431" s="20">
        <f t="shared" si="751"/>
        <v>76.245596376446898</v>
      </c>
      <c r="AW431" s="30">
        <f t="shared" si="752"/>
        <v>8.2129401241427911E-4</v>
      </c>
      <c r="AX431" s="4">
        <v>48</v>
      </c>
      <c r="AY431">
        <f t="shared" si="753"/>
        <v>-3</v>
      </c>
      <c r="AZ431">
        <f t="shared" si="754"/>
        <v>-5.8823529411764719E-2</v>
      </c>
      <c r="BA431" s="20">
        <f t="shared" si="755"/>
        <v>12.078510317060895</v>
      </c>
      <c r="BB431" s="30">
        <f t="shared" si="756"/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 t="shared" si="757"/>
        <v>229</v>
      </c>
      <c r="BE431" s="30">
        <f t="shared" si="758"/>
        <v>5.237877401646851E-2</v>
      </c>
      <c r="BF431" s="20">
        <f t="shared" si="759"/>
        <v>1157.7755410166078</v>
      </c>
      <c r="BG431" s="20">
        <f t="shared" si="760"/>
        <v>1.2471200498739598E-2</v>
      </c>
      <c r="BH431" s="26">
        <v>66928</v>
      </c>
      <c r="BI431">
        <f t="shared" si="722"/>
        <v>123</v>
      </c>
      <c r="BJ431" s="4">
        <v>143159</v>
      </c>
      <c r="BK431">
        <f t="shared" si="723"/>
        <v>221</v>
      </c>
      <c r="BL431" s="4">
        <v>106734</v>
      </c>
      <c r="BM431">
        <f t="shared" si="761"/>
        <v>164</v>
      </c>
      <c r="BN431" s="4">
        <v>43189</v>
      </c>
      <c r="BO431">
        <f t="shared" si="762"/>
        <v>46</v>
      </c>
      <c r="BP431" s="4">
        <v>8920</v>
      </c>
      <c r="BQ431">
        <f t="shared" si="763"/>
        <v>8</v>
      </c>
      <c r="BR431" s="8">
        <v>31</v>
      </c>
      <c r="BS431" s="15">
        <f t="shared" si="764"/>
        <v>0</v>
      </c>
      <c r="BT431" s="8">
        <v>276</v>
      </c>
      <c r="BU431" s="15">
        <f t="shared" si="765"/>
        <v>0</v>
      </c>
      <c r="BV431" s="8">
        <v>1257</v>
      </c>
      <c r="BW431" s="15">
        <f t="shared" si="766"/>
        <v>1</v>
      </c>
      <c r="BX431" s="8">
        <v>3039</v>
      </c>
      <c r="BY431" s="15">
        <f t="shared" si="767"/>
        <v>1</v>
      </c>
      <c r="BZ431" s="13">
        <v>1682</v>
      </c>
      <c r="CA431" s="16">
        <f t="shared" si="768"/>
        <v>1</v>
      </c>
    </row>
    <row r="432" spans="1:79">
      <c r="A432" s="1">
        <v>44329</v>
      </c>
      <c r="B432">
        <v>44330</v>
      </c>
      <c r="C432" s="4">
        <v>369455</v>
      </c>
      <c r="D432">
        <f t="shared" si="719"/>
        <v>525</v>
      </c>
      <c r="E432" s="4">
        <v>6288</v>
      </c>
      <c r="F432">
        <f t="shared" si="720"/>
        <v>3</v>
      </c>
      <c r="G432" s="4">
        <v>358358</v>
      </c>
      <c r="H432">
        <f t="shared" si="721"/>
        <v>314</v>
      </c>
      <c r="I432">
        <f t="shared" si="718"/>
        <v>4809</v>
      </c>
      <c r="J432">
        <f t="shared" si="772"/>
        <v>208</v>
      </c>
      <c r="K432">
        <f t="shared" si="769"/>
        <v>1.7019664099822713E-2</v>
      </c>
      <c r="L432">
        <f t="shared" si="724"/>
        <v>0.9699638656940629</v>
      </c>
      <c r="M432">
        <f t="shared" si="725"/>
        <v>1.3016470206114412E-2</v>
      </c>
      <c r="N432">
        <f t="shared" si="726"/>
        <v>1.4210120312351977E-3</v>
      </c>
      <c r="O432">
        <f t="shared" si="770"/>
        <v>4.7709923664122136E-4</v>
      </c>
      <c r="P432">
        <f t="shared" si="727"/>
        <v>8.7621875331372542E-4</v>
      </c>
      <c r="Q432">
        <f t="shared" si="728"/>
        <v>4.3252235391973384E-2</v>
      </c>
      <c r="R432">
        <f t="shared" si="729"/>
        <v>92968.042274786101</v>
      </c>
      <c r="S432">
        <f t="shared" si="771"/>
        <v>1582.2848515349772</v>
      </c>
      <c r="T432">
        <f t="shared" si="730"/>
        <v>90175.641670860583</v>
      </c>
      <c r="U432">
        <f t="shared" si="731"/>
        <v>1210.1157523905385</v>
      </c>
      <c r="V432" s="4">
        <v>2497125</v>
      </c>
      <c r="W432">
        <f t="shared" si="732"/>
        <v>10115</v>
      </c>
      <c r="X432">
        <f t="shared" si="733"/>
        <v>456</v>
      </c>
      <c r="Y432" s="20">
        <f t="shared" si="734"/>
        <v>628365.62657272269</v>
      </c>
      <c r="Z432" s="4">
        <v>2124120</v>
      </c>
      <c r="AA432">
        <f t="shared" si="735"/>
        <v>9590</v>
      </c>
      <c r="AB432" s="17">
        <f t="shared" si="736"/>
        <v>0.85062622015317613</v>
      </c>
      <c r="AC432" s="16">
        <f t="shared" si="737"/>
        <v>493</v>
      </c>
      <c r="AD432">
        <f t="shared" si="738"/>
        <v>373005</v>
      </c>
      <c r="AE432">
        <f t="shared" si="739"/>
        <v>525</v>
      </c>
      <c r="AF432" s="17">
        <f t="shared" si="740"/>
        <v>0.14937377984682385</v>
      </c>
      <c r="AG432" s="16">
        <f t="shared" si="741"/>
        <v>-37</v>
      </c>
      <c r="AH432" s="20">
        <f t="shared" si="742"/>
        <v>5.1903114186851208E-2</v>
      </c>
      <c r="AI432" s="20">
        <f t="shared" si="743"/>
        <v>93861.348766985408</v>
      </c>
      <c r="AJ432" s="4">
        <v>4274</v>
      </c>
      <c r="AK432">
        <f t="shared" si="744"/>
        <v>237</v>
      </c>
      <c r="AL432">
        <f t="shared" si="745"/>
        <v>5.8706960614317572E-2</v>
      </c>
      <c r="AM432" s="20">
        <f t="shared" si="746"/>
        <v>1075.4906894816306</v>
      </c>
      <c r="AN432" s="20">
        <f t="shared" si="747"/>
        <v>1.1568391279046162E-2</v>
      </c>
      <c r="AO432" s="4">
        <v>213</v>
      </c>
      <c r="AP432">
        <f t="shared" si="716"/>
        <v>0</v>
      </c>
      <c r="AQ432">
        <f t="shared" si="717"/>
        <v>0</v>
      </c>
      <c r="AR432" s="20">
        <f t="shared" si="748"/>
        <v>53.598389531957721</v>
      </c>
      <c r="AS432" s="4">
        <v>277</v>
      </c>
      <c r="AT432">
        <f t="shared" si="749"/>
        <v>-26</v>
      </c>
      <c r="AU432">
        <f t="shared" si="750"/>
        <v>-8.5808580858085848E-2</v>
      </c>
      <c r="AV432" s="20">
        <f t="shared" si="751"/>
        <v>69.703069954705583</v>
      </c>
      <c r="AW432" s="30">
        <f t="shared" si="752"/>
        <v>7.4975301457552344E-4</v>
      </c>
      <c r="AX432" s="4">
        <v>45</v>
      </c>
      <c r="AY432">
        <f t="shared" si="753"/>
        <v>-3</v>
      </c>
      <c r="AZ432">
        <f t="shared" si="754"/>
        <v>-6.25E-2</v>
      </c>
      <c r="BA432" s="20">
        <f t="shared" si="755"/>
        <v>11.32360342224459</v>
      </c>
      <c r="BB432" s="30">
        <f t="shared" si="756"/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 t="shared" si="757"/>
        <v>208</v>
      </c>
      <c r="BE432" s="30">
        <f t="shared" si="758"/>
        <v>4.5207563573136378E-2</v>
      </c>
      <c r="BF432" s="20">
        <f t="shared" si="759"/>
        <v>1210.1157523905385</v>
      </c>
      <c r="BG432" s="20">
        <f t="shared" si="760"/>
        <v>1.3016470206114412E-2</v>
      </c>
      <c r="BH432" s="26">
        <v>67054</v>
      </c>
      <c r="BI432">
        <f t="shared" si="722"/>
        <v>126</v>
      </c>
      <c r="BJ432" s="4">
        <v>143358</v>
      </c>
      <c r="BK432">
        <f t="shared" si="723"/>
        <v>199</v>
      </c>
      <c r="BL432" s="4">
        <v>106875</v>
      </c>
      <c r="BM432">
        <f t="shared" si="761"/>
        <v>141</v>
      </c>
      <c r="BN432" s="4">
        <v>43231</v>
      </c>
      <c r="BO432">
        <f t="shared" si="762"/>
        <v>42</v>
      </c>
      <c r="BP432" s="4">
        <v>8937</v>
      </c>
      <c r="BQ432">
        <f t="shared" si="763"/>
        <v>17</v>
      </c>
      <c r="BR432" s="8">
        <v>31</v>
      </c>
      <c r="BS432" s="15">
        <f t="shared" si="764"/>
        <v>0</v>
      </c>
      <c r="BT432" s="8">
        <v>276</v>
      </c>
      <c r="BU432" s="15">
        <f t="shared" si="765"/>
        <v>0</v>
      </c>
      <c r="BV432" s="8">
        <v>1257</v>
      </c>
      <c r="BW432" s="15">
        <f t="shared" si="766"/>
        <v>0</v>
      </c>
      <c r="BX432" s="8">
        <v>3040</v>
      </c>
      <c r="BY432" s="15">
        <f t="shared" si="767"/>
        <v>1</v>
      </c>
      <c r="BZ432" s="13">
        <v>1684</v>
      </c>
      <c r="CA432" s="16">
        <f t="shared" si="768"/>
        <v>2</v>
      </c>
    </row>
    <row r="433" spans="1:79">
      <c r="A433" s="1">
        <v>44330</v>
      </c>
      <c r="B433">
        <v>44331</v>
      </c>
      <c r="C433" s="4">
        <v>370043</v>
      </c>
      <c r="D433">
        <f t="shared" si="719"/>
        <v>588</v>
      </c>
      <c r="E433" s="4">
        <v>6292</v>
      </c>
      <c r="F433">
        <f t="shared" si="720"/>
        <v>4</v>
      </c>
      <c r="G433" s="4">
        <v>358670</v>
      </c>
      <c r="H433">
        <f t="shared" si="721"/>
        <v>312</v>
      </c>
      <c r="I433">
        <f t="shared" si="718"/>
        <v>5081</v>
      </c>
      <c r="J433">
        <f t="shared" si="772"/>
        <v>272</v>
      </c>
      <c r="K433">
        <f t="shared" si="769"/>
        <v>1.7003429331185836E-2</v>
      </c>
      <c r="L433">
        <f t="shared" si="724"/>
        <v>0.9692657339822669</v>
      </c>
      <c r="M433">
        <f t="shared" si="725"/>
        <v>1.3730836686547239E-2</v>
      </c>
      <c r="N433">
        <f t="shared" si="726"/>
        <v>1.589004521096197E-3</v>
      </c>
      <c r="O433">
        <f t="shared" si="770"/>
        <v>6.3572790845518119E-4</v>
      </c>
      <c r="P433">
        <f t="shared" si="727"/>
        <v>8.698803914461761E-4</v>
      </c>
      <c r="Q433">
        <f t="shared" si="728"/>
        <v>5.3532769139933087E-2</v>
      </c>
      <c r="R433">
        <f t="shared" si="729"/>
        <v>93116.004026170107</v>
      </c>
      <c r="S433">
        <f t="shared" si="771"/>
        <v>1583.2913940613989</v>
      </c>
      <c r="T433">
        <f t="shared" si="730"/>
        <v>90254.15198792149</v>
      </c>
      <c r="U433">
        <f t="shared" si="731"/>
        <v>1278.5606441872169</v>
      </c>
      <c r="V433" s="4">
        <v>2507280</v>
      </c>
      <c r="W433">
        <f t="shared" si="732"/>
        <v>10155</v>
      </c>
      <c r="X433">
        <f t="shared" si="733"/>
        <v>40</v>
      </c>
      <c r="Y433" s="20">
        <f t="shared" si="734"/>
        <v>630920.98641167581</v>
      </c>
      <c r="Z433" s="4">
        <v>2133687</v>
      </c>
      <c r="AA433">
        <f t="shared" si="735"/>
        <v>9567</v>
      </c>
      <c r="AB433" s="17">
        <f t="shared" si="736"/>
        <v>0.85099669761654062</v>
      </c>
      <c r="AC433" s="16">
        <f t="shared" si="737"/>
        <v>-23</v>
      </c>
      <c r="AD433">
        <f t="shared" si="738"/>
        <v>373593</v>
      </c>
      <c r="AE433">
        <f t="shared" si="739"/>
        <v>588</v>
      </c>
      <c r="AF433" s="17">
        <f t="shared" si="740"/>
        <v>0.14900330238345938</v>
      </c>
      <c r="AG433" s="16">
        <f t="shared" si="741"/>
        <v>63</v>
      </c>
      <c r="AH433" s="20">
        <f t="shared" si="742"/>
        <v>5.7902511078286562E-2</v>
      </c>
      <c r="AI433" s="20">
        <f t="shared" si="743"/>
        <v>94009.310518369399</v>
      </c>
      <c r="AJ433" s="4">
        <v>4495</v>
      </c>
      <c r="AK433">
        <f t="shared" si="744"/>
        <v>221</v>
      </c>
      <c r="AL433">
        <f t="shared" si="745"/>
        <v>5.1708001871782816E-2</v>
      </c>
      <c r="AM433" s="20">
        <f t="shared" si="746"/>
        <v>1131.1021640664317</v>
      </c>
      <c r="AN433" s="20">
        <f t="shared" si="747"/>
        <v>1.2147236942733682E-2</v>
      </c>
      <c r="AO433" s="4">
        <v>252</v>
      </c>
      <c r="AP433">
        <f t="shared" si="716"/>
        <v>39</v>
      </c>
      <c r="AQ433">
        <f t="shared" si="717"/>
        <v>0.18309859154929575</v>
      </c>
      <c r="AR433" s="20">
        <f t="shared" si="748"/>
        <v>63.4121791645697</v>
      </c>
      <c r="AS433" s="4">
        <v>282</v>
      </c>
      <c r="AT433">
        <f t="shared" si="749"/>
        <v>5</v>
      </c>
      <c r="AU433">
        <f t="shared" si="750"/>
        <v>1.8050541516245522E-2</v>
      </c>
      <c r="AV433" s="20">
        <f t="shared" si="751"/>
        <v>70.961248112732761</v>
      </c>
      <c r="AW433" s="30">
        <f t="shared" si="752"/>
        <v>7.6207359685225766E-4</v>
      </c>
      <c r="AX433" s="4">
        <v>52</v>
      </c>
      <c r="AY433">
        <f t="shared" si="753"/>
        <v>7</v>
      </c>
      <c r="AZ433">
        <f t="shared" si="754"/>
        <v>0.15555555555555545</v>
      </c>
      <c r="BA433" s="20">
        <f t="shared" si="755"/>
        <v>13.085052843482636</v>
      </c>
      <c r="BB433" s="30">
        <f t="shared" si="756"/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 t="shared" si="757"/>
        <v>272</v>
      </c>
      <c r="BE433" s="30">
        <f t="shared" si="758"/>
        <v>5.6560615512580625E-2</v>
      </c>
      <c r="BF433" s="20">
        <f t="shared" si="759"/>
        <v>1278.5606441872169</v>
      </c>
      <c r="BG433" s="20">
        <f t="shared" si="760"/>
        <v>1.3730836686547239E-2</v>
      </c>
      <c r="BH433" s="26">
        <v>67167</v>
      </c>
      <c r="BI433">
        <f t="shared" si="722"/>
        <v>113</v>
      </c>
      <c r="BJ433" s="4">
        <v>143609</v>
      </c>
      <c r="BK433">
        <f t="shared" si="723"/>
        <v>251</v>
      </c>
      <c r="BL433" s="4">
        <v>107037</v>
      </c>
      <c r="BM433">
        <f t="shared" si="761"/>
        <v>162</v>
      </c>
      <c r="BN433" s="4">
        <v>43280</v>
      </c>
      <c r="BO433">
        <f t="shared" si="762"/>
        <v>49</v>
      </c>
      <c r="BP433" s="4">
        <v>8950</v>
      </c>
      <c r="BQ433">
        <f t="shared" si="763"/>
        <v>13</v>
      </c>
      <c r="BR433" s="8">
        <v>31</v>
      </c>
      <c r="BS433" s="15">
        <f t="shared" si="764"/>
        <v>0</v>
      </c>
      <c r="BT433" s="8">
        <v>276</v>
      </c>
      <c r="BU433" s="15">
        <f t="shared" si="765"/>
        <v>0</v>
      </c>
      <c r="BV433" s="8">
        <v>1258</v>
      </c>
      <c r="BW433" s="15">
        <f t="shared" si="766"/>
        <v>1</v>
      </c>
      <c r="BX433" s="8">
        <v>3043</v>
      </c>
      <c r="BY433" s="15">
        <f t="shared" si="767"/>
        <v>3</v>
      </c>
      <c r="BZ433" s="13">
        <v>1684</v>
      </c>
      <c r="CA433" s="16">
        <f t="shared" si="768"/>
        <v>0</v>
      </c>
    </row>
    <row r="434" spans="1:79">
      <c r="A434" s="1">
        <v>44331</v>
      </c>
      <c r="B434">
        <v>44332</v>
      </c>
      <c r="C434" s="4">
        <v>370533</v>
      </c>
      <c r="D434">
        <f t="shared" si="719"/>
        <v>490</v>
      </c>
      <c r="E434" s="4">
        <v>6296</v>
      </c>
      <c r="F434">
        <f t="shared" si="720"/>
        <v>4</v>
      </c>
      <c r="G434" s="4">
        <v>358938</v>
      </c>
      <c r="H434">
        <f t="shared" si="721"/>
        <v>268</v>
      </c>
      <c r="I434">
        <f t="shared" si="718"/>
        <v>5299</v>
      </c>
      <c r="J434">
        <f t="shared" si="772"/>
        <v>218</v>
      </c>
      <c r="K434">
        <f t="shared" si="769"/>
        <v>1.6991738927436963E-2</v>
      </c>
      <c r="L434">
        <f t="shared" si="724"/>
        <v>0.9687072406506303</v>
      </c>
      <c r="M434">
        <f t="shared" si="725"/>
        <v>1.4301020421932729E-2</v>
      </c>
      <c r="N434">
        <f t="shared" si="726"/>
        <v>1.3224193256740964E-3</v>
      </c>
      <c r="O434">
        <f t="shared" si="770"/>
        <v>6.3532401524777639E-4</v>
      </c>
      <c r="P434">
        <f t="shared" si="727"/>
        <v>7.4664705325153645E-4</v>
      </c>
      <c r="Q434">
        <f t="shared" si="728"/>
        <v>4.1139837705227403E-2</v>
      </c>
      <c r="R434">
        <f t="shared" si="729"/>
        <v>93239.305485656761</v>
      </c>
      <c r="S434">
        <f t="shared" si="771"/>
        <v>1584.2979365878207</v>
      </c>
      <c r="T434">
        <f t="shared" si="730"/>
        <v>90321.590337191737</v>
      </c>
      <c r="U434">
        <f t="shared" si="731"/>
        <v>1333.4172118772017</v>
      </c>
      <c r="V434" s="4">
        <v>2516022</v>
      </c>
      <c r="W434">
        <f t="shared" si="732"/>
        <v>8742</v>
      </c>
      <c r="X434">
        <f t="shared" si="733"/>
        <v>-1413</v>
      </c>
      <c r="Y434" s="20">
        <f t="shared" si="734"/>
        <v>633120.78510317055</v>
      </c>
      <c r="Z434" s="4">
        <v>2141939</v>
      </c>
      <c r="AA434">
        <f t="shared" si="735"/>
        <v>8252</v>
      </c>
      <c r="AB434" s="17">
        <f t="shared" si="736"/>
        <v>0.85131966254667091</v>
      </c>
      <c r="AC434" s="16">
        <f t="shared" si="737"/>
        <v>-1315</v>
      </c>
      <c r="AD434">
        <f t="shared" si="738"/>
        <v>374083</v>
      </c>
      <c r="AE434">
        <f t="shared" si="739"/>
        <v>490</v>
      </c>
      <c r="AF434" s="17">
        <f t="shared" si="740"/>
        <v>0.14868033745332909</v>
      </c>
      <c r="AG434" s="16">
        <f t="shared" si="741"/>
        <v>-98</v>
      </c>
      <c r="AH434" s="20">
        <f t="shared" si="742"/>
        <v>5.6051246854266761E-2</v>
      </c>
      <c r="AI434" s="20">
        <f t="shared" si="743"/>
        <v>94132.611977856053</v>
      </c>
      <c r="AJ434" s="4">
        <v>4704</v>
      </c>
      <c r="AK434">
        <f t="shared" si="744"/>
        <v>209</v>
      </c>
      <c r="AL434">
        <f t="shared" si="745"/>
        <v>4.6496106785317126E-2</v>
      </c>
      <c r="AM434" s="20">
        <f t="shared" si="746"/>
        <v>1183.6940110719677</v>
      </c>
      <c r="AN434" s="20">
        <f t="shared" si="747"/>
        <v>1.2695225526471326E-2</v>
      </c>
      <c r="AO434" s="4">
        <v>252</v>
      </c>
      <c r="AP434">
        <f t="shared" si="716"/>
        <v>0</v>
      </c>
      <c r="AQ434">
        <f t="shared" si="717"/>
        <v>0</v>
      </c>
      <c r="AR434" s="20">
        <f t="shared" si="748"/>
        <v>63.4121791645697</v>
      </c>
      <c r="AS434" s="4">
        <v>289</v>
      </c>
      <c r="AT434">
        <f t="shared" si="749"/>
        <v>7</v>
      </c>
      <c r="AU434">
        <f t="shared" si="750"/>
        <v>2.4822695035461084E-2</v>
      </c>
      <c r="AV434" s="20">
        <f t="shared" si="751"/>
        <v>72.722697533970802</v>
      </c>
      <c r="AW434" s="30">
        <f t="shared" si="752"/>
        <v>7.7995752065268141E-4</v>
      </c>
      <c r="AX434" s="4">
        <v>54</v>
      </c>
      <c r="AY434">
        <f t="shared" si="753"/>
        <v>2</v>
      </c>
      <c r="AZ434">
        <f t="shared" si="754"/>
        <v>3.8461538461538547E-2</v>
      </c>
      <c r="BA434" s="20">
        <f t="shared" si="755"/>
        <v>13.588324106693507</v>
      </c>
      <c r="BB434" s="30">
        <f t="shared" si="756"/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 t="shared" si="757"/>
        <v>218</v>
      </c>
      <c r="BE434" s="30">
        <f t="shared" si="758"/>
        <v>4.2904939972446376E-2</v>
      </c>
      <c r="BF434" s="20">
        <f t="shared" si="759"/>
        <v>1333.4172118772017</v>
      </c>
      <c r="BG434" s="20">
        <f t="shared" si="760"/>
        <v>1.4301020421932729E-2</v>
      </c>
      <c r="BH434" s="26">
        <v>67311</v>
      </c>
      <c r="BI434">
        <f t="shared" si="722"/>
        <v>144</v>
      </c>
      <c r="BJ434" s="4">
        <v>143776</v>
      </c>
      <c r="BK434">
        <f t="shared" si="723"/>
        <v>167</v>
      </c>
      <c r="BL434" s="4">
        <v>107159</v>
      </c>
      <c r="BM434">
        <f t="shared" si="761"/>
        <v>122</v>
      </c>
      <c r="BN434" s="4">
        <v>43329</v>
      </c>
      <c r="BO434">
        <f t="shared" si="762"/>
        <v>49</v>
      </c>
      <c r="BP434" s="4">
        <v>8958</v>
      </c>
      <c r="BQ434">
        <f t="shared" si="763"/>
        <v>8</v>
      </c>
      <c r="BR434" s="8">
        <v>31</v>
      </c>
      <c r="BS434" s="15">
        <f t="shared" si="764"/>
        <v>0</v>
      </c>
      <c r="BT434" s="8">
        <v>276</v>
      </c>
      <c r="BU434" s="15">
        <f t="shared" si="765"/>
        <v>0</v>
      </c>
      <c r="BV434" s="8">
        <v>1259</v>
      </c>
      <c r="BW434" s="15">
        <f t="shared" si="766"/>
        <v>1</v>
      </c>
      <c r="BX434" s="8">
        <v>3044</v>
      </c>
      <c r="BY434" s="15">
        <f t="shared" si="767"/>
        <v>1</v>
      </c>
      <c r="BZ434" s="13">
        <v>1686</v>
      </c>
      <c r="CA434" s="16">
        <f t="shared" si="768"/>
        <v>2</v>
      </c>
    </row>
    <row r="435" spans="1:79">
      <c r="A435" s="1">
        <v>44332</v>
      </c>
      <c r="B435">
        <v>44333</v>
      </c>
      <c r="C435" s="4">
        <v>370877</v>
      </c>
      <c r="D435">
        <f t="shared" si="719"/>
        <v>344</v>
      </c>
      <c r="E435" s="4">
        <v>6296</v>
      </c>
      <c r="F435">
        <f t="shared" si="720"/>
        <v>0</v>
      </c>
      <c r="G435" s="4">
        <v>359214</v>
      </c>
      <c r="H435">
        <f t="shared" si="721"/>
        <v>276</v>
      </c>
      <c r="I435">
        <f t="shared" si="718"/>
        <v>5367</v>
      </c>
      <c r="J435">
        <f t="shared" si="772"/>
        <v>68</v>
      </c>
      <c r="K435">
        <f t="shared" si="769"/>
        <v>1.6975978558929242E-2</v>
      </c>
      <c r="L435">
        <f t="shared" si="724"/>
        <v>0.96855291646556674</v>
      </c>
      <c r="M435">
        <f t="shared" si="725"/>
        <v>1.4471104975504008E-2</v>
      </c>
      <c r="N435">
        <f t="shared" si="726"/>
        <v>9.2753123003044141E-4</v>
      </c>
      <c r="O435">
        <f t="shared" si="770"/>
        <v>0</v>
      </c>
      <c r="P435">
        <f t="shared" si="727"/>
        <v>7.68344218209758E-4</v>
      </c>
      <c r="Q435">
        <f t="shared" si="728"/>
        <v>1.267002049562139E-2</v>
      </c>
      <c r="R435">
        <f t="shared" si="729"/>
        <v>93325.86814292903</v>
      </c>
      <c r="S435">
        <f t="shared" si="771"/>
        <v>1584.2979365878207</v>
      </c>
      <c r="T435">
        <f t="shared" si="730"/>
        <v>90391.041771514836</v>
      </c>
      <c r="U435">
        <f t="shared" si="731"/>
        <v>1350.5284348263713</v>
      </c>
      <c r="V435" s="4">
        <v>2522648</v>
      </c>
      <c r="W435">
        <f t="shared" si="732"/>
        <v>6626</v>
      </c>
      <c r="X435">
        <f t="shared" si="733"/>
        <v>-2116</v>
      </c>
      <c r="Y435" s="20">
        <f t="shared" si="734"/>
        <v>634788.12279818824</v>
      </c>
      <c r="Z435" s="4">
        <v>2148221</v>
      </c>
      <c r="AA435">
        <f t="shared" si="735"/>
        <v>6282</v>
      </c>
      <c r="AB435" s="17">
        <f t="shared" si="736"/>
        <v>0.8515738224278615</v>
      </c>
      <c r="AC435" s="16">
        <f t="shared" si="737"/>
        <v>-1970</v>
      </c>
      <c r="AD435">
        <f t="shared" si="738"/>
        <v>374427</v>
      </c>
      <c r="AE435">
        <f t="shared" si="739"/>
        <v>344</v>
      </c>
      <c r="AF435" s="17">
        <f t="shared" si="740"/>
        <v>0.1484261775721385</v>
      </c>
      <c r="AG435" s="16">
        <f t="shared" si="741"/>
        <v>-146</v>
      </c>
      <c r="AH435" s="20">
        <f t="shared" si="742"/>
        <v>5.1916691820102626E-2</v>
      </c>
      <c r="AI435" s="20">
        <f t="shared" si="743"/>
        <v>94219.174635128336</v>
      </c>
      <c r="AJ435" s="4">
        <v>4768</v>
      </c>
      <c r="AK435">
        <f t="shared" si="744"/>
        <v>64</v>
      </c>
      <c r="AL435">
        <f t="shared" si="745"/>
        <v>1.3605442176870763E-2</v>
      </c>
      <c r="AM435" s="20">
        <f t="shared" si="746"/>
        <v>1199.7986914947155</v>
      </c>
      <c r="AN435" s="20">
        <f t="shared" si="747"/>
        <v>1.2856014258096351E-2</v>
      </c>
      <c r="AO435" s="4">
        <v>258</v>
      </c>
      <c r="AP435">
        <f t="shared" si="716"/>
        <v>6</v>
      </c>
      <c r="AQ435">
        <f t="shared" si="717"/>
        <v>2.3809523809523725E-2</v>
      </c>
      <c r="AR435" s="20">
        <f t="shared" si="748"/>
        <v>64.92199295420231</v>
      </c>
      <c r="AS435" s="4">
        <v>281</v>
      </c>
      <c r="AT435">
        <f t="shared" si="749"/>
        <v>-8</v>
      </c>
      <c r="AU435">
        <f t="shared" si="750"/>
        <v>-2.7681660899653959E-2</v>
      </c>
      <c r="AV435" s="20">
        <f t="shared" si="751"/>
        <v>70.709612481127323</v>
      </c>
      <c r="AW435" s="30">
        <f t="shared" si="752"/>
        <v>7.5766359197254076E-4</v>
      </c>
      <c r="AX435" s="4">
        <v>60</v>
      </c>
      <c r="AY435">
        <f t="shared" si="753"/>
        <v>6</v>
      </c>
      <c r="AZ435">
        <f t="shared" si="754"/>
        <v>0.11111111111111116</v>
      </c>
      <c r="BA435" s="20">
        <f t="shared" si="755"/>
        <v>15.098137896326119</v>
      </c>
      <c r="BB435" s="30">
        <f t="shared" si="756"/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 t="shared" si="757"/>
        <v>68</v>
      </c>
      <c r="BE435" s="30">
        <f t="shared" si="758"/>
        <v>1.2832609926401117E-2</v>
      </c>
      <c r="BF435" s="20">
        <f t="shared" si="759"/>
        <v>1350.5284348263713</v>
      </c>
      <c r="BG435" s="20">
        <f t="shared" si="760"/>
        <v>1.4471104975504008E-2</v>
      </c>
      <c r="BH435" s="26">
        <v>67400</v>
      </c>
      <c r="BI435">
        <f t="shared" si="722"/>
        <v>89</v>
      </c>
      <c r="BJ435" s="4">
        <v>143907</v>
      </c>
      <c r="BK435">
        <f t="shared" si="723"/>
        <v>131</v>
      </c>
      <c r="BL435" s="4">
        <v>107247</v>
      </c>
      <c r="BM435">
        <f t="shared" si="761"/>
        <v>88</v>
      </c>
      <c r="BN435" s="4">
        <v>43359</v>
      </c>
      <c r="BO435">
        <f t="shared" si="762"/>
        <v>30</v>
      </c>
      <c r="BP435" s="4">
        <v>8964</v>
      </c>
      <c r="BQ435">
        <f t="shared" si="763"/>
        <v>6</v>
      </c>
      <c r="BR435" s="8">
        <v>31</v>
      </c>
      <c r="BS435" s="15">
        <f t="shared" si="764"/>
        <v>0</v>
      </c>
      <c r="BT435" s="8">
        <v>276</v>
      </c>
      <c r="BU435" s="15">
        <f t="shared" si="765"/>
        <v>0</v>
      </c>
      <c r="BV435" s="8">
        <v>1259</v>
      </c>
      <c r="BW435" s="15">
        <f t="shared" si="766"/>
        <v>0</v>
      </c>
      <c r="BX435" s="8">
        <v>3044</v>
      </c>
      <c r="BY435" s="15">
        <f t="shared" si="767"/>
        <v>0</v>
      </c>
      <c r="BZ435" s="13">
        <v>1686</v>
      </c>
      <c r="CA435" s="16">
        <f t="shared" si="768"/>
        <v>0</v>
      </c>
    </row>
    <row r="436" spans="1:79">
      <c r="A436" s="1">
        <v>44333</v>
      </c>
      <c r="B436">
        <v>44334</v>
      </c>
      <c r="C436" s="4">
        <v>371145</v>
      </c>
      <c r="D436">
        <f t="shared" si="719"/>
        <v>268</v>
      </c>
      <c r="E436" s="4">
        <v>6297</v>
      </c>
      <c r="F436">
        <f t="shared" si="720"/>
        <v>1</v>
      </c>
      <c r="G436" s="4">
        <v>359481</v>
      </c>
      <c r="H436">
        <f t="shared" si="721"/>
        <v>267</v>
      </c>
      <c r="I436">
        <f t="shared" si="718"/>
        <v>5367</v>
      </c>
      <c r="J436">
        <f t="shared" si="772"/>
        <v>0</v>
      </c>
      <c r="K436">
        <f t="shared" si="769"/>
        <v>1.6966414743563835E-2</v>
      </c>
      <c r="L436">
        <f t="shared" si="724"/>
        <v>0.96857292971749587</v>
      </c>
      <c r="M436">
        <f t="shared" si="725"/>
        <v>1.4460655538940307E-2</v>
      </c>
      <c r="N436">
        <f t="shared" si="726"/>
        <v>7.2208974928936133E-4</v>
      </c>
      <c r="O436">
        <f t="shared" si="770"/>
        <v>1.5880578053041131E-4</v>
      </c>
      <c r="P436">
        <f t="shared" si="727"/>
        <v>7.4273744648534971E-4</v>
      </c>
      <c r="Q436">
        <f t="shared" si="728"/>
        <v>0</v>
      </c>
      <c r="R436">
        <f t="shared" si="729"/>
        <v>93393.306492199292</v>
      </c>
      <c r="S436">
        <f t="shared" si="771"/>
        <v>1584.5495722194262</v>
      </c>
      <c r="T436">
        <f t="shared" si="730"/>
        <v>90458.228485153493</v>
      </c>
      <c r="U436">
        <f t="shared" si="731"/>
        <v>1350.5284348263713</v>
      </c>
      <c r="V436" s="4">
        <v>2528006</v>
      </c>
      <c r="W436">
        <f t="shared" si="732"/>
        <v>5358</v>
      </c>
      <c r="X436">
        <f t="shared" si="733"/>
        <v>-1268</v>
      </c>
      <c r="Y436" s="20">
        <f t="shared" si="734"/>
        <v>636136.38651233015</v>
      </c>
      <c r="Z436" s="4">
        <v>2153311</v>
      </c>
      <c r="AA436">
        <f t="shared" si="735"/>
        <v>5090</v>
      </c>
      <c r="AB436" s="17">
        <f t="shared" si="736"/>
        <v>0.85178239292153579</v>
      </c>
      <c r="AC436" s="16">
        <f t="shared" si="737"/>
        <v>-1192</v>
      </c>
      <c r="AD436">
        <f t="shared" si="738"/>
        <v>374695</v>
      </c>
      <c r="AE436">
        <f t="shared" si="739"/>
        <v>268</v>
      </c>
      <c r="AF436" s="17">
        <f t="shared" si="740"/>
        <v>0.14821760707846421</v>
      </c>
      <c r="AG436" s="16">
        <f t="shared" si="741"/>
        <v>-76</v>
      </c>
      <c r="AH436" s="20">
        <f t="shared" si="742"/>
        <v>5.001866368047779E-2</v>
      </c>
      <c r="AI436" s="20">
        <f t="shared" si="743"/>
        <v>94286.612984398584</v>
      </c>
      <c r="AJ436" s="4">
        <v>4735</v>
      </c>
      <c r="AK436">
        <f t="shared" si="744"/>
        <v>-33</v>
      </c>
      <c r="AL436">
        <f t="shared" si="745"/>
        <v>-6.9211409395972812E-3</v>
      </c>
      <c r="AM436" s="20">
        <f t="shared" si="746"/>
        <v>1191.4947156517362</v>
      </c>
      <c r="AN436" s="20">
        <f t="shared" si="747"/>
        <v>1.2757817025690768E-2</v>
      </c>
      <c r="AO436" s="4">
        <v>269</v>
      </c>
      <c r="AP436">
        <f t="shared" si="716"/>
        <v>11</v>
      </c>
      <c r="AQ436">
        <f t="shared" si="717"/>
        <v>4.2635658914728758E-2</v>
      </c>
      <c r="AR436" s="20">
        <f t="shared" si="748"/>
        <v>67.689984901862104</v>
      </c>
      <c r="AS436" s="4">
        <v>302</v>
      </c>
      <c r="AT436">
        <f t="shared" si="749"/>
        <v>21</v>
      </c>
      <c r="AU436">
        <f t="shared" si="750"/>
        <v>7.4733096085409345E-2</v>
      </c>
      <c r="AV436" s="20">
        <f t="shared" si="751"/>
        <v>75.993960744841459</v>
      </c>
      <c r="AW436" s="30">
        <f t="shared" si="752"/>
        <v>8.1369815031860865E-4</v>
      </c>
      <c r="AX436" s="4">
        <v>61</v>
      </c>
      <c r="AY436">
        <f t="shared" si="753"/>
        <v>1</v>
      </c>
      <c r="AZ436">
        <f t="shared" si="754"/>
        <v>1.6666666666666607E-2</v>
      </c>
      <c r="BA436" s="20">
        <f t="shared" si="755"/>
        <v>15.349773527931553</v>
      </c>
      <c r="BB436" s="30">
        <f t="shared" si="756"/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 t="shared" si="757"/>
        <v>0</v>
      </c>
      <c r="BE436" s="30">
        <f t="shared" si="758"/>
        <v>0</v>
      </c>
      <c r="BF436" s="20">
        <f t="shared" si="759"/>
        <v>1350.5284348263713</v>
      </c>
      <c r="BG436" s="20">
        <f t="shared" si="760"/>
        <v>1.4460655538940307E-2</v>
      </c>
      <c r="BH436" s="26">
        <v>67471</v>
      </c>
      <c r="BI436">
        <f t="shared" si="722"/>
        <v>71</v>
      </c>
      <c r="BJ436" s="4">
        <v>143995</v>
      </c>
      <c r="BK436">
        <f t="shared" si="723"/>
        <v>88</v>
      </c>
      <c r="BL436" s="4">
        <v>107325</v>
      </c>
      <c r="BM436">
        <f t="shared" si="761"/>
        <v>78</v>
      </c>
      <c r="BN436" s="4">
        <v>43381</v>
      </c>
      <c r="BO436">
        <f t="shared" si="762"/>
        <v>22</v>
      </c>
      <c r="BP436" s="4">
        <v>8973</v>
      </c>
      <c r="BQ436">
        <f t="shared" si="763"/>
        <v>9</v>
      </c>
      <c r="BR436" s="8">
        <v>31</v>
      </c>
      <c r="BS436" s="15">
        <f t="shared" si="764"/>
        <v>0</v>
      </c>
      <c r="BT436" s="8">
        <v>276</v>
      </c>
      <c r="BU436" s="15">
        <f t="shared" si="765"/>
        <v>0</v>
      </c>
      <c r="BV436" s="8">
        <v>1259</v>
      </c>
      <c r="BW436" s="15">
        <f t="shared" si="766"/>
        <v>0</v>
      </c>
      <c r="BX436" s="8">
        <v>3044</v>
      </c>
      <c r="BY436" s="15">
        <f t="shared" si="767"/>
        <v>0</v>
      </c>
      <c r="BZ436" s="13">
        <v>1687</v>
      </c>
      <c r="CA436" s="16">
        <f t="shared" si="768"/>
        <v>1</v>
      </c>
    </row>
    <row r="437" spans="1:79">
      <c r="A437" s="1">
        <v>44334</v>
      </c>
      <c r="B437">
        <v>44335</v>
      </c>
      <c r="C437" s="4">
        <v>371684</v>
      </c>
      <c r="D437">
        <f t="shared" si="719"/>
        <v>539</v>
      </c>
      <c r="E437" s="4">
        <v>6300</v>
      </c>
      <c r="F437">
        <f t="shared" si="720"/>
        <v>3</v>
      </c>
      <c r="G437" s="4">
        <v>359848</v>
      </c>
      <c r="H437">
        <f t="shared" si="721"/>
        <v>367</v>
      </c>
      <c r="I437">
        <f t="shared" si="718"/>
        <v>5536</v>
      </c>
      <c r="J437">
        <f t="shared" si="772"/>
        <v>169</v>
      </c>
      <c r="K437">
        <f t="shared" si="769"/>
        <v>1.6949882157962139E-2</v>
      </c>
      <c r="L437">
        <f t="shared" si="724"/>
        <v>0.96815574520291425</v>
      </c>
      <c r="M437">
        <f t="shared" si="725"/>
        <v>1.4894372639123557E-2</v>
      </c>
      <c r="N437">
        <f t="shared" si="726"/>
        <v>1.4501565846256497E-3</v>
      </c>
      <c r="O437">
        <f t="shared" si="770"/>
        <v>4.7619047619047619E-4</v>
      </c>
      <c r="P437">
        <f t="shared" si="727"/>
        <v>1.0198750583579733E-3</v>
      </c>
      <c r="Q437">
        <f t="shared" si="728"/>
        <v>3.0527456647398844E-2</v>
      </c>
      <c r="R437">
        <f t="shared" si="729"/>
        <v>93528.938097634615</v>
      </c>
      <c r="S437">
        <f t="shared" si="771"/>
        <v>1585.3044791142424</v>
      </c>
      <c r="T437">
        <f t="shared" si="730"/>
        <v>90550.578761952682</v>
      </c>
      <c r="U437">
        <f t="shared" si="731"/>
        <v>1393.05485656769</v>
      </c>
      <c r="V437" s="4">
        <v>2537845</v>
      </c>
      <c r="W437">
        <f t="shared" si="732"/>
        <v>9839</v>
      </c>
      <c r="X437">
        <f t="shared" si="733"/>
        <v>4481</v>
      </c>
      <c r="Y437" s="20">
        <f t="shared" si="734"/>
        <v>638612.22949169599</v>
      </c>
      <c r="Z437" s="4">
        <v>2162611</v>
      </c>
      <c r="AA437">
        <f t="shared" si="735"/>
        <v>9300</v>
      </c>
      <c r="AB437" s="17">
        <f t="shared" si="736"/>
        <v>0.85214463452259692</v>
      </c>
      <c r="AC437" s="16">
        <f t="shared" si="737"/>
        <v>4210</v>
      </c>
      <c r="AD437">
        <f t="shared" si="738"/>
        <v>375234</v>
      </c>
      <c r="AE437">
        <f t="shared" si="739"/>
        <v>539</v>
      </c>
      <c r="AF437" s="17">
        <f t="shared" si="740"/>
        <v>0.14785536547740308</v>
      </c>
      <c r="AG437" s="16">
        <f t="shared" si="741"/>
        <v>271</v>
      </c>
      <c r="AH437" s="20">
        <f t="shared" si="742"/>
        <v>5.4781990039638177E-2</v>
      </c>
      <c r="AI437" s="20">
        <f t="shared" si="743"/>
        <v>94422.244589833921</v>
      </c>
      <c r="AJ437" s="4">
        <v>4909</v>
      </c>
      <c r="AK437">
        <f t="shared" si="744"/>
        <v>174</v>
      </c>
      <c r="AL437">
        <f t="shared" si="745"/>
        <v>3.6747624076029606E-2</v>
      </c>
      <c r="AM437" s="20">
        <f t="shared" si="746"/>
        <v>1235.2793155510819</v>
      </c>
      <c r="AN437" s="20">
        <f t="shared" si="747"/>
        <v>1.3207455795783515E-2</v>
      </c>
      <c r="AO437" s="4">
        <v>263</v>
      </c>
      <c r="AP437">
        <f t="shared" si="716"/>
        <v>-6</v>
      </c>
      <c r="AQ437">
        <f t="shared" si="717"/>
        <v>-2.2304832713754608E-2</v>
      </c>
      <c r="AR437" s="20">
        <f t="shared" si="748"/>
        <v>66.180171112229488</v>
      </c>
      <c r="AS437" s="4">
        <v>303</v>
      </c>
      <c r="AT437">
        <f t="shared" si="749"/>
        <v>1</v>
      </c>
      <c r="AU437">
        <f t="shared" si="750"/>
        <v>3.3112582781456013E-3</v>
      </c>
      <c r="AV437" s="20">
        <f t="shared" si="751"/>
        <v>76.245596376446898</v>
      </c>
      <c r="AW437" s="30">
        <f t="shared" si="752"/>
        <v>8.152086180734172E-4</v>
      </c>
      <c r="AX437" s="4">
        <v>61</v>
      </c>
      <c r="AY437">
        <f t="shared" si="753"/>
        <v>0</v>
      </c>
      <c r="AZ437">
        <f t="shared" si="754"/>
        <v>0</v>
      </c>
      <c r="BA437" s="20">
        <f t="shared" si="755"/>
        <v>15.349773527931553</v>
      </c>
      <c r="BB437" s="30">
        <f t="shared" si="756"/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 t="shared" si="757"/>
        <v>169</v>
      </c>
      <c r="BE437" s="30">
        <f t="shared" si="758"/>
        <v>3.1488727408235606E-2</v>
      </c>
      <c r="BF437" s="20">
        <f t="shared" si="759"/>
        <v>1393.05485656769</v>
      </c>
      <c r="BG437" s="20">
        <f t="shared" si="760"/>
        <v>1.4894372639123557E-2</v>
      </c>
      <c r="BH437" s="26">
        <v>67557</v>
      </c>
      <c r="BI437">
        <f t="shared" si="722"/>
        <v>86</v>
      </c>
      <c r="BJ437" s="4">
        <v>144234</v>
      </c>
      <c r="BK437">
        <f t="shared" si="723"/>
        <v>239</v>
      </c>
      <c r="BL437" s="4">
        <v>107486</v>
      </c>
      <c r="BM437">
        <f t="shared" si="761"/>
        <v>161</v>
      </c>
      <c r="BN437" s="4">
        <v>43425</v>
      </c>
      <c r="BO437">
        <f t="shared" si="762"/>
        <v>44</v>
      </c>
      <c r="BP437" s="4">
        <v>8982</v>
      </c>
      <c r="BQ437">
        <f t="shared" si="763"/>
        <v>9</v>
      </c>
      <c r="BR437" s="8">
        <v>31</v>
      </c>
      <c r="BS437" s="15">
        <f t="shared" si="764"/>
        <v>0</v>
      </c>
      <c r="BT437" s="8">
        <v>276</v>
      </c>
      <c r="BU437" s="15">
        <f t="shared" si="765"/>
        <v>0</v>
      </c>
      <c r="BV437" s="8">
        <v>1259</v>
      </c>
      <c r="BW437" s="15">
        <f t="shared" si="766"/>
        <v>0</v>
      </c>
      <c r="BX437" s="8">
        <v>3047</v>
      </c>
      <c r="BY437" s="15">
        <f t="shared" si="767"/>
        <v>3</v>
      </c>
      <c r="BZ437" s="13">
        <v>1687</v>
      </c>
      <c r="CA437" s="16">
        <f t="shared" si="768"/>
        <v>0</v>
      </c>
    </row>
    <row r="438" spans="1:79">
      <c r="A438" s="1">
        <v>44335</v>
      </c>
      <c r="B438">
        <v>44336</v>
      </c>
      <c r="C438" s="4">
        <v>372221</v>
      </c>
      <c r="D438">
        <f t="shared" si="719"/>
        <v>537</v>
      </c>
      <c r="E438" s="4">
        <v>6305</v>
      </c>
      <c r="F438">
        <f t="shared" si="720"/>
        <v>5</v>
      </c>
      <c r="G438" s="4">
        <v>360254</v>
      </c>
      <c r="H438">
        <f t="shared" si="721"/>
        <v>406</v>
      </c>
      <c r="I438">
        <f t="shared" si="718"/>
        <v>5662</v>
      </c>
      <c r="J438">
        <f t="shared" si="772"/>
        <v>126</v>
      </c>
      <c r="K438">
        <f t="shared" si="769"/>
        <v>1.6938861590291791E-2</v>
      </c>
      <c r="L438">
        <f t="shared" si="724"/>
        <v>0.96784974517826772</v>
      </c>
      <c r="M438">
        <f t="shared" si="725"/>
        <v>1.5211393231440461E-2</v>
      </c>
      <c r="N438">
        <f t="shared" si="726"/>
        <v>1.4426913043595069E-3</v>
      </c>
      <c r="O438">
        <f t="shared" si="770"/>
        <v>7.9302141157811261E-4</v>
      </c>
      <c r="P438">
        <f t="shared" si="727"/>
        <v>1.1269826289229267E-3</v>
      </c>
      <c r="Q438">
        <f t="shared" si="728"/>
        <v>2.225362062875309E-2</v>
      </c>
      <c r="R438">
        <f t="shared" si="729"/>
        <v>93664.066431806743</v>
      </c>
      <c r="S438">
        <f t="shared" si="771"/>
        <v>1586.5626572722697</v>
      </c>
      <c r="T438">
        <f t="shared" si="730"/>
        <v>90652.742828384493</v>
      </c>
      <c r="U438">
        <f t="shared" si="731"/>
        <v>1424.7609461499749</v>
      </c>
      <c r="V438" s="4">
        <v>2548227</v>
      </c>
      <c r="W438">
        <f t="shared" si="732"/>
        <v>10382</v>
      </c>
      <c r="X438">
        <f t="shared" si="733"/>
        <v>543</v>
      </c>
      <c r="Y438" s="20">
        <f t="shared" si="734"/>
        <v>641224.71061902365</v>
      </c>
      <c r="Z438" s="4">
        <v>2172456</v>
      </c>
      <c r="AA438">
        <f t="shared" si="735"/>
        <v>9845</v>
      </c>
      <c r="AB438" s="17">
        <f t="shared" si="736"/>
        <v>0.85253629288128574</v>
      </c>
      <c r="AC438" s="16">
        <f t="shared" si="737"/>
        <v>545</v>
      </c>
      <c r="AD438">
        <f t="shared" si="738"/>
        <v>375771</v>
      </c>
      <c r="AE438">
        <f t="shared" si="739"/>
        <v>537</v>
      </c>
      <c r="AF438" s="17">
        <f t="shared" si="740"/>
        <v>0.14746370711871432</v>
      </c>
      <c r="AG438" s="16">
        <f t="shared" si="741"/>
        <v>-2</v>
      </c>
      <c r="AH438" s="20">
        <f t="shared" si="742"/>
        <v>5.1724137931034482E-2</v>
      </c>
      <c r="AI438" s="20">
        <f t="shared" si="743"/>
        <v>94557.372924006035</v>
      </c>
      <c r="AJ438" s="4">
        <v>5028</v>
      </c>
      <c r="AK438">
        <f t="shared" si="744"/>
        <v>119</v>
      </c>
      <c r="AL438">
        <f t="shared" si="745"/>
        <v>2.4241189651660111E-2</v>
      </c>
      <c r="AM438" s="20">
        <f t="shared" si="746"/>
        <v>1265.2239557121288</v>
      </c>
      <c r="AN438" s="20">
        <f t="shared" si="747"/>
        <v>1.3508104056461081E-2</v>
      </c>
      <c r="AO438" s="4">
        <v>269</v>
      </c>
      <c r="AP438">
        <f t="shared" si="716"/>
        <v>6</v>
      </c>
      <c r="AQ438">
        <f t="shared" si="717"/>
        <v>2.281368821292773E-2</v>
      </c>
      <c r="AR438" s="20">
        <f t="shared" si="748"/>
        <v>67.689984901862104</v>
      </c>
      <c r="AS438" s="4">
        <v>304</v>
      </c>
      <c r="AT438">
        <f t="shared" si="749"/>
        <v>1</v>
      </c>
      <c r="AU438">
        <f t="shared" si="750"/>
        <v>3.3003300330032292E-3</v>
      </c>
      <c r="AV438" s="20">
        <f t="shared" si="751"/>
        <v>76.497232008052336</v>
      </c>
      <c r="AW438" s="30">
        <f t="shared" si="752"/>
        <v>8.1671909967465561E-4</v>
      </c>
      <c r="AX438" s="4">
        <v>61</v>
      </c>
      <c r="AY438">
        <f t="shared" si="753"/>
        <v>0</v>
      </c>
      <c r="AZ438">
        <f t="shared" si="754"/>
        <v>0</v>
      </c>
      <c r="BA438" s="20">
        <f t="shared" si="755"/>
        <v>15.349773527931553</v>
      </c>
      <c r="BB438" s="30">
        <f t="shared" si="756"/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 t="shared" si="757"/>
        <v>126</v>
      </c>
      <c r="BE438" s="30">
        <f t="shared" si="758"/>
        <v>2.276011560693636E-2</v>
      </c>
      <c r="BF438" s="20">
        <f t="shared" si="759"/>
        <v>1424.7609461499749</v>
      </c>
      <c r="BG438" s="20">
        <f t="shared" si="760"/>
        <v>1.5211393231440461E-2</v>
      </c>
      <c r="BH438" s="26">
        <v>67675</v>
      </c>
      <c r="BI438">
        <f t="shared" si="722"/>
        <v>118</v>
      </c>
      <c r="BJ438" s="4">
        <v>144445</v>
      </c>
      <c r="BK438">
        <f t="shared" si="723"/>
        <v>211</v>
      </c>
      <c r="BL438" s="4">
        <v>107632</v>
      </c>
      <c r="BM438">
        <f t="shared" si="761"/>
        <v>146</v>
      </c>
      <c r="BN438" s="4">
        <v>43473</v>
      </c>
      <c r="BO438">
        <f t="shared" si="762"/>
        <v>48</v>
      </c>
      <c r="BP438" s="4">
        <v>8996</v>
      </c>
      <c r="BQ438">
        <f t="shared" si="763"/>
        <v>14</v>
      </c>
      <c r="BR438" s="8">
        <v>31</v>
      </c>
      <c r="BS438" s="15">
        <f t="shared" si="764"/>
        <v>0</v>
      </c>
      <c r="BT438" s="8">
        <v>276</v>
      </c>
      <c r="BU438" s="15">
        <f t="shared" si="765"/>
        <v>0</v>
      </c>
      <c r="BV438" s="8">
        <v>1262</v>
      </c>
      <c r="BW438" s="15">
        <f t="shared" si="766"/>
        <v>3</v>
      </c>
      <c r="BX438" s="8">
        <v>3048</v>
      </c>
      <c r="BY438" s="15">
        <f t="shared" si="767"/>
        <v>1</v>
      </c>
      <c r="BZ438" s="13">
        <v>1688</v>
      </c>
      <c r="CA438" s="16">
        <f t="shared" si="768"/>
        <v>1</v>
      </c>
    </row>
    <row r="439" spans="1:79">
      <c r="A439" s="1">
        <v>44336</v>
      </c>
      <c r="B439">
        <v>44337</v>
      </c>
      <c r="C439" s="4">
        <v>372800</v>
      </c>
      <c r="D439">
        <f t="shared" si="719"/>
        <v>579</v>
      </c>
      <c r="E439" s="4">
        <v>6314</v>
      </c>
      <c r="F439">
        <f t="shared" si="720"/>
        <v>9</v>
      </c>
      <c r="G439" s="4">
        <v>360665</v>
      </c>
      <c r="H439">
        <f t="shared" si="721"/>
        <v>411</v>
      </c>
      <c r="I439">
        <f t="shared" si="718"/>
        <v>5821</v>
      </c>
      <c r="J439">
        <f t="shared" si="772"/>
        <v>159</v>
      </c>
      <c r="K439">
        <f t="shared" si="769"/>
        <v>1.6936695278969956E-2</v>
      </c>
      <c r="L439">
        <f t="shared" si="724"/>
        <v>0.96744903433476392</v>
      </c>
      <c r="M439">
        <f t="shared" si="725"/>
        <v>1.5614270386266095E-2</v>
      </c>
      <c r="N439">
        <f t="shared" si="726"/>
        <v>1.5531115879828326E-3</v>
      </c>
      <c r="O439">
        <f t="shared" si="770"/>
        <v>1.4254038644282547E-3</v>
      </c>
      <c r="P439">
        <f t="shared" si="727"/>
        <v>1.1395616430759847E-3</v>
      </c>
      <c r="Q439">
        <f t="shared" si="728"/>
        <v>2.7314894348050164E-2</v>
      </c>
      <c r="R439">
        <f t="shared" si="729"/>
        <v>93809.763462506293</v>
      </c>
      <c r="S439">
        <f t="shared" si="771"/>
        <v>1588.8273779567187</v>
      </c>
      <c r="T439">
        <f t="shared" si="730"/>
        <v>90756.165072974327</v>
      </c>
      <c r="U439">
        <f t="shared" si="731"/>
        <v>1464.7710115752391</v>
      </c>
      <c r="V439" s="4">
        <v>2558265</v>
      </c>
      <c r="W439">
        <f t="shared" si="732"/>
        <v>10038</v>
      </c>
      <c r="X439">
        <f t="shared" si="733"/>
        <v>-344</v>
      </c>
      <c r="Y439" s="20">
        <f t="shared" si="734"/>
        <v>643750.62908907898</v>
      </c>
      <c r="Z439" s="4">
        <v>2181915</v>
      </c>
      <c r="AA439">
        <f t="shared" si="735"/>
        <v>9459</v>
      </c>
      <c r="AB439" s="17">
        <f t="shared" si="736"/>
        <v>0.85288857878288604</v>
      </c>
      <c r="AC439" s="16">
        <f t="shared" si="737"/>
        <v>-386</v>
      </c>
      <c r="AD439">
        <f t="shared" si="738"/>
        <v>376350</v>
      </c>
      <c r="AE439">
        <f t="shared" si="739"/>
        <v>579</v>
      </c>
      <c r="AF439" s="17">
        <f t="shared" si="740"/>
        <v>0.14711142121711393</v>
      </c>
      <c r="AG439" s="16">
        <f t="shared" si="741"/>
        <v>42</v>
      </c>
      <c r="AH439" s="20">
        <f t="shared" si="742"/>
        <v>5.7680812910938434E-2</v>
      </c>
      <c r="AI439" s="20">
        <f t="shared" si="743"/>
        <v>94703.069954705585</v>
      </c>
      <c r="AJ439" s="4">
        <v>5164</v>
      </c>
      <c r="AK439">
        <f t="shared" si="744"/>
        <v>136</v>
      </c>
      <c r="AL439">
        <f t="shared" si="745"/>
        <v>2.704852824184556E-2</v>
      </c>
      <c r="AM439" s="20">
        <f t="shared" si="746"/>
        <v>1299.446401610468</v>
      </c>
      <c r="AN439" s="20">
        <f t="shared" si="747"/>
        <v>1.3851931330472102E-2</v>
      </c>
      <c r="AO439" s="4">
        <v>274</v>
      </c>
      <c r="AP439">
        <f t="shared" si="716"/>
        <v>5</v>
      </c>
      <c r="AQ439">
        <f t="shared" si="717"/>
        <v>1.8587360594795488E-2</v>
      </c>
      <c r="AR439" s="20">
        <f t="shared" si="748"/>
        <v>68.948163059889282</v>
      </c>
      <c r="AS439" s="4">
        <v>325</v>
      </c>
      <c r="AT439">
        <f t="shared" si="749"/>
        <v>21</v>
      </c>
      <c r="AU439">
        <f t="shared" si="750"/>
        <v>6.9078947368421018E-2</v>
      </c>
      <c r="AV439" s="20">
        <f t="shared" si="751"/>
        <v>81.781580271766472</v>
      </c>
      <c r="AW439" s="30">
        <f t="shared" si="752"/>
        <v>8.7178111587982838E-4</v>
      </c>
      <c r="AX439" s="4">
        <v>58</v>
      </c>
      <c r="AY439">
        <f t="shared" si="753"/>
        <v>-3</v>
      </c>
      <c r="AZ439">
        <f t="shared" si="754"/>
        <v>-4.9180327868852514E-2</v>
      </c>
      <c r="BA439" s="20">
        <f t="shared" si="755"/>
        <v>14.594866633115249</v>
      </c>
      <c r="BB439" s="30">
        <f t="shared" si="756"/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 t="shared" si="757"/>
        <v>159</v>
      </c>
      <c r="BE439" s="30">
        <f t="shared" si="758"/>
        <v>2.8081949841045617E-2</v>
      </c>
      <c r="BF439" s="20">
        <f t="shared" si="759"/>
        <v>1464.7710115752391</v>
      </c>
      <c r="BG439" s="20">
        <f t="shared" si="760"/>
        <v>1.5614270386266095E-2</v>
      </c>
      <c r="BH439" s="26">
        <v>67797</v>
      </c>
      <c r="BI439">
        <f t="shared" si="722"/>
        <v>122</v>
      </c>
      <c r="BJ439" s="4">
        <v>144664</v>
      </c>
      <c r="BK439">
        <f t="shared" si="723"/>
        <v>219</v>
      </c>
      <c r="BL439" s="4">
        <v>107809</v>
      </c>
      <c r="BM439">
        <f t="shared" si="761"/>
        <v>177</v>
      </c>
      <c r="BN439" s="4">
        <v>43517</v>
      </c>
      <c r="BO439">
        <f t="shared" si="762"/>
        <v>44</v>
      </c>
      <c r="BP439" s="4">
        <v>9013</v>
      </c>
      <c r="BQ439">
        <f t="shared" si="763"/>
        <v>17</v>
      </c>
      <c r="BR439" s="8">
        <v>31</v>
      </c>
      <c r="BS439" s="15">
        <f t="shared" si="764"/>
        <v>0</v>
      </c>
      <c r="BT439" s="8">
        <v>276</v>
      </c>
      <c r="BU439" s="15">
        <f t="shared" si="765"/>
        <v>0</v>
      </c>
      <c r="BV439" s="8">
        <v>1264</v>
      </c>
      <c r="BW439" s="15">
        <f t="shared" si="766"/>
        <v>2</v>
      </c>
      <c r="BX439" s="8">
        <v>3052</v>
      </c>
      <c r="BY439" s="15">
        <f t="shared" si="767"/>
        <v>4</v>
      </c>
      <c r="BZ439" s="13">
        <v>1691</v>
      </c>
      <c r="CA439" s="16">
        <f t="shared" si="768"/>
        <v>3</v>
      </c>
    </row>
    <row r="440" spans="1:79">
      <c r="A440" s="1">
        <v>44337</v>
      </c>
      <c r="B440">
        <v>44338</v>
      </c>
      <c r="C440" s="4">
        <v>373308</v>
      </c>
      <c r="D440">
        <f t="shared" si="719"/>
        <v>508</v>
      </c>
      <c r="E440" s="4">
        <v>6321</v>
      </c>
      <c r="F440">
        <f t="shared" si="720"/>
        <v>7</v>
      </c>
      <c r="G440" s="4">
        <v>361111</v>
      </c>
      <c r="H440">
        <f t="shared" si="721"/>
        <v>446</v>
      </c>
      <c r="I440">
        <f t="shared" si="718"/>
        <v>5876</v>
      </c>
      <c r="J440">
        <f t="shared" si="772"/>
        <v>55</v>
      </c>
      <c r="K440">
        <f t="shared" si="769"/>
        <v>1.6932398984216786E-2</v>
      </c>
      <c r="L440">
        <f t="shared" si="724"/>
        <v>0.96732724720606045</v>
      </c>
      <c r="M440">
        <f t="shared" si="725"/>
        <v>1.5740353809722801E-2</v>
      </c>
      <c r="N440">
        <f t="shared" si="726"/>
        <v>1.3608066261639182E-3</v>
      </c>
      <c r="O440">
        <f t="shared" si="770"/>
        <v>1.1074197120708748E-3</v>
      </c>
      <c r="P440">
        <f t="shared" si="727"/>
        <v>1.2350773031007086E-3</v>
      </c>
      <c r="Q440">
        <f t="shared" si="728"/>
        <v>9.3601089176310413E-3</v>
      </c>
      <c r="R440">
        <f t="shared" si="729"/>
        <v>93937.594363361844</v>
      </c>
      <c r="S440">
        <f t="shared" si="771"/>
        <v>1590.5888273779567</v>
      </c>
      <c r="T440">
        <f t="shared" si="730"/>
        <v>90868.394564670351</v>
      </c>
      <c r="U440">
        <f t="shared" si="731"/>
        <v>1478.6109713135379</v>
      </c>
      <c r="V440" s="4">
        <v>2567812</v>
      </c>
      <c r="W440">
        <f t="shared" si="732"/>
        <v>9547</v>
      </c>
      <c r="X440">
        <f t="shared" si="733"/>
        <v>-491</v>
      </c>
      <c r="Y440" s="20">
        <f t="shared" si="734"/>
        <v>646152.99446401605</v>
      </c>
      <c r="Z440" s="4">
        <v>2190954</v>
      </c>
      <c r="AA440">
        <f t="shared" si="735"/>
        <v>9039</v>
      </c>
      <c r="AB440" s="17">
        <f t="shared" si="736"/>
        <v>0.85323769808693162</v>
      </c>
      <c r="AC440" s="16">
        <f t="shared" si="737"/>
        <v>-420</v>
      </c>
      <c r="AD440">
        <f t="shared" si="738"/>
        <v>376858</v>
      </c>
      <c r="AE440">
        <f t="shared" si="739"/>
        <v>508</v>
      </c>
      <c r="AF440" s="17">
        <f t="shared" si="740"/>
        <v>0.14676230191306841</v>
      </c>
      <c r="AG440" s="16">
        <f t="shared" si="741"/>
        <v>-71</v>
      </c>
      <c r="AH440" s="20">
        <f t="shared" si="742"/>
        <v>5.3210432596627215E-2</v>
      </c>
      <c r="AI440" s="20">
        <f t="shared" si="743"/>
        <v>94830.900855561136</v>
      </c>
      <c r="AJ440" s="4">
        <v>5151</v>
      </c>
      <c r="AK440">
        <f t="shared" si="744"/>
        <v>-13</v>
      </c>
      <c r="AL440">
        <f t="shared" si="745"/>
        <v>-2.5174283501161465E-3</v>
      </c>
      <c r="AM440" s="20">
        <f t="shared" si="746"/>
        <v>1296.1751383995972</v>
      </c>
      <c r="AN440" s="20">
        <f t="shared" si="747"/>
        <v>1.3798257738917998E-2</v>
      </c>
      <c r="AO440" s="4">
        <v>302</v>
      </c>
      <c r="AP440">
        <f t="shared" si="716"/>
        <v>28</v>
      </c>
      <c r="AQ440">
        <f t="shared" si="717"/>
        <v>0.10218978102189791</v>
      </c>
      <c r="AR440" s="20">
        <f t="shared" si="748"/>
        <v>75.993960744841459</v>
      </c>
      <c r="AS440" s="4">
        <v>366</v>
      </c>
      <c r="AT440">
        <f t="shared" si="749"/>
        <v>41</v>
      </c>
      <c r="AU440">
        <f t="shared" si="750"/>
        <v>0.12615384615384606</v>
      </c>
      <c r="AV440" s="20">
        <f t="shared" si="751"/>
        <v>92.098641167589321</v>
      </c>
      <c r="AW440" s="30">
        <f t="shared" si="752"/>
        <v>9.8042367160628753E-4</v>
      </c>
      <c r="AX440" s="4">
        <v>57</v>
      </c>
      <c r="AY440">
        <f t="shared" si="753"/>
        <v>-1</v>
      </c>
      <c r="AZ440">
        <f t="shared" si="754"/>
        <v>-1.7241379310344862E-2</v>
      </c>
      <c r="BA440" s="20">
        <f t="shared" si="755"/>
        <v>14.343231001509814</v>
      </c>
      <c r="BB440" s="30">
        <f t="shared" si="756"/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 t="shared" si="757"/>
        <v>55</v>
      </c>
      <c r="BE440" s="30">
        <f t="shared" si="758"/>
        <v>9.4485483593884645E-3</v>
      </c>
      <c r="BF440" s="20">
        <f t="shared" si="759"/>
        <v>1478.6109713135379</v>
      </c>
      <c r="BG440" s="20">
        <f t="shared" si="760"/>
        <v>1.5740353809722801E-2</v>
      </c>
      <c r="BH440" s="26">
        <v>67925</v>
      </c>
      <c r="BI440">
        <f t="shared" si="722"/>
        <v>128</v>
      </c>
      <c r="BJ440" s="4">
        <v>144860</v>
      </c>
      <c r="BK440">
        <f t="shared" si="723"/>
        <v>196</v>
      </c>
      <c r="BL440" s="4">
        <v>107939</v>
      </c>
      <c r="BM440">
        <f t="shared" si="761"/>
        <v>130</v>
      </c>
      <c r="BN440" s="4">
        <v>43561</v>
      </c>
      <c r="BO440">
        <f t="shared" si="762"/>
        <v>44</v>
      </c>
      <c r="BP440" s="4">
        <v>9023</v>
      </c>
      <c r="BQ440">
        <f t="shared" si="763"/>
        <v>10</v>
      </c>
      <c r="BR440" s="8">
        <v>31</v>
      </c>
      <c r="BS440" s="15">
        <f t="shared" si="764"/>
        <v>0</v>
      </c>
      <c r="BT440" s="8">
        <v>277</v>
      </c>
      <c r="BU440" s="15">
        <f t="shared" si="765"/>
        <v>1</v>
      </c>
      <c r="BV440" s="8">
        <v>1264</v>
      </c>
      <c r="BW440" s="15">
        <f t="shared" si="766"/>
        <v>0</v>
      </c>
      <c r="BX440" s="8">
        <v>3054</v>
      </c>
      <c r="BY440" s="15">
        <f t="shared" si="767"/>
        <v>2</v>
      </c>
      <c r="BZ440" s="13">
        <v>1695</v>
      </c>
      <c r="CA440" s="16">
        <f t="shared" si="768"/>
        <v>4</v>
      </c>
    </row>
    <row r="441" spans="1:79">
      <c r="A441" s="1">
        <v>44338</v>
      </c>
      <c r="B441">
        <v>44339</v>
      </c>
      <c r="C441" s="4">
        <v>373774</v>
      </c>
      <c r="D441">
        <f t="shared" si="719"/>
        <v>466</v>
      </c>
      <c r="E441" s="4">
        <v>6328</v>
      </c>
      <c r="F441">
        <f t="shared" si="720"/>
        <v>7</v>
      </c>
      <c r="G441" s="4">
        <v>361532</v>
      </c>
      <c r="H441">
        <f t="shared" si="721"/>
        <v>421</v>
      </c>
      <c r="I441">
        <f t="shared" si="718"/>
        <v>5914</v>
      </c>
      <c r="J441">
        <f t="shared" si="772"/>
        <v>38</v>
      </c>
      <c r="K441">
        <f t="shared" si="769"/>
        <v>1.6930016534055337E-2</v>
      </c>
      <c r="L441">
        <f t="shared" si="724"/>
        <v>0.9672475881147431</v>
      </c>
      <c r="M441">
        <f t="shared" si="725"/>
        <v>1.5822395351201529E-2</v>
      </c>
      <c r="N441">
        <f t="shared" si="726"/>
        <v>1.2467426840818249E-3</v>
      </c>
      <c r="O441">
        <f t="shared" si="770"/>
        <v>1.1061946902654867E-3</v>
      </c>
      <c r="P441">
        <f t="shared" si="727"/>
        <v>1.1644888972483763E-3</v>
      </c>
      <c r="Q441">
        <f t="shared" si="728"/>
        <v>6.4254311802502536E-3</v>
      </c>
      <c r="R441">
        <f t="shared" si="729"/>
        <v>94054.856567689974</v>
      </c>
      <c r="S441">
        <f t="shared" si="771"/>
        <v>1592.3502767991947</v>
      </c>
      <c r="T441">
        <f t="shared" si="730"/>
        <v>90974.333165576245</v>
      </c>
      <c r="U441">
        <f t="shared" si="731"/>
        <v>1488.1731253145444</v>
      </c>
      <c r="V441" s="4">
        <v>2577788</v>
      </c>
      <c r="W441">
        <f t="shared" si="732"/>
        <v>9976</v>
      </c>
      <c r="X441">
        <f t="shared" si="733"/>
        <v>429</v>
      </c>
      <c r="Y441" s="20">
        <f t="shared" si="734"/>
        <v>648663.3115249119</v>
      </c>
      <c r="Z441" s="4">
        <v>2200464</v>
      </c>
      <c r="AA441">
        <f t="shared" si="735"/>
        <v>9510</v>
      </c>
      <c r="AB441" s="17">
        <f t="shared" si="736"/>
        <v>0.85362489079784687</v>
      </c>
      <c r="AC441" s="16">
        <f t="shared" si="737"/>
        <v>471</v>
      </c>
      <c r="AD441">
        <f t="shared" si="738"/>
        <v>377324</v>
      </c>
      <c r="AE441">
        <f t="shared" si="739"/>
        <v>466</v>
      </c>
      <c r="AF441" s="17">
        <f t="shared" si="740"/>
        <v>0.14637510920215316</v>
      </c>
      <c r="AG441" s="16">
        <f t="shared" si="741"/>
        <v>-42</v>
      </c>
      <c r="AH441" s="20">
        <f t="shared" si="742"/>
        <v>4.6712109061748198E-2</v>
      </c>
      <c r="AI441" s="20">
        <f t="shared" si="743"/>
        <v>94948.163059889281</v>
      </c>
      <c r="AJ441" s="4">
        <v>5189</v>
      </c>
      <c r="AK441">
        <f t="shared" si="744"/>
        <v>38</v>
      </c>
      <c r="AL441">
        <f t="shared" si="745"/>
        <v>7.3772083090661855E-3</v>
      </c>
      <c r="AM441" s="20">
        <f t="shared" si="746"/>
        <v>1305.7372924006038</v>
      </c>
      <c r="AN441" s="20">
        <f t="shared" si="747"/>
        <v>1.3882720574464784E-2</v>
      </c>
      <c r="AO441" s="4">
        <v>312</v>
      </c>
      <c r="AP441">
        <f t="shared" si="716"/>
        <v>10</v>
      </c>
      <c r="AQ441">
        <f t="shared" si="717"/>
        <v>3.3112582781456901E-2</v>
      </c>
      <c r="AR441" s="20">
        <f t="shared" si="748"/>
        <v>78.510317060895815</v>
      </c>
      <c r="AS441" s="4">
        <v>357</v>
      </c>
      <c r="AT441">
        <f t="shared" si="749"/>
        <v>-9</v>
      </c>
      <c r="AU441">
        <f t="shared" si="750"/>
        <v>-2.4590163934426257E-2</v>
      </c>
      <c r="AV441" s="20">
        <f t="shared" si="751"/>
        <v>89.833920483140403</v>
      </c>
      <c r="AW441" s="30">
        <f t="shared" si="752"/>
        <v>9.5512261420002459E-4</v>
      </c>
      <c r="AX441" s="4">
        <v>56</v>
      </c>
      <c r="AY441">
        <f t="shared" si="753"/>
        <v>-1</v>
      </c>
      <c r="AZ441">
        <f t="shared" si="754"/>
        <v>-1.7543859649122862E-2</v>
      </c>
      <c r="BA441" s="20">
        <f t="shared" si="755"/>
        <v>14.091595369904377</v>
      </c>
      <c r="BB441" s="30">
        <f t="shared" si="756"/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 t="shared" si="757"/>
        <v>38</v>
      </c>
      <c r="BE441" s="30">
        <f t="shared" si="758"/>
        <v>6.4669843430904539E-3</v>
      </c>
      <c r="BF441" s="20">
        <f t="shared" si="759"/>
        <v>1488.1731253145444</v>
      </c>
      <c r="BG441" s="20">
        <f t="shared" si="760"/>
        <v>1.5822395351201529E-2</v>
      </c>
      <c r="BH441" s="26">
        <v>68030</v>
      </c>
      <c r="BI441">
        <f t="shared" si="722"/>
        <v>105</v>
      </c>
      <c r="BJ441" s="4">
        <v>145052</v>
      </c>
      <c r="BK441">
        <f t="shared" si="723"/>
        <v>192</v>
      </c>
      <c r="BL441" s="4">
        <v>108060</v>
      </c>
      <c r="BM441">
        <f t="shared" si="761"/>
        <v>121</v>
      </c>
      <c r="BN441" s="4">
        <v>43598</v>
      </c>
      <c r="BO441">
        <f t="shared" si="762"/>
        <v>37</v>
      </c>
      <c r="BP441" s="4">
        <v>9034</v>
      </c>
      <c r="BQ441">
        <f t="shared" si="763"/>
        <v>11</v>
      </c>
      <c r="BR441" s="8">
        <v>31</v>
      </c>
      <c r="BS441" s="15">
        <f t="shared" si="764"/>
        <v>0</v>
      </c>
      <c r="BT441" s="8">
        <v>277</v>
      </c>
      <c r="BU441" s="15">
        <f t="shared" si="765"/>
        <v>0</v>
      </c>
      <c r="BV441" s="8">
        <v>1265</v>
      </c>
      <c r="BW441" s="15">
        <f t="shared" si="766"/>
        <v>1</v>
      </c>
      <c r="BX441" s="8">
        <v>3056</v>
      </c>
      <c r="BY441" s="15">
        <f t="shared" si="767"/>
        <v>2</v>
      </c>
      <c r="BZ441" s="13">
        <v>1699</v>
      </c>
      <c r="CA441" s="16">
        <f t="shared" si="768"/>
        <v>4</v>
      </c>
    </row>
    <row r="442" spans="1:79">
      <c r="A442" s="1">
        <v>44339</v>
      </c>
      <c r="B442">
        <v>44340</v>
      </c>
      <c r="C442" s="4">
        <v>374121</v>
      </c>
      <c r="D442">
        <f t="shared" si="719"/>
        <v>347</v>
      </c>
      <c r="E442" s="4">
        <v>6331</v>
      </c>
      <c r="F442">
        <f t="shared" si="720"/>
        <v>3</v>
      </c>
      <c r="G442" s="4">
        <v>361903</v>
      </c>
      <c r="H442">
        <f t="shared" si="721"/>
        <v>371</v>
      </c>
      <c r="I442">
        <f t="shared" si="718"/>
        <v>5887</v>
      </c>
      <c r="J442">
        <f t="shared" si="772"/>
        <v>-27</v>
      </c>
      <c r="K442">
        <f t="shared" si="769"/>
        <v>1.6922332614314622E-2</v>
      </c>
      <c r="L442">
        <f t="shared" si="724"/>
        <v>0.96734211658794877</v>
      </c>
      <c r="M442">
        <f t="shared" si="725"/>
        <v>1.5735550797736562E-2</v>
      </c>
      <c r="N442">
        <f t="shared" si="726"/>
        <v>9.2750741070402357E-4</v>
      </c>
      <c r="O442">
        <f t="shared" si="770"/>
        <v>4.7385879008055601E-4</v>
      </c>
      <c r="P442">
        <f t="shared" si="727"/>
        <v>1.0251365697438264E-3</v>
      </c>
      <c r="Q442">
        <f t="shared" si="728"/>
        <v>-4.5863767623577373E-3</v>
      </c>
      <c r="R442">
        <f t="shared" si="729"/>
        <v>94142.174131857071</v>
      </c>
      <c r="S442">
        <f t="shared" si="771"/>
        <v>1593.105183694011</v>
      </c>
      <c r="T442">
        <f t="shared" si="730"/>
        <v>91067.689984901852</v>
      </c>
      <c r="U442">
        <f t="shared" si="731"/>
        <v>1481.3789632611977</v>
      </c>
      <c r="V442" s="4">
        <v>2584254</v>
      </c>
      <c r="W442">
        <f t="shared" si="732"/>
        <v>6466</v>
      </c>
      <c r="X442">
        <f t="shared" si="733"/>
        <v>-3510</v>
      </c>
      <c r="Y442" s="20">
        <f t="shared" si="734"/>
        <v>650290.38751887262</v>
      </c>
      <c r="Z442" s="4">
        <v>2206683</v>
      </c>
      <c r="AA442">
        <f t="shared" si="735"/>
        <v>6219</v>
      </c>
      <c r="AB442" s="17">
        <f t="shared" si="736"/>
        <v>0.85389555361044234</v>
      </c>
      <c r="AC442" s="16">
        <f t="shared" si="737"/>
        <v>-3291</v>
      </c>
      <c r="AD442">
        <f t="shared" si="738"/>
        <v>377571</v>
      </c>
      <c r="AE442">
        <f t="shared" si="739"/>
        <v>247</v>
      </c>
      <c r="AF442" s="17">
        <f t="shared" si="740"/>
        <v>0.14610444638955769</v>
      </c>
      <c r="AG442" s="16">
        <f t="shared" si="741"/>
        <v>-219</v>
      </c>
      <c r="AH442" s="20">
        <f t="shared" si="742"/>
        <v>3.81998144138571E-2</v>
      </c>
      <c r="AI442" s="20">
        <f t="shared" si="743"/>
        <v>95010.317060895817</v>
      </c>
      <c r="AJ442" s="4">
        <v>5130</v>
      </c>
      <c r="AK442">
        <f t="shared" si="744"/>
        <v>-59</v>
      </c>
      <c r="AL442">
        <f t="shared" si="745"/>
        <v>-1.1370206205434608E-2</v>
      </c>
      <c r="AM442" s="20">
        <f t="shared" si="746"/>
        <v>1290.8907901358832</v>
      </c>
      <c r="AN442" s="20">
        <f t="shared" si="747"/>
        <v>1.3712141259111356E-2</v>
      </c>
      <c r="AO442" s="4">
        <v>321</v>
      </c>
      <c r="AP442">
        <f t="shared" si="716"/>
        <v>9</v>
      </c>
      <c r="AQ442">
        <f t="shared" si="717"/>
        <v>2.8846153846153744E-2</v>
      </c>
      <c r="AR442" s="20">
        <f t="shared" si="748"/>
        <v>80.775037745344733</v>
      </c>
      <c r="AS442" s="4">
        <v>378</v>
      </c>
      <c r="AT442">
        <f t="shared" si="749"/>
        <v>21</v>
      </c>
      <c r="AU442">
        <f t="shared" si="750"/>
        <v>5.8823529411764719E-2</v>
      </c>
      <c r="AV442" s="20">
        <f t="shared" si="751"/>
        <v>95.118268746854554</v>
      </c>
      <c r="AW442" s="30">
        <f t="shared" si="752"/>
        <v>1.010368303302942E-3</v>
      </c>
      <c r="AX442" s="4">
        <v>58</v>
      </c>
      <c r="AY442">
        <f t="shared" si="753"/>
        <v>2</v>
      </c>
      <c r="AZ442">
        <f t="shared" si="754"/>
        <v>3.5714285714285809E-2</v>
      </c>
      <c r="BA442" s="20">
        <f t="shared" si="755"/>
        <v>14.594866633115249</v>
      </c>
      <c r="BB442" s="30">
        <f t="shared" si="756"/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 t="shared" si="757"/>
        <v>-27</v>
      </c>
      <c r="BE442" s="30">
        <f t="shared" si="758"/>
        <v>-4.5654379438619941E-3</v>
      </c>
      <c r="BF442" s="20">
        <f t="shared" si="759"/>
        <v>1481.3789632611977</v>
      </c>
      <c r="BG442" s="20">
        <f t="shared" si="760"/>
        <v>1.5735550797736562E-2</v>
      </c>
      <c r="BH442" s="26">
        <v>68100</v>
      </c>
      <c r="BI442">
        <f t="shared" si="722"/>
        <v>70</v>
      </c>
      <c r="BJ442" s="4">
        <v>145212</v>
      </c>
      <c r="BK442">
        <f t="shared" si="723"/>
        <v>160</v>
      </c>
      <c r="BL442" s="4">
        <v>108146</v>
      </c>
      <c r="BM442">
        <f t="shared" si="761"/>
        <v>86</v>
      </c>
      <c r="BN442" s="4">
        <v>43626</v>
      </c>
      <c r="BO442">
        <f t="shared" si="762"/>
        <v>28</v>
      </c>
      <c r="BP442" s="4">
        <v>9037</v>
      </c>
      <c r="BQ442">
        <f t="shared" si="763"/>
        <v>3</v>
      </c>
      <c r="BR442" s="8">
        <v>31</v>
      </c>
      <c r="BS442" s="15">
        <f t="shared" si="764"/>
        <v>0</v>
      </c>
      <c r="BT442" s="8">
        <v>277</v>
      </c>
      <c r="BU442" s="15">
        <f t="shared" si="765"/>
        <v>0</v>
      </c>
      <c r="BV442" s="8">
        <v>1265</v>
      </c>
      <c r="BW442" s="15">
        <f t="shared" si="766"/>
        <v>0</v>
      </c>
      <c r="BX442" s="8">
        <v>3057</v>
      </c>
      <c r="BY442" s="15">
        <f t="shared" si="767"/>
        <v>1</v>
      </c>
      <c r="BZ442" s="13">
        <v>1701</v>
      </c>
      <c r="CA442" s="16">
        <f t="shared" si="768"/>
        <v>2</v>
      </c>
    </row>
    <row r="443" spans="1:79">
      <c r="A443" s="1">
        <v>44340</v>
      </c>
      <c r="B443">
        <v>44341</v>
      </c>
      <c r="C443" s="4">
        <v>374356</v>
      </c>
      <c r="D443">
        <f t="shared" si="719"/>
        <v>235</v>
      </c>
      <c r="E443" s="4">
        <v>6346</v>
      </c>
      <c r="F443">
        <f t="shared" si="720"/>
        <v>15</v>
      </c>
      <c r="G443" s="4">
        <v>362177</v>
      </c>
      <c r="H443">
        <f t="shared" si="721"/>
        <v>274</v>
      </c>
      <c r="I443">
        <f t="shared" si="718"/>
        <v>5833</v>
      </c>
      <c r="J443">
        <f t="shared" si="772"/>
        <v>-54</v>
      </c>
      <c r="K443">
        <f t="shared" si="769"/>
        <v>1.6951778520980031E-2</v>
      </c>
      <c r="L443">
        <f t="shared" si="724"/>
        <v>0.96746679631153232</v>
      </c>
      <c r="M443">
        <f t="shared" si="725"/>
        <v>1.5581425167487633E-2</v>
      </c>
      <c r="N443">
        <f t="shared" si="726"/>
        <v>6.2774471358813537E-4</v>
      </c>
      <c r="O443">
        <f t="shared" si="770"/>
        <v>2.3636936653009771E-3</v>
      </c>
      <c r="P443">
        <f t="shared" si="727"/>
        <v>7.565361687793537E-4</v>
      </c>
      <c r="Q443">
        <f t="shared" si="728"/>
        <v>-9.2576718669638257E-3</v>
      </c>
      <c r="R443">
        <f t="shared" si="729"/>
        <v>94201.308505284338</v>
      </c>
      <c r="S443">
        <f t="shared" si="771"/>
        <v>1596.8797181680925</v>
      </c>
      <c r="T443">
        <f t="shared" si="730"/>
        <v>91136.638147961741</v>
      </c>
      <c r="U443">
        <f t="shared" si="731"/>
        <v>1467.7906391545041</v>
      </c>
      <c r="V443" s="4">
        <v>2589074</v>
      </c>
      <c r="W443">
        <f t="shared" si="732"/>
        <v>4820</v>
      </c>
      <c r="X443">
        <f t="shared" si="733"/>
        <v>-1646</v>
      </c>
      <c r="Y443" s="20">
        <f t="shared" si="734"/>
        <v>651503.2712632108</v>
      </c>
      <c r="Z443" s="4">
        <v>2211168</v>
      </c>
      <c r="AA443">
        <f t="shared" si="735"/>
        <v>4485</v>
      </c>
      <c r="AB443" s="17">
        <f t="shared" si="736"/>
        <v>0.85403816190653492</v>
      </c>
      <c r="AC443" s="16">
        <f t="shared" si="737"/>
        <v>-1734</v>
      </c>
      <c r="AD443">
        <f t="shared" si="738"/>
        <v>377906</v>
      </c>
      <c r="AE443">
        <f t="shared" si="739"/>
        <v>335</v>
      </c>
      <c r="AF443" s="17">
        <f t="shared" si="740"/>
        <v>0.14596183809346508</v>
      </c>
      <c r="AG443" s="16">
        <f t="shared" si="741"/>
        <v>88</v>
      </c>
      <c r="AH443" s="20">
        <f t="shared" si="742"/>
        <v>6.9502074688796683E-2</v>
      </c>
      <c r="AI443" s="20">
        <f t="shared" si="743"/>
        <v>95094.614997483644</v>
      </c>
      <c r="AJ443" s="4">
        <v>5075</v>
      </c>
      <c r="AK443">
        <f t="shared" si="744"/>
        <v>-55</v>
      </c>
      <c r="AL443">
        <f t="shared" si="745"/>
        <v>-1.0721247563352798E-2</v>
      </c>
      <c r="AM443" s="20">
        <f t="shared" si="746"/>
        <v>1277.0508303975841</v>
      </c>
      <c r="AN443" s="20">
        <f t="shared" si="747"/>
        <v>1.3556614559403348E-2</v>
      </c>
      <c r="AO443" s="4">
        <v>331</v>
      </c>
      <c r="AP443">
        <f t="shared" si="716"/>
        <v>10</v>
      </c>
      <c r="AQ443">
        <f t="shared" si="717"/>
        <v>3.1152647975077885E-2</v>
      </c>
      <c r="AR443" s="20">
        <f t="shared" si="748"/>
        <v>83.291394061399089</v>
      </c>
      <c r="AS443" s="4">
        <v>370</v>
      </c>
      <c r="AT443">
        <f t="shared" si="749"/>
        <v>-8</v>
      </c>
      <c r="AU443">
        <f t="shared" si="750"/>
        <v>-2.1164021164021163E-2</v>
      </c>
      <c r="AV443" s="20">
        <f t="shared" si="751"/>
        <v>93.10518369401106</v>
      </c>
      <c r="AW443" s="30">
        <f t="shared" si="752"/>
        <v>9.8836401713876636E-4</v>
      </c>
      <c r="AX443" s="4">
        <v>57</v>
      </c>
      <c r="AY443">
        <f t="shared" si="753"/>
        <v>-1</v>
      </c>
      <c r="AZ443">
        <f t="shared" si="754"/>
        <v>-1.7241379310344862E-2</v>
      </c>
      <c r="BA443" s="20">
        <f t="shared" si="755"/>
        <v>14.343231001509814</v>
      </c>
      <c r="BB443" s="30">
        <f t="shared" si="756"/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 t="shared" si="757"/>
        <v>-54</v>
      </c>
      <c r="BE443" s="30">
        <f t="shared" si="758"/>
        <v>-9.1727535247154712E-3</v>
      </c>
      <c r="BF443" s="20">
        <f t="shared" si="759"/>
        <v>1467.7906391545041</v>
      </c>
      <c r="BG443" s="20">
        <f t="shared" si="760"/>
        <v>1.5581425167487633E-2</v>
      </c>
      <c r="BH443" s="26">
        <v>68149</v>
      </c>
      <c r="BI443">
        <f t="shared" si="722"/>
        <v>49</v>
      </c>
      <c r="BJ443" s="4">
        <v>145304</v>
      </c>
      <c r="BK443">
        <f t="shared" si="723"/>
        <v>92</v>
      </c>
      <c r="BL443" s="4">
        <v>108210</v>
      </c>
      <c r="BM443">
        <f t="shared" si="761"/>
        <v>64</v>
      </c>
      <c r="BN443" s="4">
        <v>43648</v>
      </c>
      <c r="BO443">
        <f t="shared" si="762"/>
        <v>22</v>
      </c>
      <c r="BP443" s="4">
        <v>9045</v>
      </c>
      <c r="BQ443">
        <f t="shared" si="763"/>
        <v>8</v>
      </c>
      <c r="BR443" s="8">
        <v>31</v>
      </c>
      <c r="BS443" s="15">
        <f t="shared" si="764"/>
        <v>0</v>
      </c>
      <c r="BT443" s="8">
        <v>277</v>
      </c>
      <c r="BU443" s="15">
        <f t="shared" si="765"/>
        <v>0</v>
      </c>
      <c r="BV443" s="8">
        <v>1270</v>
      </c>
      <c r="BW443" s="15">
        <f t="shared" si="766"/>
        <v>5</v>
      </c>
      <c r="BX443" s="8">
        <v>3063</v>
      </c>
      <c r="BY443" s="15">
        <f t="shared" si="767"/>
        <v>6</v>
      </c>
      <c r="BZ443" s="13">
        <v>1705</v>
      </c>
      <c r="CA443" s="16">
        <f t="shared" si="768"/>
        <v>4</v>
      </c>
    </row>
    <row r="444" spans="1:79">
      <c r="A444" s="1">
        <v>44341</v>
      </c>
      <c r="B444">
        <v>44342</v>
      </c>
      <c r="C444" s="4">
        <v>374937</v>
      </c>
      <c r="D444">
        <f t="shared" si="719"/>
        <v>581</v>
      </c>
      <c r="E444" s="4">
        <v>6353</v>
      </c>
      <c r="F444">
        <f t="shared" si="720"/>
        <v>7</v>
      </c>
      <c r="G444" s="4">
        <v>362765</v>
      </c>
      <c r="H444">
        <f t="shared" si="721"/>
        <v>588</v>
      </c>
      <c r="I444">
        <f t="shared" si="718"/>
        <v>5819</v>
      </c>
      <c r="J444">
        <f t="shared" si="772"/>
        <v>-14</v>
      </c>
      <c r="K444">
        <f t="shared" si="769"/>
        <v>1.694417995556587E-2</v>
      </c>
      <c r="L444">
        <f t="shared" si="724"/>
        <v>0.967535879361066</v>
      </c>
      <c r="M444">
        <f t="shared" si="725"/>
        <v>1.5519940683368139E-2</v>
      </c>
      <c r="N444">
        <f t="shared" si="726"/>
        <v>1.5495936650690649E-3</v>
      </c>
      <c r="O444">
        <f t="shared" si="770"/>
        <v>1.1018416496143555E-3</v>
      </c>
      <c r="P444">
        <f t="shared" si="727"/>
        <v>1.6208840433889708E-3</v>
      </c>
      <c r="Q444">
        <f t="shared" si="728"/>
        <v>-2.4059116686715931E-3</v>
      </c>
      <c r="R444">
        <f t="shared" si="729"/>
        <v>94347.508807247097</v>
      </c>
      <c r="S444">
        <f t="shared" si="771"/>
        <v>1598.6411675893305</v>
      </c>
      <c r="T444">
        <f t="shared" si="730"/>
        <v>91284.599899345747</v>
      </c>
      <c r="U444">
        <f t="shared" si="731"/>
        <v>1464.2677403120281</v>
      </c>
      <c r="V444" s="4">
        <v>2600441</v>
      </c>
      <c r="W444">
        <f t="shared" si="732"/>
        <v>11367</v>
      </c>
      <c r="X444">
        <f t="shared" si="733"/>
        <v>6547</v>
      </c>
      <c r="Y444" s="20">
        <f t="shared" si="734"/>
        <v>654363.61348766985</v>
      </c>
      <c r="Z444" s="4">
        <v>2221954</v>
      </c>
      <c r="AA444">
        <f t="shared" si="735"/>
        <v>10786</v>
      </c>
      <c r="AB444" s="17">
        <f t="shared" si="736"/>
        <v>0.85445276397349523</v>
      </c>
      <c r="AC444" s="16">
        <f t="shared" si="737"/>
        <v>6301</v>
      </c>
      <c r="AD444">
        <f t="shared" si="738"/>
        <v>378487</v>
      </c>
      <c r="AE444">
        <f t="shared" si="739"/>
        <v>581</v>
      </c>
      <c r="AF444" s="17">
        <f t="shared" si="740"/>
        <v>0.14554723602650474</v>
      </c>
      <c r="AG444" s="16">
        <f t="shared" si="741"/>
        <v>246</v>
      </c>
      <c r="AH444" s="20">
        <f t="shared" si="742"/>
        <v>5.1112870590305268E-2</v>
      </c>
      <c r="AI444" s="20">
        <f t="shared" si="743"/>
        <v>95240.815299446404</v>
      </c>
      <c r="AJ444" s="4">
        <v>4961</v>
      </c>
      <c r="AK444">
        <f t="shared" si="744"/>
        <v>-114</v>
      </c>
      <c r="AL444">
        <f t="shared" si="745"/>
        <v>-2.2463054187192077E-2</v>
      </c>
      <c r="AM444" s="20">
        <f t="shared" si="746"/>
        <v>1248.3643683945645</v>
      </c>
      <c r="AN444" s="20">
        <f t="shared" si="747"/>
        <v>1.3231556234780777E-2</v>
      </c>
      <c r="AO444" s="4">
        <v>432</v>
      </c>
      <c r="AP444">
        <f t="shared" si="716"/>
        <v>101</v>
      </c>
      <c r="AQ444">
        <f t="shared" si="717"/>
        <v>0.30513595166163143</v>
      </c>
      <c r="AR444" s="20">
        <f t="shared" si="748"/>
        <v>108.70659285354806</v>
      </c>
      <c r="AS444" s="4">
        <v>370</v>
      </c>
      <c r="AT444">
        <f t="shared" si="749"/>
        <v>0</v>
      </c>
      <c r="AU444">
        <f t="shared" si="750"/>
        <v>0</v>
      </c>
      <c r="AV444" s="20">
        <f t="shared" si="751"/>
        <v>93.10518369401106</v>
      </c>
      <c r="AW444" s="30">
        <f t="shared" si="752"/>
        <v>9.8683245451902592E-4</v>
      </c>
      <c r="AX444" s="4">
        <v>56</v>
      </c>
      <c r="AY444">
        <f t="shared" si="753"/>
        <v>-1</v>
      </c>
      <c r="AZ444">
        <f t="shared" si="754"/>
        <v>-1.7543859649122862E-2</v>
      </c>
      <c r="BA444" s="20">
        <f t="shared" si="755"/>
        <v>14.091595369904377</v>
      </c>
      <c r="BB444" s="30">
        <f t="shared" si="756"/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 t="shared" si="757"/>
        <v>-14</v>
      </c>
      <c r="BE444" s="30">
        <f t="shared" si="758"/>
        <v>-2.4001371506943148E-3</v>
      </c>
      <c r="BF444" s="20">
        <f t="shared" si="759"/>
        <v>1464.2677403120281</v>
      </c>
      <c r="BG444" s="20">
        <f t="shared" si="760"/>
        <v>1.5519940683368139E-2</v>
      </c>
      <c r="BH444" s="26">
        <v>68251</v>
      </c>
      <c r="BI444">
        <f t="shared" si="722"/>
        <v>102</v>
      </c>
      <c r="BJ444" s="4">
        <v>145551</v>
      </c>
      <c r="BK444">
        <f t="shared" si="723"/>
        <v>247</v>
      </c>
      <c r="BL444" s="4">
        <v>108389</v>
      </c>
      <c r="BM444">
        <f t="shared" si="761"/>
        <v>179</v>
      </c>
      <c r="BN444" s="4">
        <v>43694</v>
      </c>
      <c r="BO444">
        <f t="shared" si="762"/>
        <v>46</v>
      </c>
      <c r="BP444" s="4">
        <v>9052</v>
      </c>
      <c r="BQ444">
        <f t="shared" si="763"/>
        <v>7</v>
      </c>
      <c r="BR444" s="8">
        <v>32</v>
      </c>
      <c r="BS444" s="15">
        <f t="shared" si="764"/>
        <v>1</v>
      </c>
      <c r="BT444" s="8">
        <v>277</v>
      </c>
      <c r="BU444" s="15">
        <f t="shared" si="765"/>
        <v>0</v>
      </c>
      <c r="BV444" s="8">
        <v>1271</v>
      </c>
      <c r="BW444" s="15">
        <f t="shared" si="766"/>
        <v>1</v>
      </c>
      <c r="BX444" s="8">
        <v>3068</v>
      </c>
      <c r="BY444" s="15">
        <f t="shared" si="767"/>
        <v>5</v>
      </c>
      <c r="BZ444" s="13">
        <v>1705</v>
      </c>
      <c r="CA444" s="16">
        <f t="shared" si="768"/>
        <v>0</v>
      </c>
    </row>
    <row r="445" spans="1:79">
      <c r="A445" s="1">
        <v>44342</v>
      </c>
      <c r="B445">
        <v>44343</v>
      </c>
      <c r="C445" s="4">
        <v>375600</v>
      </c>
      <c r="D445">
        <f t="shared" si="719"/>
        <v>663</v>
      </c>
      <c r="E445" s="4">
        <v>6357</v>
      </c>
      <c r="F445">
        <f t="shared" si="720"/>
        <v>4</v>
      </c>
      <c r="G445" s="4">
        <v>363282</v>
      </c>
      <c r="H445">
        <f t="shared" si="721"/>
        <v>517</v>
      </c>
      <c r="I445">
        <f t="shared" si="718"/>
        <v>5961</v>
      </c>
      <c r="J445">
        <f t="shared" si="772"/>
        <v>142</v>
      </c>
      <c r="K445">
        <f t="shared" si="769"/>
        <v>1.6924920127795527E-2</v>
      </c>
      <c r="L445">
        <f t="shared" si="724"/>
        <v>0.96720447284345046</v>
      </c>
      <c r="M445">
        <f t="shared" si="725"/>
        <v>1.5870607028753994E-2</v>
      </c>
      <c r="N445">
        <f t="shared" si="726"/>
        <v>1.7651757188498402E-3</v>
      </c>
      <c r="O445">
        <f t="shared" si="770"/>
        <v>6.2922762309265375E-4</v>
      </c>
      <c r="P445">
        <f t="shared" si="727"/>
        <v>1.4231368468572625E-3</v>
      </c>
      <c r="Q445">
        <f t="shared" si="728"/>
        <v>2.3821506458647879E-2</v>
      </c>
      <c r="R445">
        <f t="shared" si="729"/>
        <v>94514.343231001505</v>
      </c>
      <c r="S445">
        <f t="shared" si="771"/>
        <v>1599.6477101157523</v>
      </c>
      <c r="T445">
        <f t="shared" si="730"/>
        <v>91414.695520885754</v>
      </c>
      <c r="U445">
        <f t="shared" si="731"/>
        <v>1500</v>
      </c>
      <c r="V445" s="4">
        <v>2610570</v>
      </c>
      <c r="W445">
        <f t="shared" si="732"/>
        <v>10129</v>
      </c>
      <c r="X445">
        <f t="shared" si="733"/>
        <v>-1238</v>
      </c>
      <c r="Y445" s="20">
        <f t="shared" si="734"/>
        <v>656912.43080020125</v>
      </c>
      <c r="Z445" s="4">
        <v>2231420</v>
      </c>
      <c r="AA445">
        <f t="shared" si="735"/>
        <v>9466</v>
      </c>
      <c r="AB445" s="17">
        <f t="shared" si="736"/>
        <v>0.85476351907820902</v>
      </c>
      <c r="AC445" s="16">
        <f t="shared" si="737"/>
        <v>-1320</v>
      </c>
      <c r="AD445">
        <f t="shared" si="738"/>
        <v>379150</v>
      </c>
      <c r="AE445">
        <f t="shared" si="739"/>
        <v>663</v>
      </c>
      <c r="AF445" s="17">
        <f t="shared" si="740"/>
        <v>0.14523648092179103</v>
      </c>
      <c r="AG445" s="16">
        <f t="shared" si="741"/>
        <v>82</v>
      </c>
      <c r="AH445" s="20">
        <f t="shared" si="742"/>
        <v>6.5455622470135255E-2</v>
      </c>
      <c r="AI445" s="20">
        <f t="shared" si="743"/>
        <v>95407.649723200797</v>
      </c>
      <c r="AJ445" s="4">
        <v>5231</v>
      </c>
      <c r="AK445">
        <f t="shared" si="744"/>
        <v>270</v>
      </c>
      <c r="AL445">
        <f t="shared" si="745"/>
        <v>5.4424511187260549E-2</v>
      </c>
      <c r="AM445" s="20">
        <f t="shared" si="746"/>
        <v>1316.3059889280321</v>
      </c>
      <c r="AN445" s="20">
        <f t="shared" si="747"/>
        <v>1.3927050053248137E-2</v>
      </c>
      <c r="AO445" s="4">
        <v>324</v>
      </c>
      <c r="AP445">
        <f t="shared" si="716"/>
        <v>-108</v>
      </c>
      <c r="AQ445">
        <f t="shared" si="717"/>
        <v>-0.25</v>
      </c>
      <c r="AR445" s="20">
        <f t="shared" si="748"/>
        <v>81.529944640161048</v>
      </c>
      <c r="AS445" s="4">
        <v>360</v>
      </c>
      <c r="AT445">
        <f t="shared" si="749"/>
        <v>-10</v>
      </c>
      <c r="AU445">
        <f t="shared" si="750"/>
        <v>-2.7027027027026973E-2</v>
      </c>
      <c r="AV445" s="20">
        <f t="shared" si="751"/>
        <v>90.588827377956719</v>
      </c>
      <c r="AW445" s="30">
        <f t="shared" si="752"/>
        <v>9.5846645367412143E-4</v>
      </c>
      <c r="AX445" s="4">
        <v>46</v>
      </c>
      <c r="AY445">
        <f t="shared" si="753"/>
        <v>-10</v>
      </c>
      <c r="AZ445">
        <f t="shared" si="754"/>
        <v>-0.1785714285714286</v>
      </c>
      <c r="BA445" s="20">
        <f t="shared" si="755"/>
        <v>11.575239053850025</v>
      </c>
      <c r="BB445" s="30">
        <f t="shared" si="756"/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 t="shared" si="757"/>
        <v>142</v>
      </c>
      <c r="BE445" s="30">
        <f t="shared" si="758"/>
        <v>2.4402818353669087E-2</v>
      </c>
      <c r="BF445" s="20">
        <f t="shared" si="759"/>
        <v>1500</v>
      </c>
      <c r="BG445" s="20">
        <f t="shared" si="760"/>
        <v>1.5870607028753994E-2</v>
      </c>
      <c r="BH445" s="26">
        <v>68387</v>
      </c>
      <c r="BI445">
        <f t="shared" si="722"/>
        <v>136</v>
      </c>
      <c r="BJ445" s="4">
        <v>145836</v>
      </c>
      <c r="BK445">
        <f t="shared" si="723"/>
        <v>285</v>
      </c>
      <c r="BL445" s="4">
        <v>108564</v>
      </c>
      <c r="BM445">
        <f t="shared" si="761"/>
        <v>175</v>
      </c>
      <c r="BN445" s="4">
        <v>43756</v>
      </c>
      <c r="BO445">
        <f t="shared" si="762"/>
        <v>62</v>
      </c>
      <c r="BP445" s="4">
        <v>9057</v>
      </c>
      <c r="BQ445">
        <f t="shared" si="763"/>
        <v>5</v>
      </c>
      <c r="BR445" s="8">
        <v>32</v>
      </c>
      <c r="BS445" s="15">
        <f t="shared" si="764"/>
        <v>0</v>
      </c>
      <c r="BT445" s="8">
        <v>277</v>
      </c>
      <c r="BU445" s="15">
        <f t="shared" si="765"/>
        <v>0</v>
      </c>
      <c r="BV445" s="8">
        <v>1271</v>
      </c>
      <c r="BW445" s="15">
        <f t="shared" si="766"/>
        <v>0</v>
      </c>
      <c r="BX445" s="8">
        <v>3071</v>
      </c>
      <c r="BY445" s="15">
        <f t="shared" si="767"/>
        <v>3</v>
      </c>
      <c r="BZ445" s="13">
        <v>1706</v>
      </c>
      <c r="CA445" s="16">
        <f t="shared" si="768"/>
        <v>1</v>
      </c>
    </row>
    <row r="446" spans="1:79">
      <c r="A446" s="1">
        <v>44343</v>
      </c>
      <c r="B446">
        <v>44344</v>
      </c>
      <c r="C446" s="4">
        <v>376237</v>
      </c>
      <c r="D446">
        <f t="shared" si="719"/>
        <v>637</v>
      </c>
      <c r="E446" s="4">
        <v>6361</v>
      </c>
      <c r="F446">
        <f t="shared" si="720"/>
        <v>4</v>
      </c>
      <c r="G446" s="4">
        <v>363818</v>
      </c>
      <c r="H446">
        <f t="shared" si="721"/>
        <v>536</v>
      </c>
      <c r="I446">
        <f t="shared" si="718"/>
        <v>6058</v>
      </c>
      <c r="J446">
        <f t="shared" si="772"/>
        <v>97</v>
      </c>
      <c r="K446">
        <f t="shared" si="769"/>
        <v>1.6906896450907274E-2</v>
      </c>
      <c r="L446">
        <f t="shared" si="724"/>
        <v>0.96699155053862329</v>
      </c>
      <c r="M446">
        <f t="shared" si="725"/>
        <v>1.6101553010469463E-2</v>
      </c>
      <c r="N446">
        <f t="shared" si="726"/>
        <v>1.6930817543197507E-3</v>
      </c>
      <c r="O446">
        <f t="shared" si="770"/>
        <v>6.2883194466278891E-4</v>
      </c>
      <c r="P446">
        <f t="shared" si="727"/>
        <v>1.4732641045797623E-3</v>
      </c>
      <c r="Q446">
        <f t="shared" si="728"/>
        <v>1.6011885110597555E-2</v>
      </c>
      <c r="R446">
        <f t="shared" si="729"/>
        <v>94674.635128334165</v>
      </c>
      <c r="S446">
        <f t="shared" si="771"/>
        <v>1600.654252642174</v>
      </c>
      <c r="T446">
        <f t="shared" si="730"/>
        <v>91549.572219426263</v>
      </c>
      <c r="U446">
        <f t="shared" si="731"/>
        <v>1524.4086562657271</v>
      </c>
      <c r="V446" s="4">
        <v>2621580</v>
      </c>
      <c r="W446">
        <f t="shared" si="732"/>
        <v>11010</v>
      </c>
      <c r="X446">
        <f t="shared" si="733"/>
        <v>881</v>
      </c>
      <c r="Y446" s="20">
        <f t="shared" si="734"/>
        <v>659682.93910417717</v>
      </c>
      <c r="Z446" s="4">
        <v>2241793</v>
      </c>
      <c r="AA446">
        <f t="shared" si="735"/>
        <v>10373</v>
      </c>
      <c r="AB446" s="17">
        <f t="shared" si="736"/>
        <v>0.85513049382433493</v>
      </c>
      <c r="AC446" s="16">
        <f t="shared" si="737"/>
        <v>907</v>
      </c>
      <c r="AD446">
        <f t="shared" si="738"/>
        <v>379787</v>
      </c>
      <c r="AE446">
        <f t="shared" si="739"/>
        <v>637</v>
      </c>
      <c r="AF446" s="17">
        <f t="shared" si="740"/>
        <v>0.14486950617566505</v>
      </c>
      <c r="AG446" s="16">
        <f t="shared" si="741"/>
        <v>-26</v>
      </c>
      <c r="AH446" s="20">
        <f t="shared" si="742"/>
        <v>5.7856494096276113E-2</v>
      </c>
      <c r="AI446" s="20">
        <f t="shared" si="743"/>
        <v>95567.941620533456</v>
      </c>
      <c r="AJ446" s="4">
        <v>5328</v>
      </c>
      <c r="AK446">
        <f t="shared" si="744"/>
        <v>97</v>
      </c>
      <c r="AL446">
        <f t="shared" si="745"/>
        <v>1.854329956031342E-2</v>
      </c>
      <c r="AM446" s="20">
        <f t="shared" si="746"/>
        <v>1340.7146451937595</v>
      </c>
      <c r="AN446" s="20">
        <f t="shared" si="747"/>
        <v>1.4161286635817318E-2</v>
      </c>
      <c r="AO446" s="4">
        <v>335</v>
      </c>
      <c r="AP446">
        <f t="shared" si="716"/>
        <v>11</v>
      </c>
      <c r="AQ446">
        <f t="shared" si="717"/>
        <v>3.3950617283950546E-2</v>
      </c>
      <c r="AR446" s="20">
        <f t="shared" si="748"/>
        <v>84.297936587820828</v>
      </c>
      <c r="AS446" s="4">
        <v>343</v>
      </c>
      <c r="AT446">
        <f t="shared" si="749"/>
        <v>-17</v>
      </c>
      <c r="AU446">
        <f t="shared" si="750"/>
        <v>-4.7222222222222276E-2</v>
      </c>
      <c r="AV446" s="20">
        <f t="shared" si="751"/>
        <v>86.311021640664308</v>
      </c>
      <c r="AW446" s="30">
        <f t="shared" si="752"/>
        <v>9.1165940617217336E-4</v>
      </c>
      <c r="AX446" s="4">
        <v>52</v>
      </c>
      <c r="AY446">
        <f t="shared" si="753"/>
        <v>6</v>
      </c>
      <c r="AZ446">
        <f t="shared" si="754"/>
        <v>0.13043478260869557</v>
      </c>
      <c r="BA446" s="20">
        <f t="shared" si="755"/>
        <v>13.085052843482636</v>
      </c>
      <c r="BB446" s="30">
        <f t="shared" si="756"/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 t="shared" si="757"/>
        <v>97</v>
      </c>
      <c r="BE446" s="30">
        <f t="shared" si="758"/>
        <v>1.6272437510484794E-2</v>
      </c>
      <c r="BF446" s="20">
        <f t="shared" si="759"/>
        <v>1524.4086562657271</v>
      </c>
      <c r="BG446" s="20">
        <f t="shared" si="760"/>
        <v>1.6101553010469463E-2</v>
      </c>
      <c r="BH446" s="26">
        <v>68511</v>
      </c>
      <c r="BI446">
        <f t="shared" si="722"/>
        <v>124</v>
      </c>
      <c r="BJ446" s="4">
        <v>146112</v>
      </c>
      <c r="BK446">
        <f t="shared" si="723"/>
        <v>276</v>
      </c>
      <c r="BL446" s="4">
        <v>108733</v>
      </c>
      <c r="BM446">
        <f t="shared" si="761"/>
        <v>169</v>
      </c>
      <c r="BN446" s="4">
        <v>43814</v>
      </c>
      <c r="BO446">
        <f t="shared" si="762"/>
        <v>58</v>
      </c>
      <c r="BP446" s="4">
        <v>9067</v>
      </c>
      <c r="BQ446">
        <f t="shared" si="763"/>
        <v>10</v>
      </c>
      <c r="BR446" s="8">
        <v>31</v>
      </c>
      <c r="BS446" s="15">
        <f t="shared" si="764"/>
        <v>-1</v>
      </c>
      <c r="BT446" s="8">
        <v>278</v>
      </c>
      <c r="BU446" s="15">
        <f t="shared" si="765"/>
        <v>1</v>
      </c>
      <c r="BV446" s="8">
        <v>1273</v>
      </c>
      <c r="BW446" s="15">
        <f t="shared" si="766"/>
        <v>2</v>
      </c>
      <c r="BX446" s="8">
        <v>3072</v>
      </c>
      <c r="BY446" s="15">
        <f t="shared" si="767"/>
        <v>1</v>
      </c>
      <c r="BZ446" s="13">
        <v>1706</v>
      </c>
      <c r="CA446" s="16">
        <f t="shared" si="768"/>
        <v>0</v>
      </c>
    </row>
    <row r="447" spans="1:79">
      <c r="A447" s="1">
        <v>44344</v>
      </c>
      <c r="B447">
        <v>44345</v>
      </c>
      <c r="C447" s="4">
        <v>376854</v>
      </c>
      <c r="D447">
        <f t="shared" si="719"/>
        <v>617</v>
      </c>
      <c r="E447" s="4">
        <v>6365</v>
      </c>
      <c r="F447">
        <f t="shared" si="720"/>
        <v>4</v>
      </c>
      <c r="G447" s="4">
        <v>364297</v>
      </c>
      <c r="H447">
        <f t="shared" si="721"/>
        <v>479</v>
      </c>
      <c r="I447">
        <f t="shared" si="718"/>
        <v>6192</v>
      </c>
      <c r="J447">
        <f t="shared" si="772"/>
        <v>134</v>
      </c>
      <c r="K447">
        <f t="shared" si="769"/>
        <v>1.6889830013745378E-2</v>
      </c>
      <c r="L447">
        <f t="shared" si="724"/>
        <v>0.96667940369479954</v>
      </c>
      <c r="M447">
        <f t="shared" si="725"/>
        <v>1.6430766291455047E-2</v>
      </c>
      <c r="N447">
        <f t="shared" si="726"/>
        <v>1.6372388245845871E-3</v>
      </c>
      <c r="O447">
        <f t="shared" si="770"/>
        <v>6.2843676355066769E-4</v>
      </c>
      <c r="P447">
        <f t="shared" si="727"/>
        <v>1.3148612258679045E-3</v>
      </c>
      <c r="Q447">
        <f t="shared" si="728"/>
        <v>2.1640826873385012E-2</v>
      </c>
      <c r="R447">
        <f t="shared" si="729"/>
        <v>94829.894313034718</v>
      </c>
      <c r="S447">
        <f t="shared" si="771"/>
        <v>1601.6607951685958</v>
      </c>
      <c r="T447">
        <f t="shared" si="730"/>
        <v>91670.105686965268</v>
      </c>
      <c r="U447">
        <f t="shared" si="731"/>
        <v>1558.1278309008555</v>
      </c>
      <c r="V447" s="4">
        <v>2632922</v>
      </c>
      <c r="W447">
        <f t="shared" si="732"/>
        <v>11342</v>
      </c>
      <c r="X447">
        <f t="shared" si="733"/>
        <v>332</v>
      </c>
      <c r="Y447" s="20">
        <f t="shared" si="734"/>
        <v>662536.99043784593</v>
      </c>
      <c r="Z447" s="4">
        <v>2252518</v>
      </c>
      <c r="AA447">
        <f t="shared" si="735"/>
        <v>10725</v>
      </c>
      <c r="AB447" s="17">
        <f t="shared" si="736"/>
        <v>0.85552021670220391</v>
      </c>
      <c r="AC447" s="16">
        <f t="shared" si="737"/>
        <v>352</v>
      </c>
      <c r="AD447">
        <f t="shared" si="738"/>
        <v>380404</v>
      </c>
      <c r="AE447">
        <f t="shared" si="739"/>
        <v>617</v>
      </c>
      <c r="AF447" s="17">
        <f t="shared" si="740"/>
        <v>0.14447978329779615</v>
      </c>
      <c r="AG447" s="16">
        <f t="shared" si="741"/>
        <v>-20</v>
      </c>
      <c r="AH447" s="20">
        <f t="shared" si="742"/>
        <v>5.4399576794216191E-2</v>
      </c>
      <c r="AI447" s="20">
        <f t="shared" si="743"/>
        <v>95723.20080523401</v>
      </c>
      <c r="AJ447" s="4">
        <v>5429</v>
      </c>
      <c r="AK447">
        <f t="shared" si="744"/>
        <v>101</v>
      </c>
      <c r="AL447">
        <f t="shared" si="745"/>
        <v>1.8956456456456383E-2</v>
      </c>
      <c r="AM447" s="20">
        <f t="shared" si="746"/>
        <v>1366.1298439859083</v>
      </c>
      <c r="AN447" s="20">
        <f t="shared" si="747"/>
        <v>1.4406109527827752E-2</v>
      </c>
      <c r="AO447" s="4">
        <v>329</v>
      </c>
      <c r="AP447">
        <f t="shared" si="716"/>
        <v>-6</v>
      </c>
      <c r="AQ447">
        <f t="shared" si="717"/>
        <v>-1.7910447761193993E-2</v>
      </c>
      <c r="AR447" s="20">
        <f t="shared" si="748"/>
        <v>82.788122798188226</v>
      </c>
      <c r="AS447" s="4">
        <v>380</v>
      </c>
      <c r="AT447">
        <f t="shared" si="749"/>
        <v>37</v>
      </c>
      <c r="AU447">
        <f t="shared" si="750"/>
        <v>0.10787172011661816</v>
      </c>
      <c r="AV447" s="20">
        <f t="shared" si="751"/>
        <v>95.621540010065416</v>
      </c>
      <c r="AW447" s="30">
        <f t="shared" si="752"/>
        <v>1.0083480605221121E-3</v>
      </c>
      <c r="AX447" s="4">
        <v>54</v>
      </c>
      <c r="AY447">
        <f t="shared" si="753"/>
        <v>2</v>
      </c>
      <c r="AZ447">
        <f t="shared" si="754"/>
        <v>3.8461538461538547E-2</v>
      </c>
      <c r="BA447" s="20">
        <f t="shared" si="755"/>
        <v>13.588324106693507</v>
      </c>
      <c r="BB447" s="30">
        <f t="shared" si="756"/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 t="shared" si="757"/>
        <v>134</v>
      </c>
      <c r="BE447" s="30">
        <f t="shared" si="758"/>
        <v>2.2119511389897761E-2</v>
      </c>
      <c r="BF447" s="20">
        <f t="shared" si="759"/>
        <v>1558.1278309008555</v>
      </c>
      <c r="BG447" s="20">
        <f t="shared" si="760"/>
        <v>1.6430766291455047E-2</v>
      </c>
      <c r="BH447" s="26">
        <v>68639</v>
      </c>
      <c r="BI447">
        <f t="shared" si="722"/>
        <v>128</v>
      </c>
      <c r="BJ447" s="4">
        <v>146361</v>
      </c>
      <c r="BK447">
        <f t="shared" si="723"/>
        <v>249</v>
      </c>
      <c r="BL447" s="4">
        <v>108915</v>
      </c>
      <c r="BM447">
        <f t="shared" si="761"/>
        <v>182</v>
      </c>
      <c r="BN447" s="4">
        <v>43866</v>
      </c>
      <c r="BO447">
        <f t="shared" si="762"/>
        <v>52</v>
      </c>
      <c r="BP447" s="4">
        <v>9073</v>
      </c>
      <c r="BQ447">
        <f t="shared" si="763"/>
        <v>6</v>
      </c>
      <c r="BR447" s="8">
        <v>31</v>
      </c>
      <c r="BS447" s="15">
        <f t="shared" si="764"/>
        <v>0</v>
      </c>
      <c r="BT447" s="8">
        <v>278</v>
      </c>
      <c r="BU447" s="15">
        <f t="shared" si="765"/>
        <v>0</v>
      </c>
      <c r="BV447" s="8">
        <v>1273</v>
      </c>
      <c r="BW447" s="15">
        <f t="shared" si="766"/>
        <v>0</v>
      </c>
      <c r="BX447" s="8">
        <v>3074</v>
      </c>
      <c r="BY447" s="15">
        <f t="shared" si="767"/>
        <v>2</v>
      </c>
      <c r="BZ447" s="13">
        <v>1708</v>
      </c>
      <c r="CA447" s="16">
        <f t="shared" si="768"/>
        <v>2</v>
      </c>
    </row>
    <row r="448" spans="1:79">
      <c r="A448" s="1">
        <v>44345</v>
      </c>
      <c r="B448">
        <v>44346</v>
      </c>
      <c r="C448" s="4">
        <v>377428</v>
      </c>
      <c r="D448">
        <f t="shared" si="719"/>
        <v>574</v>
      </c>
      <c r="E448" s="4">
        <v>6369</v>
      </c>
      <c r="F448">
        <f t="shared" si="720"/>
        <v>4</v>
      </c>
      <c r="G448" s="4">
        <v>364783</v>
      </c>
      <c r="H448">
        <f t="shared" si="721"/>
        <v>486</v>
      </c>
      <c r="I448">
        <f t="shared" si="718"/>
        <v>6276</v>
      </c>
      <c r="J448">
        <f t="shared" si="772"/>
        <v>84</v>
      </c>
      <c r="K448">
        <f t="shared" si="769"/>
        <v>1.6874741672583911E-2</v>
      </c>
      <c r="L448">
        <f t="shared" si="724"/>
        <v>0.96649692126710263</v>
      </c>
      <c r="M448">
        <f t="shared" si="725"/>
        <v>1.662833706031349E-2</v>
      </c>
      <c r="N448">
        <f t="shared" si="726"/>
        <v>1.5208198649808704E-3</v>
      </c>
      <c r="O448">
        <f t="shared" si="770"/>
        <v>6.2804207881928084E-4</v>
      </c>
      <c r="P448">
        <f t="shared" si="727"/>
        <v>1.3322989284040101E-3</v>
      </c>
      <c r="Q448">
        <f t="shared" si="728"/>
        <v>1.338432122370937E-2</v>
      </c>
      <c r="R448">
        <f t="shared" si="729"/>
        <v>94974.333165576245</v>
      </c>
      <c r="S448">
        <f t="shared" si="771"/>
        <v>1602.6673376950175</v>
      </c>
      <c r="T448">
        <f t="shared" si="730"/>
        <v>91792.400603925518</v>
      </c>
      <c r="U448">
        <f t="shared" si="731"/>
        <v>1579.2652239557121</v>
      </c>
      <c r="V448" s="4">
        <v>2643052</v>
      </c>
      <c r="W448">
        <f t="shared" si="732"/>
        <v>10130</v>
      </c>
      <c r="X448">
        <f t="shared" si="733"/>
        <v>-1212</v>
      </c>
      <c r="Y448" s="20">
        <f t="shared" si="734"/>
        <v>665086.059386009</v>
      </c>
      <c r="Z448" s="4">
        <v>2262074</v>
      </c>
      <c r="AA448">
        <f t="shared" si="735"/>
        <v>9556</v>
      </c>
      <c r="AB448" s="17">
        <f t="shared" si="736"/>
        <v>0.85585678980209245</v>
      </c>
      <c r="AC448" s="16">
        <f t="shared" si="737"/>
        <v>-1169</v>
      </c>
      <c r="AD448">
        <f t="shared" si="738"/>
        <v>380978</v>
      </c>
      <c r="AE448">
        <f t="shared" si="739"/>
        <v>574</v>
      </c>
      <c r="AF448" s="17">
        <f t="shared" si="740"/>
        <v>0.14414321019790757</v>
      </c>
      <c r="AG448" s="16">
        <f t="shared" si="741"/>
        <v>-43</v>
      </c>
      <c r="AH448" s="20">
        <f t="shared" si="742"/>
        <v>5.6663376110562685E-2</v>
      </c>
      <c r="AI448" s="20">
        <f t="shared" si="743"/>
        <v>95867.639657775537</v>
      </c>
      <c r="AJ448" s="4">
        <v>5524</v>
      </c>
      <c r="AK448">
        <f t="shared" si="744"/>
        <v>95</v>
      </c>
      <c r="AL448">
        <f t="shared" si="745"/>
        <v>1.7498618530116028E-2</v>
      </c>
      <c r="AM448" s="20">
        <f t="shared" si="746"/>
        <v>1390.0352289884247</v>
      </c>
      <c r="AN448" s="20">
        <f t="shared" si="747"/>
        <v>1.4635904066470955E-2</v>
      </c>
      <c r="AO448" s="4">
        <v>340</v>
      </c>
      <c r="AP448">
        <f t="shared" si="716"/>
        <v>11</v>
      </c>
      <c r="AQ448">
        <f t="shared" si="717"/>
        <v>3.3434650455927084E-2</v>
      </c>
      <c r="AR448" s="20">
        <f t="shared" si="748"/>
        <v>85.556114745848006</v>
      </c>
      <c r="AS448" s="4">
        <v>364</v>
      </c>
      <c r="AT448">
        <f t="shared" si="749"/>
        <v>-16</v>
      </c>
      <c r="AU448">
        <f t="shared" si="750"/>
        <v>-4.2105263157894757E-2</v>
      </c>
      <c r="AV448" s="20">
        <f t="shared" si="751"/>
        <v>91.595369904378458</v>
      </c>
      <c r="AW448" s="30">
        <f t="shared" si="752"/>
        <v>9.6442235340250327E-4</v>
      </c>
      <c r="AX448" s="4">
        <v>48</v>
      </c>
      <c r="AY448">
        <f t="shared" si="753"/>
        <v>-6</v>
      </c>
      <c r="AZ448">
        <f t="shared" si="754"/>
        <v>-0.11111111111111116</v>
      </c>
      <c r="BA448" s="20">
        <f t="shared" si="755"/>
        <v>12.078510317060895</v>
      </c>
      <c r="BB448" s="30">
        <f t="shared" si="756"/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 t="shared" si="757"/>
        <v>84</v>
      </c>
      <c r="BE448" s="30">
        <f t="shared" si="758"/>
        <v>1.3565891472868241E-2</v>
      </c>
      <c r="BF448" s="20">
        <f t="shared" si="759"/>
        <v>1579.2652239557121</v>
      </c>
      <c r="BG448" s="20">
        <f t="shared" si="760"/>
        <v>1.662833706031349E-2</v>
      </c>
      <c r="BH448" s="26">
        <v>68777</v>
      </c>
      <c r="BI448">
        <f t="shared" si="722"/>
        <v>138</v>
      </c>
      <c r="BJ448" s="4">
        <v>146583</v>
      </c>
      <c r="BK448">
        <f t="shared" si="723"/>
        <v>222</v>
      </c>
      <c r="BL448" s="4">
        <v>109064</v>
      </c>
      <c r="BM448">
        <f t="shared" si="761"/>
        <v>149</v>
      </c>
      <c r="BN448" s="4">
        <v>43923</v>
      </c>
      <c r="BO448">
        <f t="shared" si="762"/>
        <v>57</v>
      </c>
      <c r="BP448" s="4">
        <v>9081</v>
      </c>
      <c r="BQ448">
        <f t="shared" si="763"/>
        <v>8</v>
      </c>
      <c r="BR448" s="8">
        <v>32</v>
      </c>
      <c r="BS448" s="15">
        <f t="shared" si="764"/>
        <v>1</v>
      </c>
      <c r="BT448" s="8">
        <v>278</v>
      </c>
      <c r="BU448" s="15">
        <f t="shared" si="765"/>
        <v>0</v>
      </c>
      <c r="BV448" s="8">
        <v>1276</v>
      </c>
      <c r="BW448" s="15">
        <f t="shared" si="766"/>
        <v>3</v>
      </c>
      <c r="BX448" s="8">
        <v>3075</v>
      </c>
      <c r="BY448" s="15">
        <f t="shared" si="767"/>
        <v>1</v>
      </c>
      <c r="BZ448" s="13">
        <v>1708</v>
      </c>
      <c r="CA448" s="16">
        <f t="shared" si="768"/>
        <v>0</v>
      </c>
    </row>
    <row r="449" spans="1:79">
      <c r="A449" s="1">
        <v>44346</v>
      </c>
      <c r="B449">
        <v>44347</v>
      </c>
      <c r="C449" s="4">
        <v>377776</v>
      </c>
      <c r="D449">
        <f t="shared" si="719"/>
        <v>348</v>
      </c>
      <c r="E449" s="4">
        <v>6370</v>
      </c>
      <c r="F449">
        <f t="shared" si="720"/>
        <v>1</v>
      </c>
      <c r="G449" s="4">
        <v>365125</v>
      </c>
      <c r="H449">
        <f t="shared" si="721"/>
        <v>342</v>
      </c>
      <c r="I449">
        <f t="shared" si="718"/>
        <v>6281</v>
      </c>
      <c r="J449">
        <f t="shared" si="772"/>
        <v>5</v>
      </c>
      <c r="K449">
        <f t="shared" si="769"/>
        <v>1.6861844055736732E-2</v>
      </c>
      <c r="L449">
        <f t="shared" si="724"/>
        <v>0.96651190123247643</v>
      </c>
      <c r="M449">
        <f t="shared" si="725"/>
        <v>1.6626254711786879E-2</v>
      </c>
      <c r="N449">
        <f t="shared" si="726"/>
        <v>9.2118080555673206E-4</v>
      </c>
      <c r="O449">
        <f t="shared" si="770"/>
        <v>1.5698587127158556E-4</v>
      </c>
      <c r="P449">
        <f t="shared" si="727"/>
        <v>9.3666552550496403E-4</v>
      </c>
      <c r="Q449">
        <f t="shared" si="728"/>
        <v>7.9605158414265242E-4</v>
      </c>
      <c r="R449">
        <f t="shared" si="729"/>
        <v>95061.902365374932</v>
      </c>
      <c r="S449">
        <f t="shared" si="771"/>
        <v>1602.918973326623</v>
      </c>
      <c r="T449">
        <f t="shared" si="730"/>
        <v>91878.459989934563</v>
      </c>
      <c r="U449">
        <f t="shared" si="731"/>
        <v>1580.5234021137392</v>
      </c>
      <c r="V449" s="4">
        <v>2649872</v>
      </c>
      <c r="W449">
        <f t="shared" si="732"/>
        <v>6820</v>
      </c>
      <c r="X449">
        <f t="shared" si="733"/>
        <v>-3310</v>
      </c>
      <c r="Y449" s="20">
        <f t="shared" si="734"/>
        <v>666802.2143935581</v>
      </c>
      <c r="Z449" s="4">
        <v>2268546</v>
      </c>
      <c r="AA449">
        <f t="shared" si="735"/>
        <v>6472</v>
      </c>
      <c r="AB449" s="17">
        <f t="shared" si="736"/>
        <v>0.85609644541321239</v>
      </c>
      <c r="AC449" s="16">
        <f t="shared" si="737"/>
        <v>-3084</v>
      </c>
      <c r="AD449">
        <f t="shared" si="738"/>
        <v>381326</v>
      </c>
      <c r="AE449">
        <f t="shared" si="739"/>
        <v>348</v>
      </c>
      <c r="AF449" s="17">
        <f t="shared" si="740"/>
        <v>0.14390355458678758</v>
      </c>
      <c r="AG449" s="16">
        <f t="shared" si="741"/>
        <v>-226</v>
      </c>
      <c r="AH449" s="20">
        <f t="shared" si="742"/>
        <v>5.1026392961876832E-2</v>
      </c>
      <c r="AI449" s="20">
        <f t="shared" si="743"/>
        <v>95955.208857574224</v>
      </c>
      <c r="AJ449" s="4">
        <v>5526</v>
      </c>
      <c r="AK449">
        <f t="shared" si="744"/>
        <v>2</v>
      </c>
      <c r="AL449">
        <f t="shared" si="745"/>
        <v>3.6205648081111264E-4</v>
      </c>
      <c r="AM449" s="20">
        <f t="shared" si="746"/>
        <v>1390.5385002516355</v>
      </c>
      <c r="AN449" s="20">
        <f t="shared" si="747"/>
        <v>1.4627715895133625E-2</v>
      </c>
      <c r="AO449" s="4">
        <v>344</v>
      </c>
      <c r="AP449">
        <f t="shared" si="716"/>
        <v>4</v>
      </c>
      <c r="AQ449">
        <f t="shared" si="717"/>
        <v>1.1764705882352899E-2</v>
      </c>
      <c r="AR449" s="20">
        <f t="shared" si="748"/>
        <v>86.562657272269746</v>
      </c>
      <c r="AS449" s="4">
        <v>360</v>
      </c>
      <c r="AT449">
        <f t="shared" si="749"/>
        <v>-4</v>
      </c>
      <c r="AU449">
        <f t="shared" si="750"/>
        <v>-1.098901098901095E-2</v>
      </c>
      <c r="AV449" s="20">
        <f t="shared" si="751"/>
        <v>90.588827377956719</v>
      </c>
      <c r="AW449" s="30">
        <f t="shared" si="752"/>
        <v>9.5294566092075732E-4</v>
      </c>
      <c r="AX449" s="4">
        <v>51</v>
      </c>
      <c r="AY449">
        <f t="shared" si="753"/>
        <v>3</v>
      </c>
      <c r="AZ449">
        <f t="shared" si="754"/>
        <v>6.25E-2</v>
      </c>
      <c r="BA449" s="20">
        <f t="shared" si="755"/>
        <v>12.833417211877201</v>
      </c>
      <c r="BB449" s="30">
        <f t="shared" si="756"/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 t="shared" si="757"/>
        <v>5</v>
      </c>
      <c r="BE449" s="30">
        <f t="shared" si="758"/>
        <v>7.966857871255506E-4</v>
      </c>
      <c r="BF449" s="20">
        <f t="shared" si="759"/>
        <v>1580.5234021137392</v>
      </c>
      <c r="BG449" s="20">
        <f t="shared" si="760"/>
        <v>1.6626254711786879E-2</v>
      </c>
      <c r="BH449" s="26">
        <v>68846</v>
      </c>
      <c r="BI449">
        <f t="shared" si="722"/>
        <v>69</v>
      </c>
      <c r="BJ449" s="4">
        <v>146720</v>
      </c>
      <c r="BK449">
        <f t="shared" si="723"/>
        <v>137</v>
      </c>
      <c r="BL449" s="4">
        <v>109150</v>
      </c>
      <c r="BM449">
        <f t="shared" si="761"/>
        <v>86</v>
      </c>
      <c r="BN449" s="4">
        <v>43967</v>
      </c>
      <c r="BO449">
        <f t="shared" si="762"/>
        <v>44</v>
      </c>
      <c r="BP449" s="4">
        <v>9090</v>
      </c>
      <c r="BQ449">
        <f t="shared" si="763"/>
        <v>9</v>
      </c>
      <c r="BR449" s="8">
        <v>32</v>
      </c>
      <c r="BS449" s="15">
        <f t="shared" si="764"/>
        <v>0</v>
      </c>
      <c r="BT449" s="8">
        <v>278</v>
      </c>
      <c r="BU449" s="15">
        <f t="shared" si="765"/>
        <v>0</v>
      </c>
      <c r="BV449" s="8">
        <v>1276</v>
      </c>
      <c r="BW449" s="15">
        <f t="shared" si="766"/>
        <v>0</v>
      </c>
      <c r="BX449" s="8">
        <v>3076</v>
      </c>
      <c r="BY449" s="15">
        <f t="shared" si="767"/>
        <v>1</v>
      </c>
      <c r="BZ449" s="13">
        <v>1708</v>
      </c>
      <c r="CA449" s="16">
        <f t="shared" si="768"/>
        <v>0</v>
      </c>
    </row>
    <row r="450" spans="1:79">
      <c r="A450" s="1">
        <v>44347</v>
      </c>
      <c r="B450">
        <v>44348</v>
      </c>
      <c r="C450" s="4">
        <v>378097</v>
      </c>
      <c r="D450">
        <f t="shared" si="719"/>
        <v>321</v>
      </c>
      <c r="E450" s="4">
        <v>6371</v>
      </c>
      <c r="F450">
        <f t="shared" si="720"/>
        <v>1</v>
      </c>
      <c r="G450" s="4">
        <v>365399</v>
      </c>
      <c r="H450">
        <f t="shared" si="721"/>
        <v>274</v>
      </c>
      <c r="I450">
        <f t="shared" si="718"/>
        <v>6327</v>
      </c>
      <c r="J450">
        <f t="shared" si="772"/>
        <v>46</v>
      </c>
      <c r="K450">
        <f t="shared" si="769"/>
        <v>1.6850173368209743E-2</v>
      </c>
      <c r="L450">
        <f t="shared" si="724"/>
        <v>0.96641602551726147</v>
      </c>
      <c r="M450">
        <f t="shared" si="725"/>
        <v>1.6733801114528813E-2</v>
      </c>
      <c r="N450">
        <f t="shared" si="726"/>
        <v>8.4898848708135741E-4</v>
      </c>
      <c r="O450">
        <f t="shared" si="770"/>
        <v>1.5696123057604771E-4</v>
      </c>
      <c r="P450">
        <f t="shared" si="727"/>
        <v>7.4986521583255566E-4</v>
      </c>
      <c r="Q450">
        <f t="shared" si="728"/>
        <v>7.2704283230599024E-3</v>
      </c>
      <c r="R450">
        <f t="shared" si="729"/>
        <v>95142.67740312028</v>
      </c>
      <c r="S450">
        <f t="shared" si="771"/>
        <v>1603.1706089582285</v>
      </c>
      <c r="T450">
        <f t="shared" si="730"/>
        <v>91947.408152994452</v>
      </c>
      <c r="U450">
        <f t="shared" si="731"/>
        <v>1592.0986411675892</v>
      </c>
      <c r="V450" s="4">
        <v>2655708</v>
      </c>
      <c r="W450">
        <f t="shared" si="732"/>
        <v>5836</v>
      </c>
      <c r="X450">
        <f t="shared" si="733"/>
        <v>-984</v>
      </c>
      <c r="Y450" s="20">
        <f t="shared" si="734"/>
        <v>668270.75993960747</v>
      </c>
      <c r="Z450" s="4">
        <v>2274061</v>
      </c>
      <c r="AA450">
        <f t="shared" si="735"/>
        <v>5515</v>
      </c>
      <c r="AB450" s="17">
        <f t="shared" si="736"/>
        <v>0.85629180617748635</v>
      </c>
      <c r="AC450" s="16">
        <f t="shared" si="737"/>
        <v>-957</v>
      </c>
      <c r="AD450">
        <f t="shared" si="738"/>
        <v>381647</v>
      </c>
      <c r="AE450">
        <f t="shared" si="739"/>
        <v>321</v>
      </c>
      <c r="AF450" s="17">
        <f t="shared" si="740"/>
        <v>0.14370819382251362</v>
      </c>
      <c r="AG450" s="16">
        <f t="shared" si="741"/>
        <v>-27</v>
      </c>
      <c r="AH450" s="20">
        <f t="shared" si="742"/>
        <v>5.5003427004797809E-2</v>
      </c>
      <c r="AI450" s="20">
        <f t="shared" si="743"/>
        <v>96035.983895319572</v>
      </c>
      <c r="AJ450" s="4">
        <v>5565</v>
      </c>
      <c r="AK450">
        <f t="shared" si="744"/>
        <v>39</v>
      </c>
      <c r="AL450">
        <f t="shared" si="745"/>
        <v>7.0575461454940314E-3</v>
      </c>
      <c r="AM450" s="20">
        <f t="shared" si="746"/>
        <v>1400.3522898842475</v>
      </c>
      <c r="AN450" s="20">
        <f t="shared" si="747"/>
        <v>1.4718445266690822E-2</v>
      </c>
      <c r="AO450" s="4">
        <v>341</v>
      </c>
      <c r="AP450">
        <f t="shared" si="716"/>
        <v>-3</v>
      </c>
      <c r="AQ450">
        <f t="shared" si="717"/>
        <v>-8.720930232558155E-3</v>
      </c>
      <c r="AR450" s="20">
        <f t="shared" si="748"/>
        <v>85.807750377453445</v>
      </c>
      <c r="AS450" s="4">
        <v>368</v>
      </c>
      <c r="AT450">
        <f t="shared" si="749"/>
        <v>8</v>
      </c>
      <c r="AU450">
        <f t="shared" si="750"/>
        <v>2.2222222222222143E-2</v>
      </c>
      <c r="AV450" s="20">
        <f t="shared" si="751"/>
        <v>92.601912430800198</v>
      </c>
      <c r="AW450" s="30">
        <f t="shared" si="752"/>
        <v>9.7329521260417298E-4</v>
      </c>
      <c r="AX450" s="4">
        <v>53</v>
      </c>
      <c r="AY450">
        <f t="shared" si="753"/>
        <v>2</v>
      </c>
      <c r="AZ450">
        <f t="shared" si="754"/>
        <v>3.9215686274509887E-2</v>
      </c>
      <c r="BA450" s="20">
        <f t="shared" si="755"/>
        <v>13.336688475088073</v>
      </c>
      <c r="BB450" s="30">
        <f t="shared" si="756"/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 t="shared" si="757"/>
        <v>46</v>
      </c>
      <c r="BE450" s="30">
        <f t="shared" si="758"/>
        <v>7.3236745741123155E-3</v>
      </c>
      <c r="BF450" s="20">
        <f t="shared" si="759"/>
        <v>1592.0986411675892</v>
      </c>
      <c r="BG450" s="20">
        <f t="shared" si="760"/>
        <v>1.6733801114528813E-2</v>
      </c>
      <c r="BH450" s="26">
        <v>68921</v>
      </c>
      <c r="BI450">
        <f t="shared" si="722"/>
        <v>75</v>
      </c>
      <c r="BJ450" s="4">
        <v>146848</v>
      </c>
      <c r="BK450">
        <f t="shared" si="723"/>
        <v>128</v>
      </c>
      <c r="BL450" s="4">
        <v>109242</v>
      </c>
      <c r="BM450">
        <f t="shared" si="761"/>
        <v>92</v>
      </c>
      <c r="BN450" s="4">
        <v>43990</v>
      </c>
      <c r="BO450">
        <f t="shared" si="762"/>
        <v>23</v>
      </c>
      <c r="BP450" s="4">
        <v>9096</v>
      </c>
      <c r="BQ450">
        <f t="shared" si="763"/>
        <v>6</v>
      </c>
      <c r="BR450" s="8">
        <v>32</v>
      </c>
      <c r="BS450" s="15">
        <f t="shared" si="764"/>
        <v>0</v>
      </c>
      <c r="BT450" s="8">
        <v>278</v>
      </c>
      <c r="BU450" s="15">
        <f t="shared" si="765"/>
        <v>0</v>
      </c>
      <c r="BV450" s="8">
        <v>1276</v>
      </c>
      <c r="BW450" s="15">
        <f t="shared" si="766"/>
        <v>0</v>
      </c>
      <c r="BX450" s="8">
        <v>3077</v>
      </c>
      <c r="BY450" s="15">
        <f t="shared" si="767"/>
        <v>1</v>
      </c>
      <c r="BZ450" s="13">
        <v>1708</v>
      </c>
      <c r="CA450" s="16">
        <f t="shared" si="768"/>
        <v>0</v>
      </c>
    </row>
    <row r="451" spans="1:79">
      <c r="A451" s="1">
        <v>44348</v>
      </c>
      <c r="B451">
        <v>44349</v>
      </c>
      <c r="C451" s="4">
        <v>378828</v>
      </c>
      <c r="D451">
        <f t="shared" si="719"/>
        <v>731</v>
      </c>
      <c r="E451" s="4">
        <v>6377</v>
      </c>
      <c r="F451">
        <f t="shared" si="720"/>
        <v>6</v>
      </c>
      <c r="G451" s="4">
        <v>366039</v>
      </c>
      <c r="H451">
        <f t="shared" si="721"/>
        <v>640</v>
      </c>
      <c r="I451">
        <f t="shared" si="718"/>
        <v>6412</v>
      </c>
      <c r="J451">
        <f t="shared" si="772"/>
        <v>85</v>
      </c>
      <c r="K451">
        <f t="shared" si="769"/>
        <v>1.6833496995998183E-2</v>
      </c>
      <c r="L451">
        <f t="shared" si="724"/>
        <v>0.96624061579397513</v>
      </c>
      <c r="M451">
        <f t="shared" si="725"/>
        <v>1.6925887210026715E-2</v>
      </c>
      <c r="N451">
        <f t="shared" si="726"/>
        <v>1.9296356129958716E-3</v>
      </c>
      <c r="O451">
        <f t="shared" si="770"/>
        <v>9.4088129214364117E-4</v>
      </c>
      <c r="P451">
        <f t="shared" si="727"/>
        <v>1.7484475697944755E-3</v>
      </c>
      <c r="Q451">
        <f t="shared" si="728"/>
        <v>1.3256394260761074E-2</v>
      </c>
      <c r="R451">
        <f t="shared" si="729"/>
        <v>95326.623049823844</v>
      </c>
      <c r="S451">
        <f t="shared" si="771"/>
        <v>1604.680422747861</v>
      </c>
      <c r="T451">
        <f t="shared" si="730"/>
        <v>92108.45495722194</v>
      </c>
      <c r="U451">
        <f t="shared" si="731"/>
        <v>1613.4876698540513</v>
      </c>
      <c r="V451" s="4">
        <v>2666676</v>
      </c>
      <c r="W451">
        <f t="shared" si="732"/>
        <v>10968</v>
      </c>
      <c r="X451">
        <f t="shared" si="733"/>
        <v>5132</v>
      </c>
      <c r="Y451" s="20">
        <f t="shared" si="734"/>
        <v>671030.69954705588</v>
      </c>
      <c r="Z451" s="4">
        <v>2284298</v>
      </c>
      <c r="AA451">
        <f t="shared" si="735"/>
        <v>10237</v>
      </c>
      <c r="AB451" s="17">
        <f t="shared" si="736"/>
        <v>0.85660875186936847</v>
      </c>
      <c r="AC451" s="16">
        <f t="shared" si="737"/>
        <v>4722</v>
      </c>
      <c r="AD451">
        <f t="shared" si="738"/>
        <v>382378</v>
      </c>
      <c r="AE451">
        <f t="shared" si="739"/>
        <v>731</v>
      </c>
      <c r="AF451" s="17">
        <f t="shared" si="740"/>
        <v>0.14339124813063153</v>
      </c>
      <c r="AG451" s="16">
        <f t="shared" si="741"/>
        <v>410</v>
      </c>
      <c r="AH451" s="20">
        <f t="shared" si="742"/>
        <v>6.6648431801604666E-2</v>
      </c>
      <c r="AI451" s="20">
        <f t="shared" si="743"/>
        <v>96219.92954202315</v>
      </c>
      <c r="AJ451" s="4">
        <v>5646</v>
      </c>
      <c r="AK451">
        <f t="shared" si="744"/>
        <v>81</v>
      </c>
      <c r="AL451">
        <f t="shared" si="745"/>
        <v>1.4555256064689992E-2</v>
      </c>
      <c r="AM451" s="20">
        <f t="shared" si="746"/>
        <v>1420.7347760442879</v>
      </c>
      <c r="AN451" s="20">
        <f t="shared" si="747"/>
        <v>1.4903861383002313E-2</v>
      </c>
      <c r="AO451" s="4">
        <v>322</v>
      </c>
      <c r="AP451">
        <f t="shared" si="716"/>
        <v>-19</v>
      </c>
      <c r="AQ451">
        <f t="shared" si="717"/>
        <v>-5.5718475073313734E-2</v>
      </c>
      <c r="AR451" s="20">
        <f t="shared" si="748"/>
        <v>81.026673376950171</v>
      </c>
      <c r="AS451" s="4">
        <v>386</v>
      </c>
      <c r="AT451">
        <f t="shared" si="749"/>
        <v>18</v>
      </c>
      <c r="AU451">
        <f t="shared" si="750"/>
        <v>4.8913043478260976E-2</v>
      </c>
      <c r="AV451" s="20">
        <f t="shared" si="751"/>
        <v>97.131353799698033</v>
      </c>
      <c r="AW451" s="30">
        <f t="shared" si="752"/>
        <v>1.0189320747146463E-3</v>
      </c>
      <c r="AX451" s="4">
        <v>58</v>
      </c>
      <c r="AY451">
        <f t="shared" si="753"/>
        <v>5</v>
      </c>
      <c r="AZ451">
        <f t="shared" si="754"/>
        <v>9.4339622641509413E-2</v>
      </c>
      <c r="BA451" s="20">
        <f t="shared" si="755"/>
        <v>14.594866633115249</v>
      </c>
      <c r="BB451" s="30">
        <f t="shared" si="756"/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 t="shared" si="757"/>
        <v>85</v>
      </c>
      <c r="BE451" s="30">
        <f t="shared" si="758"/>
        <v>1.3434487118697547E-2</v>
      </c>
      <c r="BF451" s="20">
        <f t="shared" si="759"/>
        <v>1613.4876698540513</v>
      </c>
      <c r="BG451" s="20">
        <f t="shared" si="760"/>
        <v>1.6925887210026715E-2</v>
      </c>
      <c r="BH451" s="26">
        <v>69031</v>
      </c>
      <c r="BI451">
        <f t="shared" si="722"/>
        <v>110</v>
      </c>
      <c r="BJ451" s="4">
        <v>147168</v>
      </c>
      <c r="BK451">
        <f t="shared" si="723"/>
        <v>320</v>
      </c>
      <c r="BL451" s="4">
        <v>109470</v>
      </c>
      <c r="BM451">
        <f t="shared" si="761"/>
        <v>228</v>
      </c>
      <c r="BN451" s="4">
        <v>44054</v>
      </c>
      <c r="BO451">
        <f t="shared" si="762"/>
        <v>64</v>
      </c>
      <c r="BP451" s="4">
        <v>9105</v>
      </c>
      <c r="BQ451">
        <f t="shared" si="763"/>
        <v>9</v>
      </c>
      <c r="BR451" s="8">
        <v>32</v>
      </c>
      <c r="BS451" s="15">
        <f t="shared" si="764"/>
        <v>0</v>
      </c>
      <c r="BT451" s="8">
        <v>279</v>
      </c>
      <c r="BU451" s="15">
        <f t="shared" si="765"/>
        <v>1</v>
      </c>
      <c r="BV451" s="8">
        <v>1277</v>
      </c>
      <c r="BW451" s="15">
        <f t="shared" si="766"/>
        <v>1</v>
      </c>
      <c r="BX451" s="8">
        <v>3079</v>
      </c>
      <c r="BY451" s="15">
        <f t="shared" si="767"/>
        <v>2</v>
      </c>
      <c r="BZ451" s="13">
        <v>1710</v>
      </c>
      <c r="CA451" s="16">
        <f t="shared" si="768"/>
        <v>2</v>
      </c>
    </row>
    <row r="452" spans="1:79">
      <c r="A452" s="1">
        <v>44349</v>
      </c>
      <c r="B452">
        <v>44350</v>
      </c>
      <c r="C452" s="4">
        <v>379506</v>
      </c>
      <c r="D452">
        <f t="shared" si="719"/>
        <v>678</v>
      </c>
      <c r="E452" s="4">
        <v>6381</v>
      </c>
      <c r="F452">
        <f t="shared" si="720"/>
        <v>4</v>
      </c>
      <c r="G452" s="4">
        <v>366508</v>
      </c>
      <c r="H452">
        <f t="shared" si="721"/>
        <v>469</v>
      </c>
      <c r="I452">
        <f t="shared" si="718"/>
        <v>6617</v>
      </c>
      <c r="J452">
        <f t="shared" si="772"/>
        <v>205</v>
      </c>
      <c r="K452">
        <f t="shared" si="769"/>
        <v>1.6813963415598172E-2</v>
      </c>
      <c r="L452">
        <f t="shared" si="724"/>
        <v>0.9657502121178585</v>
      </c>
      <c r="M452">
        <f t="shared" si="725"/>
        <v>1.7435824466543348E-2</v>
      </c>
      <c r="N452">
        <f t="shared" si="726"/>
        <v>1.7865330192408026E-3</v>
      </c>
      <c r="O452">
        <f t="shared" si="770"/>
        <v>6.2686099357467482E-4</v>
      </c>
      <c r="P452">
        <f t="shared" si="727"/>
        <v>1.2796446462287317E-3</v>
      </c>
      <c r="Q452">
        <f t="shared" si="728"/>
        <v>3.0980807012241197E-2</v>
      </c>
      <c r="R452">
        <f t="shared" si="729"/>
        <v>95497.232008052335</v>
      </c>
      <c r="S452">
        <f t="shared" si="771"/>
        <v>1605.6869652742828</v>
      </c>
      <c r="T452">
        <f t="shared" si="730"/>
        <v>92226.472068444884</v>
      </c>
      <c r="U452">
        <f t="shared" si="731"/>
        <v>1665.0729743331656</v>
      </c>
      <c r="V452" s="4">
        <v>2677542</v>
      </c>
      <c r="W452">
        <f t="shared" si="732"/>
        <v>10866</v>
      </c>
      <c r="X452">
        <f t="shared" si="733"/>
        <v>-102</v>
      </c>
      <c r="Y452" s="20">
        <f t="shared" si="734"/>
        <v>673764.9723200805</v>
      </c>
      <c r="Z452" s="4">
        <v>2294486</v>
      </c>
      <c r="AA452">
        <f t="shared" si="735"/>
        <v>10188</v>
      </c>
      <c r="AB452" s="17">
        <f t="shared" si="736"/>
        <v>0.8569374448654774</v>
      </c>
      <c r="AC452" s="16">
        <f t="shared" si="737"/>
        <v>-49</v>
      </c>
      <c r="AD452">
        <f t="shared" si="738"/>
        <v>383056</v>
      </c>
      <c r="AE452">
        <f t="shared" si="739"/>
        <v>678</v>
      </c>
      <c r="AF452" s="17">
        <f t="shared" si="740"/>
        <v>0.14306255513452262</v>
      </c>
      <c r="AG452" s="16">
        <f t="shared" si="741"/>
        <v>-53</v>
      </c>
      <c r="AH452" s="20">
        <f t="shared" si="742"/>
        <v>6.2396466040861402E-2</v>
      </c>
      <c r="AI452" s="20">
        <f t="shared" si="743"/>
        <v>96390.538500251627</v>
      </c>
      <c r="AJ452" s="4">
        <v>5863</v>
      </c>
      <c r="AK452">
        <f t="shared" si="744"/>
        <v>217</v>
      </c>
      <c r="AL452">
        <f t="shared" si="745"/>
        <v>3.8434289762663942E-2</v>
      </c>
      <c r="AM452" s="20">
        <f t="shared" si="746"/>
        <v>1475.3397081026674</v>
      </c>
      <c r="AN452" s="20">
        <f t="shared" si="747"/>
        <v>1.5449031108862574E-2</v>
      </c>
      <c r="AO452" s="4">
        <v>333</v>
      </c>
      <c r="AP452">
        <f t="shared" si="716"/>
        <v>11</v>
      </c>
      <c r="AQ452">
        <f t="shared" si="717"/>
        <v>3.4161490683229712E-2</v>
      </c>
      <c r="AR452" s="20">
        <f t="shared" si="748"/>
        <v>83.794665324609966</v>
      </c>
      <c r="AS452" s="4">
        <v>361</v>
      </c>
      <c r="AT452">
        <f t="shared" si="749"/>
        <v>-25</v>
      </c>
      <c r="AU452">
        <f t="shared" si="750"/>
        <v>-6.476683937823835E-2</v>
      </c>
      <c r="AV452" s="20">
        <f t="shared" si="751"/>
        <v>90.840463009562143</v>
      </c>
      <c r="AW452" s="30">
        <f t="shared" si="752"/>
        <v>9.5123660758986682E-4</v>
      </c>
      <c r="AX452" s="4">
        <v>60</v>
      </c>
      <c r="AY452">
        <f t="shared" si="753"/>
        <v>2</v>
      </c>
      <c r="AZ452">
        <f t="shared" si="754"/>
        <v>3.4482758620689724E-2</v>
      </c>
      <c r="BA452" s="20">
        <f t="shared" si="755"/>
        <v>15.098137896326119</v>
      </c>
      <c r="BB452" s="30">
        <f t="shared" si="756"/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 t="shared" si="757"/>
        <v>205</v>
      </c>
      <c r="BE452" s="30">
        <f t="shared" si="758"/>
        <v>3.1971303805364837E-2</v>
      </c>
      <c r="BF452" s="20">
        <f t="shared" si="759"/>
        <v>1665.0729743331656</v>
      </c>
      <c r="BG452" s="20">
        <f t="shared" si="760"/>
        <v>1.7435824466543348E-2</v>
      </c>
      <c r="BH452" s="26">
        <v>69145</v>
      </c>
      <c r="BI452">
        <f t="shared" si="722"/>
        <v>114</v>
      </c>
      <c r="BJ452" s="4">
        <v>147470</v>
      </c>
      <c r="BK452">
        <f t="shared" si="723"/>
        <v>302</v>
      </c>
      <c r="BL452" s="4">
        <v>109667</v>
      </c>
      <c r="BM452">
        <f t="shared" si="761"/>
        <v>197</v>
      </c>
      <c r="BN452" s="4">
        <v>44111</v>
      </c>
      <c r="BO452">
        <f t="shared" si="762"/>
        <v>57</v>
      </c>
      <c r="BP452" s="4">
        <v>9113</v>
      </c>
      <c r="BQ452">
        <f t="shared" si="763"/>
        <v>8</v>
      </c>
      <c r="BR452" s="8">
        <v>32</v>
      </c>
      <c r="BS452" s="15">
        <f t="shared" si="764"/>
        <v>0</v>
      </c>
      <c r="BT452" s="8">
        <v>280</v>
      </c>
      <c r="BU452" s="15">
        <f t="shared" si="765"/>
        <v>1</v>
      </c>
      <c r="BV452" s="8">
        <v>1277</v>
      </c>
      <c r="BW452" s="15">
        <f t="shared" si="766"/>
        <v>0</v>
      </c>
      <c r="BX452" s="8">
        <v>3081</v>
      </c>
      <c r="BY452" s="15">
        <f t="shared" si="767"/>
        <v>2</v>
      </c>
      <c r="BZ452" s="13">
        <v>1711</v>
      </c>
      <c r="CA452" s="16">
        <f t="shared" si="768"/>
        <v>1</v>
      </c>
    </row>
    <row r="453" spans="1:79">
      <c r="A453" s="1">
        <v>44350</v>
      </c>
      <c r="B453">
        <v>44351</v>
      </c>
      <c r="C453" s="4">
        <v>380207</v>
      </c>
      <c r="D453">
        <f t="shared" si="719"/>
        <v>701</v>
      </c>
      <c r="E453" s="4">
        <v>6388</v>
      </c>
      <c r="F453">
        <f t="shared" si="720"/>
        <v>7</v>
      </c>
      <c r="G453" s="4">
        <v>367007</v>
      </c>
      <c r="H453">
        <f t="shared" si="721"/>
        <v>499</v>
      </c>
      <c r="I453">
        <f t="shared" si="718"/>
        <v>6812</v>
      </c>
      <c r="J453">
        <f t="shared" si="772"/>
        <v>195</v>
      </c>
      <c r="K453">
        <f t="shared" si="769"/>
        <v>1.6801373988380015E-2</v>
      </c>
      <c r="L453">
        <f t="shared" si="724"/>
        <v>0.965282070030273</v>
      </c>
      <c r="M453">
        <f t="shared" si="725"/>
        <v>1.7916555981347004E-2</v>
      </c>
      <c r="N453">
        <f t="shared" si="726"/>
        <v>1.8437324930892908E-3</v>
      </c>
      <c r="O453">
        <f t="shared" si="770"/>
        <v>1.0958046336881652E-3</v>
      </c>
      <c r="P453">
        <f t="shared" si="727"/>
        <v>1.3596470911998954E-3</v>
      </c>
      <c r="Q453">
        <f t="shared" si="728"/>
        <v>2.8625954198473282E-2</v>
      </c>
      <c r="R453">
        <f t="shared" si="729"/>
        <v>95673.628585807746</v>
      </c>
      <c r="S453">
        <f t="shared" si="771"/>
        <v>1607.4484146955208</v>
      </c>
      <c r="T453">
        <f t="shared" si="730"/>
        <v>92352.038248615994</v>
      </c>
      <c r="U453">
        <f t="shared" si="731"/>
        <v>1714.1419224962253</v>
      </c>
      <c r="V453" s="4">
        <v>2689180</v>
      </c>
      <c r="W453">
        <f t="shared" si="732"/>
        <v>11638</v>
      </c>
      <c r="X453">
        <f t="shared" si="733"/>
        <v>772</v>
      </c>
      <c r="Y453" s="20">
        <f t="shared" si="734"/>
        <v>676693.50780070457</v>
      </c>
      <c r="Z453" s="4">
        <v>2305423</v>
      </c>
      <c r="AA453">
        <f t="shared" si="735"/>
        <v>10937</v>
      </c>
      <c r="AB453" s="17">
        <f t="shared" si="736"/>
        <v>0.8572959043277133</v>
      </c>
      <c r="AC453" s="16">
        <f t="shared" si="737"/>
        <v>749</v>
      </c>
      <c r="AD453">
        <f t="shared" si="738"/>
        <v>383757</v>
      </c>
      <c r="AE453">
        <f t="shared" si="739"/>
        <v>701</v>
      </c>
      <c r="AF453" s="17">
        <f t="shared" si="740"/>
        <v>0.14270409567228673</v>
      </c>
      <c r="AG453" s="16">
        <f t="shared" si="741"/>
        <v>23</v>
      </c>
      <c r="AH453" s="20">
        <f t="shared" si="742"/>
        <v>6.0233717133528097E-2</v>
      </c>
      <c r="AI453" s="20">
        <f t="shared" si="743"/>
        <v>96566.935078007038</v>
      </c>
      <c r="AJ453" s="4">
        <v>6030</v>
      </c>
      <c r="AK453">
        <f t="shared" si="744"/>
        <v>167</v>
      </c>
      <c r="AL453">
        <f t="shared" si="745"/>
        <v>2.8483711410540735E-2</v>
      </c>
      <c r="AM453" s="20">
        <f t="shared" si="746"/>
        <v>1517.3628585807749</v>
      </c>
      <c r="AN453" s="20">
        <f t="shared" si="747"/>
        <v>1.585978164526166E-2</v>
      </c>
      <c r="AO453" s="4">
        <v>353</v>
      </c>
      <c r="AP453">
        <f t="shared" si="716"/>
        <v>20</v>
      </c>
      <c r="AQ453">
        <f t="shared" si="717"/>
        <v>6.0060060060060039E-2</v>
      </c>
      <c r="AR453" s="20">
        <f t="shared" si="748"/>
        <v>88.827377956718664</v>
      </c>
      <c r="AS453" s="4">
        <v>372</v>
      </c>
      <c r="AT453">
        <f t="shared" si="749"/>
        <v>11</v>
      </c>
      <c r="AU453">
        <f t="shared" si="750"/>
        <v>3.0470914127423754E-2</v>
      </c>
      <c r="AV453" s="20">
        <f t="shared" si="751"/>
        <v>93.608454957221937</v>
      </c>
      <c r="AW453" s="30">
        <f t="shared" si="752"/>
        <v>9.7841439005594321E-4</v>
      </c>
      <c r="AX453" s="4">
        <v>57</v>
      </c>
      <c r="AY453">
        <f t="shared" si="753"/>
        <v>-3</v>
      </c>
      <c r="AZ453">
        <f t="shared" si="754"/>
        <v>-5.0000000000000044E-2</v>
      </c>
      <c r="BA453" s="20">
        <f t="shared" si="755"/>
        <v>14.343231001509814</v>
      </c>
      <c r="BB453" s="30">
        <f t="shared" si="756"/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 t="shared" si="757"/>
        <v>195</v>
      </c>
      <c r="BE453" s="30">
        <f t="shared" si="758"/>
        <v>2.9469548133595369E-2</v>
      </c>
      <c r="BF453" s="20">
        <f t="shared" si="759"/>
        <v>1714.1419224962253</v>
      </c>
      <c r="BG453" s="20">
        <f t="shared" si="760"/>
        <v>1.7916555981347004E-2</v>
      </c>
      <c r="BH453" s="26">
        <v>69280</v>
      </c>
      <c r="BI453">
        <f t="shared" si="722"/>
        <v>135</v>
      </c>
      <c r="BJ453" s="4">
        <v>147796</v>
      </c>
      <c r="BK453">
        <f t="shared" si="723"/>
        <v>326</v>
      </c>
      <c r="BL453" s="4">
        <v>109850</v>
      </c>
      <c r="BM453">
        <f t="shared" si="761"/>
        <v>183</v>
      </c>
      <c r="BN453" s="4">
        <v>44160</v>
      </c>
      <c r="BO453">
        <f t="shared" si="762"/>
        <v>49</v>
      </c>
      <c r="BP453" s="4">
        <v>9121</v>
      </c>
      <c r="BQ453">
        <f t="shared" si="763"/>
        <v>8</v>
      </c>
      <c r="BR453" s="8">
        <v>32</v>
      </c>
      <c r="BS453" s="15">
        <f t="shared" si="764"/>
        <v>0</v>
      </c>
      <c r="BT453" s="8">
        <v>282</v>
      </c>
      <c r="BU453" s="15">
        <f t="shared" si="765"/>
        <v>2</v>
      </c>
      <c r="BV453" s="8">
        <v>1279</v>
      </c>
      <c r="BW453" s="15">
        <f t="shared" si="766"/>
        <v>2</v>
      </c>
      <c r="BX453" s="8">
        <v>3084</v>
      </c>
      <c r="BY453" s="15">
        <f t="shared" si="767"/>
        <v>3</v>
      </c>
      <c r="BZ453" s="13">
        <v>1711</v>
      </c>
      <c r="CA453" s="16">
        <f t="shared" si="768"/>
        <v>0</v>
      </c>
    </row>
    <row r="454" spans="1:79">
      <c r="A454" s="1">
        <v>44351</v>
      </c>
      <c r="B454">
        <v>44352</v>
      </c>
      <c r="C454" s="4">
        <v>381122</v>
      </c>
      <c r="D454">
        <f t="shared" si="719"/>
        <v>915</v>
      </c>
      <c r="E454" s="4">
        <v>6389</v>
      </c>
      <c r="F454">
        <f t="shared" si="720"/>
        <v>1</v>
      </c>
      <c r="G454" s="4">
        <v>367549</v>
      </c>
      <c r="H454">
        <f t="shared" si="721"/>
        <v>542</v>
      </c>
      <c r="I454">
        <f t="shared" si="718"/>
        <v>7184</v>
      </c>
      <c r="J454">
        <f t="shared" si="772"/>
        <v>372</v>
      </c>
      <c r="K454">
        <f t="shared" si="769"/>
        <v>1.6763660979948677E-2</v>
      </c>
      <c r="L454">
        <f t="shared" si="724"/>
        <v>0.96438673180766266</v>
      </c>
      <c r="M454">
        <f t="shared" si="725"/>
        <v>1.8849607212388684E-2</v>
      </c>
      <c r="N454">
        <f t="shared" si="726"/>
        <v>2.4008060411101957E-3</v>
      </c>
      <c r="O454">
        <f t="shared" si="770"/>
        <v>1.5651901706057285E-4</v>
      </c>
      <c r="P454">
        <f t="shared" si="727"/>
        <v>1.4746333141975629E-3</v>
      </c>
      <c r="Q454">
        <f t="shared" si="728"/>
        <v>5.1781737193763923E-2</v>
      </c>
      <c r="R454">
        <f t="shared" si="729"/>
        <v>95903.875188726714</v>
      </c>
      <c r="S454">
        <f t="shared" si="771"/>
        <v>1607.7000503271263</v>
      </c>
      <c r="T454">
        <f t="shared" si="730"/>
        <v>92488.424760946145</v>
      </c>
      <c r="U454">
        <f t="shared" si="731"/>
        <v>1807.7503774534473</v>
      </c>
      <c r="V454" s="4">
        <v>2701741</v>
      </c>
      <c r="W454">
        <f t="shared" si="732"/>
        <v>12561</v>
      </c>
      <c r="X454">
        <f t="shared" si="733"/>
        <v>923</v>
      </c>
      <c r="Y454" s="20">
        <f t="shared" si="734"/>
        <v>679854.30296930042</v>
      </c>
      <c r="Z454" s="4">
        <v>2317069</v>
      </c>
      <c r="AA454">
        <f t="shared" si="735"/>
        <v>11646</v>
      </c>
      <c r="AB454" s="17">
        <f t="shared" si="736"/>
        <v>0.85762069717267497</v>
      </c>
      <c r="AC454" s="16">
        <f t="shared" si="737"/>
        <v>709</v>
      </c>
      <c r="AD454">
        <f t="shared" si="738"/>
        <v>384672</v>
      </c>
      <c r="AE454">
        <f t="shared" si="739"/>
        <v>915</v>
      </c>
      <c r="AF454" s="17">
        <f t="shared" si="740"/>
        <v>0.14237930282732505</v>
      </c>
      <c r="AG454" s="16">
        <f t="shared" si="741"/>
        <v>214</v>
      </c>
      <c r="AH454" s="20">
        <f t="shared" si="742"/>
        <v>7.2844518748507281E-2</v>
      </c>
      <c r="AI454" s="20">
        <f t="shared" si="743"/>
        <v>96797.18168092602</v>
      </c>
      <c r="AJ454" s="4">
        <v>6399</v>
      </c>
      <c r="AK454">
        <f t="shared" si="744"/>
        <v>369</v>
      </c>
      <c r="AL454">
        <f t="shared" si="745"/>
        <v>6.119402985074629E-2</v>
      </c>
      <c r="AM454" s="20">
        <f t="shared" si="746"/>
        <v>1610.2164066431806</v>
      </c>
      <c r="AN454" s="20">
        <f t="shared" si="747"/>
        <v>1.678989929733786E-2</v>
      </c>
      <c r="AO454" s="4">
        <v>352</v>
      </c>
      <c r="AP454">
        <f t="shared" si="716"/>
        <v>-1</v>
      </c>
      <c r="AQ454">
        <f t="shared" si="717"/>
        <v>-2.8328611898017497E-3</v>
      </c>
      <c r="AR454" s="20">
        <f t="shared" si="748"/>
        <v>88.575742325113225</v>
      </c>
      <c r="AS454" s="4">
        <v>372</v>
      </c>
      <c r="AT454">
        <f t="shared" si="749"/>
        <v>0</v>
      </c>
      <c r="AU454">
        <f t="shared" si="750"/>
        <v>0</v>
      </c>
      <c r="AV454" s="20">
        <f t="shared" si="751"/>
        <v>93.608454957221937</v>
      </c>
      <c r="AW454" s="30">
        <f t="shared" si="752"/>
        <v>9.7606540687758775E-4</v>
      </c>
      <c r="AX454" s="4">
        <v>61</v>
      </c>
      <c r="AY454">
        <f t="shared" si="753"/>
        <v>4</v>
      </c>
      <c r="AZ454">
        <f t="shared" si="754"/>
        <v>7.0175438596491224E-2</v>
      </c>
      <c r="BA454" s="20">
        <f t="shared" si="755"/>
        <v>15.349773527931553</v>
      </c>
      <c r="BB454" s="30">
        <f t="shared" si="756"/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 t="shared" si="757"/>
        <v>372</v>
      </c>
      <c r="BE454" s="30">
        <f t="shared" si="758"/>
        <v>5.4609512624779866E-2</v>
      </c>
      <c r="BF454" s="20">
        <f t="shared" si="759"/>
        <v>1807.7503774534473</v>
      </c>
      <c r="BG454" s="20">
        <f t="shared" si="760"/>
        <v>1.8849607212388684E-2</v>
      </c>
      <c r="BH454" s="26">
        <v>69451</v>
      </c>
      <c r="BI454">
        <f t="shared" si="722"/>
        <v>171</v>
      </c>
      <c r="BJ454" s="4">
        <v>148190</v>
      </c>
      <c r="BK454">
        <f t="shared" si="723"/>
        <v>394</v>
      </c>
      <c r="BL454" s="4">
        <v>110101</v>
      </c>
      <c r="BM454">
        <f t="shared" si="761"/>
        <v>251</v>
      </c>
      <c r="BN454" s="4">
        <v>44247</v>
      </c>
      <c r="BO454">
        <f t="shared" si="762"/>
        <v>87</v>
      </c>
      <c r="BP454" s="4">
        <v>9133</v>
      </c>
      <c r="BQ454">
        <f t="shared" si="763"/>
        <v>12</v>
      </c>
      <c r="BR454" s="8">
        <v>32</v>
      </c>
      <c r="BS454" s="15">
        <f t="shared" si="764"/>
        <v>0</v>
      </c>
      <c r="BT454" s="8">
        <v>282</v>
      </c>
      <c r="BU454" s="15">
        <f t="shared" si="765"/>
        <v>0</v>
      </c>
      <c r="BV454" s="8">
        <v>1279</v>
      </c>
      <c r="BW454" s="15">
        <f t="shared" si="766"/>
        <v>0</v>
      </c>
      <c r="BX454" s="8">
        <v>3084</v>
      </c>
      <c r="BY454" s="15">
        <f t="shared" si="767"/>
        <v>0</v>
      </c>
      <c r="BZ454" s="13">
        <v>1712</v>
      </c>
      <c r="CA454" s="16">
        <f t="shared" si="768"/>
        <v>1</v>
      </c>
    </row>
    <row r="455" spans="1:79">
      <c r="A455" s="1">
        <v>44352</v>
      </c>
      <c r="B455">
        <v>44353</v>
      </c>
      <c r="C455" s="4">
        <v>381949</v>
      </c>
      <c r="D455">
        <f t="shared" si="719"/>
        <v>827</v>
      </c>
      <c r="E455" s="4">
        <v>6395</v>
      </c>
      <c r="F455">
        <f t="shared" si="720"/>
        <v>6</v>
      </c>
      <c r="G455" s="4">
        <v>367991</v>
      </c>
      <c r="H455">
        <f t="shared" si="721"/>
        <v>442</v>
      </c>
      <c r="I455">
        <f t="shared" si="718"/>
        <v>7563</v>
      </c>
      <c r="J455">
        <f t="shared" si="772"/>
        <v>379</v>
      </c>
      <c r="K455">
        <f t="shared" si="769"/>
        <v>1.6743073028074429E-2</v>
      </c>
      <c r="L455">
        <f t="shared" si="724"/>
        <v>0.96345585405381351</v>
      </c>
      <c r="M455">
        <f t="shared" si="725"/>
        <v>1.9801072918112103E-2</v>
      </c>
      <c r="N455">
        <f t="shared" si="726"/>
        <v>2.1652105385797579E-3</v>
      </c>
      <c r="O455">
        <f t="shared" si="770"/>
        <v>9.3823299452697423E-4</v>
      </c>
      <c r="P455">
        <f t="shared" si="727"/>
        <v>1.2011163316494153E-3</v>
      </c>
      <c r="Q455">
        <f t="shared" si="728"/>
        <v>5.0112389263519769E-2</v>
      </c>
      <c r="R455">
        <f t="shared" si="729"/>
        <v>96111.977856064419</v>
      </c>
      <c r="S455">
        <f t="shared" si="771"/>
        <v>1609.2098641167588</v>
      </c>
      <c r="T455">
        <f t="shared" si="730"/>
        <v>92599.647710115751</v>
      </c>
      <c r="U455">
        <f t="shared" si="731"/>
        <v>1903.1202818319073</v>
      </c>
      <c r="V455" s="4">
        <v>2713980</v>
      </c>
      <c r="W455">
        <f t="shared" si="732"/>
        <v>12239</v>
      </c>
      <c r="X455">
        <f t="shared" si="733"/>
        <v>-322</v>
      </c>
      <c r="Y455" s="20">
        <f t="shared" si="734"/>
        <v>682934.07146451937</v>
      </c>
      <c r="Z455" s="4">
        <v>2328481</v>
      </c>
      <c r="AA455">
        <f t="shared" si="735"/>
        <v>11412</v>
      </c>
      <c r="AB455" s="17">
        <f t="shared" si="736"/>
        <v>0.85795805422294935</v>
      </c>
      <c r="AC455" s="16">
        <f t="shared" si="737"/>
        <v>-234</v>
      </c>
      <c r="AD455">
        <f t="shared" si="738"/>
        <v>385499</v>
      </c>
      <c r="AE455">
        <f t="shared" si="739"/>
        <v>827</v>
      </c>
      <c r="AF455" s="17">
        <f t="shared" si="740"/>
        <v>0.14204194577705068</v>
      </c>
      <c r="AG455" s="16">
        <f t="shared" si="741"/>
        <v>-88</v>
      </c>
      <c r="AH455" s="20">
        <f t="shared" si="742"/>
        <v>6.7570879973854067E-2</v>
      </c>
      <c r="AI455" s="20">
        <f t="shared" si="743"/>
        <v>97005.284348263711</v>
      </c>
      <c r="AJ455" s="4">
        <v>6750</v>
      </c>
      <c r="AK455">
        <f t="shared" si="744"/>
        <v>351</v>
      </c>
      <c r="AL455">
        <f t="shared" si="745"/>
        <v>5.4852320675105481E-2</v>
      </c>
      <c r="AM455" s="20">
        <f t="shared" si="746"/>
        <v>1698.5405133366885</v>
      </c>
      <c r="AN455" s="20">
        <f t="shared" si="747"/>
        <v>1.7672516487803346E-2</v>
      </c>
      <c r="AO455" s="4">
        <v>385</v>
      </c>
      <c r="AP455">
        <f t="shared" si="716"/>
        <v>33</v>
      </c>
      <c r="AQ455">
        <f t="shared" si="717"/>
        <v>9.375E-2</v>
      </c>
      <c r="AR455" s="20">
        <f t="shared" si="748"/>
        <v>96.879718168092595</v>
      </c>
      <c r="AS455" s="4">
        <v>360</v>
      </c>
      <c r="AT455">
        <f t="shared" si="749"/>
        <v>-12</v>
      </c>
      <c r="AU455">
        <f t="shared" si="750"/>
        <v>-3.2258064516129004E-2</v>
      </c>
      <c r="AV455" s="20">
        <f t="shared" si="751"/>
        <v>90.588827377956719</v>
      </c>
      <c r="AW455" s="30">
        <f t="shared" si="752"/>
        <v>9.4253421268284505E-4</v>
      </c>
      <c r="AX455" s="4">
        <v>68</v>
      </c>
      <c r="AY455">
        <f t="shared" si="753"/>
        <v>7</v>
      </c>
      <c r="AZ455">
        <f t="shared" si="754"/>
        <v>0.11475409836065564</v>
      </c>
      <c r="BA455" s="20">
        <f t="shared" si="755"/>
        <v>17.111222949169601</v>
      </c>
      <c r="BB455" s="30">
        <f t="shared" si="756"/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 t="shared" si="757"/>
        <v>379</v>
      </c>
      <c r="BE455" s="30">
        <f t="shared" si="758"/>
        <v>5.2756124721603515E-2</v>
      </c>
      <c r="BF455" s="20">
        <f t="shared" si="759"/>
        <v>1903.1202818319073</v>
      </c>
      <c r="BG455" s="20">
        <f t="shared" si="760"/>
        <v>1.9801072918112103E-2</v>
      </c>
      <c r="BH455" s="26">
        <v>69618</v>
      </c>
      <c r="BI455">
        <f t="shared" si="722"/>
        <v>167</v>
      </c>
      <c r="BJ455" s="4">
        <v>148532</v>
      </c>
      <c r="BK455">
        <f t="shared" si="723"/>
        <v>342</v>
      </c>
      <c r="BL455" s="4">
        <v>110344</v>
      </c>
      <c r="BM455">
        <f t="shared" si="761"/>
        <v>243</v>
      </c>
      <c r="BN455" s="4">
        <v>44309</v>
      </c>
      <c r="BO455">
        <f t="shared" si="762"/>
        <v>62</v>
      </c>
      <c r="BP455" s="4">
        <v>9146</v>
      </c>
      <c r="BQ455">
        <f t="shared" si="763"/>
        <v>13</v>
      </c>
      <c r="BR455" s="8">
        <v>32</v>
      </c>
      <c r="BS455" s="15">
        <f t="shared" si="764"/>
        <v>0</v>
      </c>
      <c r="BT455" s="8">
        <v>282</v>
      </c>
      <c r="BU455" s="15">
        <f t="shared" si="765"/>
        <v>0</v>
      </c>
      <c r="BV455" s="8">
        <v>1282</v>
      </c>
      <c r="BW455" s="15">
        <f t="shared" si="766"/>
        <v>3</v>
      </c>
      <c r="BX455" s="8">
        <v>3087</v>
      </c>
      <c r="BY455" s="15">
        <f t="shared" si="767"/>
        <v>3</v>
      </c>
      <c r="BZ455" s="13">
        <v>1712</v>
      </c>
      <c r="CA455" s="16">
        <f t="shared" si="768"/>
        <v>0</v>
      </c>
    </row>
    <row r="456" spans="1:79">
      <c r="A456" s="1">
        <v>44353</v>
      </c>
      <c r="B456">
        <v>44354</v>
      </c>
      <c r="C456" s="4">
        <v>382475</v>
      </c>
      <c r="D456">
        <f t="shared" si="719"/>
        <v>526</v>
      </c>
      <c r="E456" s="4">
        <v>6402</v>
      </c>
      <c r="F456">
        <f t="shared" si="720"/>
        <v>7</v>
      </c>
      <c r="G456" s="4">
        <v>368365</v>
      </c>
      <c r="H456">
        <f t="shared" si="721"/>
        <v>374</v>
      </c>
      <c r="I456">
        <f t="shared" si="718"/>
        <v>7708</v>
      </c>
      <c r="J456">
        <f t="shared" si="772"/>
        <v>145</v>
      </c>
      <c r="K456">
        <f t="shared" si="769"/>
        <v>1.6738348911693575E-2</v>
      </c>
      <c r="L456">
        <f t="shared" si="724"/>
        <v>0.96310869991502712</v>
      </c>
      <c r="M456">
        <f t="shared" si="725"/>
        <v>2.0152951173279299E-2</v>
      </c>
      <c r="N456">
        <f t="shared" si="726"/>
        <v>1.3752532845284005E-3</v>
      </c>
      <c r="O456">
        <f t="shared" si="770"/>
        <v>1.0934083099031554E-3</v>
      </c>
      <c r="P456">
        <f t="shared" si="727"/>
        <v>1.0152973273790942E-3</v>
      </c>
      <c r="Q456">
        <f t="shared" si="728"/>
        <v>1.8811624286455629E-2</v>
      </c>
      <c r="R456">
        <f t="shared" si="729"/>
        <v>96244.338198288868</v>
      </c>
      <c r="S456">
        <f t="shared" si="771"/>
        <v>1610.9713135379968</v>
      </c>
      <c r="T456">
        <f t="shared" si="730"/>
        <v>92693.759436336186</v>
      </c>
      <c r="U456">
        <f t="shared" si="731"/>
        <v>1939.6074484146955</v>
      </c>
      <c r="V456" s="4">
        <v>2721656</v>
      </c>
      <c r="W456">
        <f t="shared" si="732"/>
        <v>7676</v>
      </c>
      <c r="X456">
        <f t="shared" si="733"/>
        <v>-4563</v>
      </c>
      <c r="Y456" s="20">
        <f t="shared" si="734"/>
        <v>684865.62657272269</v>
      </c>
      <c r="Z456" s="4">
        <v>2335631</v>
      </c>
      <c r="AA456">
        <f t="shared" si="735"/>
        <v>7150</v>
      </c>
      <c r="AB456" s="17">
        <f t="shared" si="736"/>
        <v>0.85816539636162692</v>
      </c>
      <c r="AC456" s="16">
        <f t="shared" si="737"/>
        <v>-4262</v>
      </c>
      <c r="AD456">
        <f t="shared" si="738"/>
        <v>386025</v>
      </c>
      <c r="AE456">
        <f t="shared" si="739"/>
        <v>526</v>
      </c>
      <c r="AF456" s="17">
        <f t="shared" si="740"/>
        <v>0.14183460363837311</v>
      </c>
      <c r="AG456" s="16">
        <f t="shared" si="741"/>
        <v>-301</v>
      </c>
      <c r="AH456" s="20">
        <f t="shared" si="742"/>
        <v>6.8525273579989582E-2</v>
      </c>
      <c r="AI456" s="20">
        <f t="shared" si="743"/>
        <v>97137.644690488174</v>
      </c>
      <c r="AJ456" s="4">
        <v>6886</v>
      </c>
      <c r="AK456">
        <f t="shared" si="744"/>
        <v>136</v>
      </c>
      <c r="AL456">
        <f t="shared" si="745"/>
        <v>2.0148148148148248E-2</v>
      </c>
      <c r="AM456" s="20">
        <f t="shared" si="746"/>
        <v>1732.7629592350277</v>
      </c>
      <c r="AN456" s="20">
        <f t="shared" si="747"/>
        <v>1.8003791097457349E-2</v>
      </c>
      <c r="AO456" s="4">
        <v>399</v>
      </c>
      <c r="AP456">
        <f t="shared" si="716"/>
        <v>14</v>
      </c>
      <c r="AQ456">
        <f t="shared" si="717"/>
        <v>3.6363636363636376E-2</v>
      </c>
      <c r="AR456" s="20">
        <f t="shared" si="748"/>
        <v>100.40261701056869</v>
      </c>
      <c r="AS456" s="4">
        <v>361</v>
      </c>
      <c r="AT456">
        <f t="shared" si="749"/>
        <v>1</v>
      </c>
      <c r="AU456">
        <f t="shared" si="750"/>
        <v>2.7777777777777679E-3</v>
      </c>
      <c r="AV456" s="20">
        <f t="shared" si="751"/>
        <v>90.840463009562143</v>
      </c>
      <c r="AW456" s="30">
        <f t="shared" si="752"/>
        <v>9.4385253938165893E-4</v>
      </c>
      <c r="AX456" s="4">
        <v>62</v>
      </c>
      <c r="AY456">
        <f t="shared" si="753"/>
        <v>-6</v>
      </c>
      <c r="AZ456">
        <f t="shared" si="754"/>
        <v>-8.8235294117647078E-2</v>
      </c>
      <c r="BA456" s="20">
        <f t="shared" si="755"/>
        <v>15.60140915953699</v>
      </c>
      <c r="BB456" s="30">
        <f t="shared" si="756"/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 t="shared" si="757"/>
        <v>145</v>
      </c>
      <c r="BE456" s="30">
        <f t="shared" si="758"/>
        <v>1.9172286129842675E-2</v>
      </c>
      <c r="BF456" s="20">
        <f t="shared" si="759"/>
        <v>1939.6074484146955</v>
      </c>
      <c r="BG456" s="20">
        <f t="shared" si="760"/>
        <v>2.0152951173279299E-2</v>
      </c>
      <c r="BH456" s="26">
        <v>69728</v>
      </c>
      <c r="BI456">
        <f t="shared" si="722"/>
        <v>110</v>
      </c>
      <c r="BJ456" s="4">
        <v>148743</v>
      </c>
      <c r="BK456">
        <f t="shared" si="723"/>
        <v>211</v>
      </c>
      <c r="BL456" s="4">
        <v>110488</v>
      </c>
      <c r="BM456">
        <f t="shared" si="761"/>
        <v>144</v>
      </c>
      <c r="BN456" s="4">
        <v>44364</v>
      </c>
      <c r="BO456">
        <f t="shared" si="762"/>
        <v>55</v>
      </c>
      <c r="BP456" s="4">
        <v>9152</v>
      </c>
      <c r="BQ456">
        <f t="shared" si="763"/>
        <v>6</v>
      </c>
      <c r="BR456" s="8">
        <v>32</v>
      </c>
      <c r="BS456" s="15">
        <f t="shared" si="764"/>
        <v>0</v>
      </c>
      <c r="BT456" s="8">
        <v>283</v>
      </c>
      <c r="BU456" s="15">
        <f t="shared" si="765"/>
        <v>1</v>
      </c>
      <c r="BV456" s="8">
        <v>1283</v>
      </c>
      <c r="BW456" s="15">
        <f t="shared" si="766"/>
        <v>1</v>
      </c>
      <c r="BX456" s="8">
        <v>3089</v>
      </c>
      <c r="BY456" s="15">
        <f t="shared" si="767"/>
        <v>2</v>
      </c>
      <c r="BZ456" s="13">
        <v>1715</v>
      </c>
      <c r="CA456" s="16">
        <f t="shared" si="768"/>
        <v>3</v>
      </c>
    </row>
    <row r="457" spans="1:79">
      <c r="A457" s="1">
        <v>44354</v>
      </c>
      <c r="B457">
        <v>44355</v>
      </c>
      <c r="C457" s="4">
        <v>382851</v>
      </c>
      <c r="D457">
        <f t="shared" si="719"/>
        <v>376</v>
      </c>
      <c r="E457" s="4">
        <v>6404</v>
      </c>
      <c r="F457">
        <f t="shared" si="720"/>
        <v>2</v>
      </c>
      <c r="G457" s="4">
        <v>368653</v>
      </c>
      <c r="H457">
        <f t="shared" si="721"/>
        <v>288</v>
      </c>
      <c r="I457">
        <f t="shared" si="718"/>
        <v>7794</v>
      </c>
      <c r="J457">
        <f t="shared" si="772"/>
        <v>86</v>
      </c>
      <c r="K457">
        <f t="shared" si="769"/>
        <v>1.672713405476282E-2</v>
      </c>
      <c r="L457">
        <f t="shared" si="724"/>
        <v>0.96291507662249809</v>
      </c>
      <c r="M457">
        <f t="shared" si="725"/>
        <v>2.0357789322739135E-2</v>
      </c>
      <c r="N457">
        <f t="shared" si="726"/>
        <v>9.8210530989862894E-4</v>
      </c>
      <c r="O457">
        <f t="shared" si="770"/>
        <v>3.1230480949406619E-4</v>
      </c>
      <c r="P457">
        <f t="shared" si="727"/>
        <v>7.8122245038016777E-4</v>
      </c>
      <c r="Q457">
        <f t="shared" si="728"/>
        <v>1.1034128817038748E-2</v>
      </c>
      <c r="R457">
        <f t="shared" si="729"/>
        <v>96338.953195772512</v>
      </c>
      <c r="S457">
        <f t="shared" si="771"/>
        <v>1611.4745848012078</v>
      </c>
      <c r="T457">
        <f t="shared" si="730"/>
        <v>92766.230498238539</v>
      </c>
      <c r="U457">
        <f t="shared" si="731"/>
        <v>1961.2481127327628</v>
      </c>
      <c r="V457" s="4">
        <v>2727936</v>
      </c>
      <c r="W457">
        <f t="shared" si="732"/>
        <v>6280</v>
      </c>
      <c r="X457">
        <f t="shared" si="733"/>
        <v>-1396</v>
      </c>
      <c r="Y457" s="20">
        <f t="shared" si="734"/>
        <v>686445.89833920484</v>
      </c>
      <c r="Z457" s="4">
        <v>2341535</v>
      </c>
      <c r="AA457">
        <f t="shared" si="735"/>
        <v>5904</v>
      </c>
      <c r="AB457" s="17">
        <f t="shared" si="736"/>
        <v>0.85835408162068316</v>
      </c>
      <c r="AC457" s="16">
        <f t="shared" si="737"/>
        <v>-1246</v>
      </c>
      <c r="AD457">
        <f t="shared" si="738"/>
        <v>386401</v>
      </c>
      <c r="AE457">
        <f t="shared" si="739"/>
        <v>376</v>
      </c>
      <c r="AF457" s="17">
        <f t="shared" si="740"/>
        <v>0.14164591837931681</v>
      </c>
      <c r="AG457" s="16">
        <f t="shared" si="741"/>
        <v>-150</v>
      </c>
      <c r="AH457" s="20">
        <f t="shared" si="742"/>
        <v>5.9872611464968153E-2</v>
      </c>
      <c r="AI457" s="20">
        <f t="shared" si="743"/>
        <v>97232.259687971818</v>
      </c>
      <c r="AJ457" s="4">
        <v>6960</v>
      </c>
      <c r="AK457">
        <f t="shared" si="744"/>
        <v>74</v>
      </c>
      <c r="AL457">
        <f t="shared" si="745"/>
        <v>1.0746442056346117E-2</v>
      </c>
      <c r="AM457" s="20">
        <f t="shared" si="746"/>
        <v>1751.3839959738298</v>
      </c>
      <c r="AN457" s="20">
        <f t="shared" si="747"/>
        <v>1.8179396161953344E-2</v>
      </c>
      <c r="AO457" s="4">
        <v>385</v>
      </c>
      <c r="AP457">
        <f t="shared" si="716"/>
        <v>-14</v>
      </c>
      <c r="AQ457">
        <f t="shared" si="717"/>
        <v>-3.5087719298245612E-2</v>
      </c>
      <c r="AR457" s="20">
        <f t="shared" si="748"/>
        <v>96.879718168092595</v>
      </c>
      <c r="AS457" s="4">
        <v>383</v>
      </c>
      <c r="AT457">
        <f t="shared" si="749"/>
        <v>22</v>
      </c>
      <c r="AU457">
        <f t="shared" si="750"/>
        <v>6.094182825484773E-2</v>
      </c>
      <c r="AV457" s="20">
        <f t="shared" si="751"/>
        <v>96.376446904881732</v>
      </c>
      <c r="AW457" s="30">
        <f t="shared" si="752"/>
        <v>1.0003891853488695E-3</v>
      </c>
      <c r="AX457" s="4">
        <v>66</v>
      </c>
      <c r="AY457">
        <f t="shared" si="753"/>
        <v>4</v>
      </c>
      <c r="AZ457">
        <f t="shared" si="754"/>
        <v>6.4516129032258007E-2</v>
      </c>
      <c r="BA457" s="20">
        <f t="shared" si="755"/>
        <v>16.607951685958732</v>
      </c>
      <c r="BB457" s="30">
        <f t="shared" si="756"/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 t="shared" si="757"/>
        <v>86</v>
      </c>
      <c r="BE457" s="30">
        <f t="shared" si="758"/>
        <v>1.1157239231966765E-2</v>
      </c>
      <c r="BF457" s="20">
        <f t="shared" si="759"/>
        <v>1961.2481127327628</v>
      </c>
      <c r="BG457" s="20">
        <f t="shared" si="760"/>
        <v>2.0357789322739135E-2</v>
      </c>
      <c r="BH457" s="26">
        <v>69831</v>
      </c>
      <c r="BI457">
        <f t="shared" si="722"/>
        <v>103</v>
      </c>
      <c r="BJ457" s="4">
        <v>148881</v>
      </c>
      <c r="BK457">
        <f t="shared" si="723"/>
        <v>138</v>
      </c>
      <c r="BL457" s="4">
        <v>110599</v>
      </c>
      <c r="BM457">
        <f t="shared" si="761"/>
        <v>111</v>
      </c>
      <c r="BN457" s="4">
        <v>44383</v>
      </c>
      <c r="BO457">
        <f t="shared" si="762"/>
        <v>19</v>
      </c>
      <c r="BP457" s="4">
        <v>9157</v>
      </c>
      <c r="BQ457">
        <f t="shared" si="763"/>
        <v>5</v>
      </c>
      <c r="BR457" s="8">
        <v>32</v>
      </c>
      <c r="BS457" s="15">
        <f t="shared" si="764"/>
        <v>0</v>
      </c>
      <c r="BT457" s="8">
        <v>283</v>
      </c>
      <c r="BU457" s="15">
        <f t="shared" si="765"/>
        <v>0</v>
      </c>
      <c r="BV457" s="8">
        <v>1283</v>
      </c>
      <c r="BW457" s="15">
        <f t="shared" si="766"/>
        <v>0</v>
      </c>
      <c r="BX457" s="8">
        <v>3090</v>
      </c>
      <c r="BY457" s="15">
        <f t="shared" si="767"/>
        <v>1</v>
      </c>
      <c r="BZ457" s="13">
        <v>1716</v>
      </c>
      <c r="CA457" s="16">
        <f t="shared" si="768"/>
        <v>1</v>
      </c>
    </row>
    <row r="458" spans="1:79">
      <c r="A458" s="1">
        <v>44355</v>
      </c>
      <c r="B458">
        <v>44356</v>
      </c>
      <c r="C458" s="4">
        <v>383733</v>
      </c>
      <c r="D458">
        <f t="shared" si="719"/>
        <v>882</v>
      </c>
      <c r="E458" s="4">
        <v>6408</v>
      </c>
      <c r="F458">
        <f t="shared" si="720"/>
        <v>4</v>
      </c>
      <c r="G458" s="4">
        <v>369273</v>
      </c>
      <c r="H458">
        <f t="shared" si="721"/>
        <v>620</v>
      </c>
      <c r="I458">
        <f t="shared" si="718"/>
        <v>8052</v>
      </c>
      <c r="J458">
        <f t="shared" si="772"/>
        <v>258</v>
      </c>
      <c r="K458">
        <f t="shared" si="769"/>
        <v>1.6699111100687197E-2</v>
      </c>
      <c r="L458">
        <f t="shared" si="724"/>
        <v>0.96231754892073396</v>
      </c>
      <c r="M458">
        <f t="shared" si="725"/>
        <v>2.0983339978578857E-2</v>
      </c>
      <c r="N458">
        <f t="shared" si="726"/>
        <v>2.2984731571170577E-3</v>
      </c>
      <c r="O458">
        <f t="shared" si="770"/>
        <v>6.2421972534332086E-4</v>
      </c>
      <c r="P458">
        <f t="shared" si="727"/>
        <v>1.6789746339429094E-3</v>
      </c>
      <c r="Q458">
        <f t="shared" si="728"/>
        <v>3.2041728763040241E-2</v>
      </c>
      <c r="R458">
        <f t="shared" si="729"/>
        <v>96560.895822848513</v>
      </c>
      <c r="S458">
        <f t="shared" si="771"/>
        <v>1612.4811273276296</v>
      </c>
      <c r="T458">
        <f t="shared" si="730"/>
        <v>92922.244589833921</v>
      </c>
      <c r="U458">
        <f t="shared" si="731"/>
        <v>2026.1701056869651</v>
      </c>
      <c r="V458" s="4">
        <v>2739532</v>
      </c>
      <c r="W458">
        <f t="shared" si="732"/>
        <v>11596</v>
      </c>
      <c r="X458">
        <f t="shared" si="733"/>
        <v>5316</v>
      </c>
      <c r="Y458" s="20">
        <f t="shared" si="734"/>
        <v>689363.8651233014</v>
      </c>
      <c r="Z458" s="4">
        <v>2352249</v>
      </c>
      <c r="AA458">
        <f t="shared" si="735"/>
        <v>10714</v>
      </c>
      <c r="AB458" s="17">
        <f t="shared" si="736"/>
        <v>0.85863169329651923</v>
      </c>
      <c r="AC458" s="16">
        <f t="shared" si="737"/>
        <v>4810</v>
      </c>
      <c r="AD458">
        <f t="shared" si="738"/>
        <v>387283</v>
      </c>
      <c r="AE458">
        <f t="shared" si="739"/>
        <v>882</v>
      </c>
      <c r="AF458" s="17">
        <f t="shared" si="740"/>
        <v>0.14136830670348075</v>
      </c>
      <c r="AG458" s="16">
        <f t="shared" si="741"/>
        <v>506</v>
      </c>
      <c r="AH458" s="20">
        <f t="shared" si="742"/>
        <v>7.6060710589858568E-2</v>
      </c>
      <c r="AI458" s="20">
        <f t="shared" si="743"/>
        <v>97454.202315047805</v>
      </c>
      <c r="AJ458" s="4">
        <v>7267</v>
      </c>
      <c r="AK458">
        <f t="shared" si="744"/>
        <v>307</v>
      </c>
      <c r="AL458">
        <f t="shared" si="745"/>
        <v>4.410919540229874E-2</v>
      </c>
      <c r="AM458" s="20">
        <f t="shared" si="746"/>
        <v>1828.6361348766984</v>
      </c>
      <c r="AN458" s="20">
        <f t="shared" si="747"/>
        <v>1.8937646749171949E-2</v>
      </c>
      <c r="AO458" s="4">
        <v>349</v>
      </c>
      <c r="AP458">
        <f t="shared" si="716"/>
        <v>-36</v>
      </c>
      <c r="AQ458">
        <f t="shared" si="717"/>
        <v>-9.3506493506493538E-2</v>
      </c>
      <c r="AR458" s="20">
        <f t="shared" si="748"/>
        <v>87.820835430296924</v>
      </c>
      <c r="AS458" s="4">
        <v>373</v>
      </c>
      <c r="AT458">
        <f t="shared" si="749"/>
        <v>-10</v>
      </c>
      <c r="AU458">
        <f t="shared" si="750"/>
        <v>-2.6109660574412552E-2</v>
      </c>
      <c r="AV458" s="20">
        <f t="shared" si="751"/>
        <v>93.860090588827376</v>
      </c>
      <c r="AW458" s="30">
        <f t="shared" si="752"/>
        <v>9.7203003129780346E-4</v>
      </c>
      <c r="AX458" s="4">
        <v>63</v>
      </c>
      <c r="AY458">
        <f t="shared" si="753"/>
        <v>-3</v>
      </c>
      <c r="AZ458">
        <f t="shared" si="754"/>
        <v>-4.5454545454545414E-2</v>
      </c>
      <c r="BA458" s="20">
        <f t="shared" si="755"/>
        <v>15.853044791142425</v>
      </c>
      <c r="BB458" s="30">
        <f t="shared" si="756"/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 t="shared" si="757"/>
        <v>258</v>
      </c>
      <c r="BE458" s="30">
        <f t="shared" si="758"/>
        <v>3.3102386451116184E-2</v>
      </c>
      <c r="BF458" s="20">
        <f t="shared" si="759"/>
        <v>2026.1701056869651</v>
      </c>
      <c r="BG458" s="20">
        <f t="shared" si="760"/>
        <v>2.0983339978578857E-2</v>
      </c>
      <c r="BH458" s="26">
        <v>70020</v>
      </c>
      <c r="BI458">
        <f t="shared" si="722"/>
        <v>189</v>
      </c>
      <c r="BJ458" s="4">
        <v>149232</v>
      </c>
      <c r="BK458">
        <f t="shared" si="723"/>
        <v>351</v>
      </c>
      <c r="BL458" s="4">
        <v>110865</v>
      </c>
      <c r="BM458">
        <f t="shared" si="761"/>
        <v>266</v>
      </c>
      <c r="BN458" s="4">
        <v>44448</v>
      </c>
      <c r="BO458">
        <f t="shared" si="762"/>
        <v>65</v>
      </c>
      <c r="BP458" s="4">
        <v>9168</v>
      </c>
      <c r="BQ458">
        <f t="shared" si="763"/>
        <v>11</v>
      </c>
      <c r="BR458" s="8">
        <v>32</v>
      </c>
      <c r="BS458" s="15">
        <f t="shared" si="764"/>
        <v>0</v>
      </c>
      <c r="BT458" s="8">
        <v>283</v>
      </c>
      <c r="BU458" s="15">
        <f t="shared" si="765"/>
        <v>0</v>
      </c>
      <c r="BV458" s="8">
        <v>1284</v>
      </c>
      <c r="BW458" s="15">
        <f t="shared" si="766"/>
        <v>1</v>
      </c>
      <c r="BX458" s="8">
        <v>3093</v>
      </c>
      <c r="BY458" s="15">
        <f t="shared" si="767"/>
        <v>3</v>
      </c>
      <c r="BZ458" s="13">
        <v>1716</v>
      </c>
      <c r="CA458" s="16">
        <f t="shared" si="768"/>
        <v>0</v>
      </c>
    </row>
    <row r="459" spans="1:79">
      <c r="A459" s="1">
        <v>44356</v>
      </c>
      <c r="B459">
        <v>44357</v>
      </c>
      <c r="C459" s="4">
        <v>384512</v>
      </c>
      <c r="D459">
        <f t="shared" si="719"/>
        <v>779</v>
      </c>
      <c r="E459" s="4">
        <v>6413</v>
      </c>
      <c r="F459">
        <f t="shared" si="720"/>
        <v>5</v>
      </c>
      <c r="G459" s="4">
        <v>369857</v>
      </c>
      <c r="H459">
        <f t="shared" si="721"/>
        <v>584</v>
      </c>
      <c r="I459">
        <f t="shared" si="718"/>
        <v>8242</v>
      </c>
      <c r="J459">
        <f t="shared" si="772"/>
        <v>190</v>
      </c>
      <c r="K459">
        <f t="shared" si="769"/>
        <v>1.6678283122503329E-2</v>
      </c>
      <c r="L459">
        <f t="shared" si="724"/>
        <v>0.96188675515978694</v>
      </c>
      <c r="M459">
        <f t="shared" si="725"/>
        <v>2.143496171770972E-2</v>
      </c>
      <c r="N459">
        <f t="shared" si="726"/>
        <v>2.0259445739014646E-3</v>
      </c>
      <c r="O459">
        <f t="shared" si="770"/>
        <v>7.7966630282239198E-4</v>
      </c>
      <c r="P459">
        <f t="shared" si="727"/>
        <v>1.5789886361485656E-3</v>
      </c>
      <c r="Q459">
        <f t="shared" si="728"/>
        <v>2.3052657122057753E-2</v>
      </c>
      <c r="R459">
        <f t="shared" si="729"/>
        <v>96756.919979869141</v>
      </c>
      <c r="S459">
        <f t="shared" si="771"/>
        <v>1613.7393054856566</v>
      </c>
      <c r="T459">
        <f t="shared" si="730"/>
        <v>93069.199798691494</v>
      </c>
      <c r="U459">
        <f t="shared" si="731"/>
        <v>2073.9808756919979</v>
      </c>
      <c r="V459" s="4">
        <v>2751651</v>
      </c>
      <c r="W459">
        <f t="shared" si="732"/>
        <v>12119</v>
      </c>
      <c r="X459">
        <f t="shared" si="733"/>
        <v>523</v>
      </c>
      <c r="Y459" s="20">
        <f t="shared" si="734"/>
        <v>692413.43734272767</v>
      </c>
      <c r="Z459" s="4">
        <v>2363589</v>
      </c>
      <c r="AA459">
        <f t="shared" si="735"/>
        <v>11340</v>
      </c>
      <c r="AB459" s="17">
        <f t="shared" si="736"/>
        <v>0.85897121400933474</v>
      </c>
      <c r="AC459" s="16">
        <f t="shared" si="737"/>
        <v>626</v>
      </c>
      <c r="AD459">
        <f t="shared" si="738"/>
        <v>388062</v>
      </c>
      <c r="AE459">
        <f t="shared" si="739"/>
        <v>779</v>
      </c>
      <c r="AF459" s="17">
        <f t="shared" si="740"/>
        <v>0.14102878599066523</v>
      </c>
      <c r="AG459" s="16">
        <f t="shared" si="741"/>
        <v>-103</v>
      </c>
      <c r="AH459" s="20">
        <f t="shared" si="742"/>
        <v>6.427923095965013E-2</v>
      </c>
      <c r="AI459" s="20">
        <f t="shared" si="743"/>
        <v>97650.226472068447</v>
      </c>
      <c r="AJ459" s="4">
        <v>7420</v>
      </c>
      <c r="AK459">
        <f t="shared" si="744"/>
        <v>153</v>
      </c>
      <c r="AL459">
        <f t="shared" si="745"/>
        <v>2.1054080088069416E-2</v>
      </c>
      <c r="AM459" s="20">
        <f t="shared" si="746"/>
        <v>1867.1363865123301</v>
      </c>
      <c r="AN459" s="20">
        <f t="shared" si="747"/>
        <v>1.929718708388815E-2</v>
      </c>
      <c r="AO459" s="4">
        <v>359</v>
      </c>
      <c r="AP459">
        <f t="shared" si="716"/>
        <v>10</v>
      </c>
      <c r="AQ459">
        <f t="shared" si="717"/>
        <v>2.8653295128939771E-2</v>
      </c>
      <c r="AR459" s="20">
        <f t="shared" si="748"/>
        <v>90.33719174635128</v>
      </c>
      <c r="AS459" s="4">
        <v>397</v>
      </c>
      <c r="AT459">
        <f t="shared" si="749"/>
        <v>24</v>
      </c>
      <c r="AU459">
        <f t="shared" si="750"/>
        <v>6.4343163538874037E-2</v>
      </c>
      <c r="AV459" s="20">
        <f t="shared" si="751"/>
        <v>99.899345747357827</v>
      </c>
      <c r="AW459" s="30">
        <f t="shared" si="752"/>
        <v>1.0324775299600532E-3</v>
      </c>
      <c r="AX459" s="4">
        <v>66</v>
      </c>
      <c r="AY459">
        <f t="shared" si="753"/>
        <v>3</v>
      </c>
      <c r="AZ459">
        <f t="shared" si="754"/>
        <v>4.7619047619047672E-2</v>
      </c>
      <c r="BA459" s="20">
        <f t="shared" si="755"/>
        <v>16.607951685958732</v>
      </c>
      <c r="BB459" s="30">
        <f t="shared" si="756"/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 t="shared" si="757"/>
        <v>190</v>
      </c>
      <c r="BE459" s="30">
        <f t="shared" si="758"/>
        <v>2.359662195727763E-2</v>
      </c>
      <c r="BF459" s="20">
        <f t="shared" si="759"/>
        <v>2073.9808756919979</v>
      </c>
      <c r="BG459" s="20">
        <f t="shared" si="760"/>
        <v>2.143496171770972E-2</v>
      </c>
      <c r="BH459" s="26">
        <v>70192</v>
      </c>
      <c r="BI459">
        <f t="shared" si="722"/>
        <v>172</v>
      </c>
      <c r="BJ459" s="4">
        <v>149554</v>
      </c>
      <c r="BK459">
        <f t="shared" si="723"/>
        <v>322</v>
      </c>
      <c r="BL459" s="4">
        <v>111083</v>
      </c>
      <c r="BM459">
        <f t="shared" si="761"/>
        <v>218</v>
      </c>
      <c r="BN459" s="4">
        <v>44506</v>
      </c>
      <c r="BO459">
        <f t="shared" si="762"/>
        <v>58</v>
      </c>
      <c r="BP459" s="4">
        <v>9177</v>
      </c>
      <c r="BQ459">
        <f t="shared" si="763"/>
        <v>9</v>
      </c>
      <c r="BR459" s="8">
        <v>32</v>
      </c>
      <c r="BS459" s="15">
        <f t="shared" si="764"/>
        <v>0</v>
      </c>
      <c r="BT459" s="8">
        <v>284</v>
      </c>
      <c r="BU459" s="15">
        <f t="shared" si="765"/>
        <v>1</v>
      </c>
      <c r="BV459" s="8">
        <v>1285</v>
      </c>
      <c r="BW459" s="15">
        <f t="shared" si="766"/>
        <v>1</v>
      </c>
      <c r="BX459" s="8">
        <v>3095</v>
      </c>
      <c r="BY459" s="15">
        <f t="shared" si="767"/>
        <v>2</v>
      </c>
      <c r="BZ459" s="13">
        <v>1717</v>
      </c>
      <c r="CA459" s="16">
        <f t="shared" si="768"/>
        <v>1</v>
      </c>
    </row>
    <row r="460" spans="1:79">
      <c r="A460" s="1">
        <v>44357</v>
      </c>
      <c r="B460">
        <v>44358</v>
      </c>
      <c r="C460" s="4">
        <v>385353</v>
      </c>
      <c r="D460">
        <f t="shared" si="719"/>
        <v>841</v>
      </c>
      <c r="E460" s="4">
        <v>6419</v>
      </c>
      <c r="F460">
        <f t="shared" si="720"/>
        <v>6</v>
      </c>
      <c r="G460" s="4">
        <v>370485</v>
      </c>
      <c r="H460">
        <f t="shared" si="721"/>
        <v>628</v>
      </c>
      <c r="I460">
        <f t="shared" si="718"/>
        <v>8449</v>
      </c>
      <c r="J460">
        <f t="shared" si="772"/>
        <v>207</v>
      </c>
      <c r="K460">
        <f t="shared" si="769"/>
        <v>1.6657454334078104E-2</v>
      </c>
      <c r="L460">
        <f t="shared" si="724"/>
        <v>0.96141719410514515</v>
      </c>
      <c r="M460">
        <f t="shared" si="725"/>
        <v>2.1925351560776744E-2</v>
      </c>
      <c r="N460">
        <f t="shared" si="726"/>
        <v>2.1824145653465783E-3</v>
      </c>
      <c r="O460">
        <f t="shared" si="770"/>
        <v>9.3472503505218876E-4</v>
      </c>
      <c r="P460">
        <f t="shared" si="727"/>
        <v>1.6950753741716939E-3</v>
      </c>
      <c r="Q460">
        <f t="shared" si="728"/>
        <v>2.4499940821398981E-2</v>
      </c>
      <c r="R460">
        <f t="shared" si="729"/>
        <v>96968.54554604931</v>
      </c>
      <c r="S460">
        <f t="shared" si="771"/>
        <v>1615.2491192752893</v>
      </c>
      <c r="T460">
        <f t="shared" si="730"/>
        <v>93227.226975339698</v>
      </c>
      <c r="U460">
        <f t="shared" si="731"/>
        <v>2126.0694514343231</v>
      </c>
      <c r="V460" s="4">
        <v>2763242</v>
      </c>
      <c r="W460">
        <f t="shared" si="732"/>
        <v>11591</v>
      </c>
      <c r="X460">
        <f t="shared" si="733"/>
        <v>-528</v>
      </c>
      <c r="Y460" s="20">
        <f t="shared" si="734"/>
        <v>695330.14594866626</v>
      </c>
      <c r="Z460" s="4">
        <v>2374339</v>
      </c>
      <c r="AA460">
        <f t="shared" si="735"/>
        <v>10750</v>
      </c>
      <c r="AB460" s="17">
        <f t="shared" si="736"/>
        <v>0.85925843628607268</v>
      </c>
      <c r="AC460" s="16">
        <f t="shared" si="737"/>
        <v>-590</v>
      </c>
      <c r="AD460">
        <f t="shared" si="738"/>
        <v>388903</v>
      </c>
      <c r="AE460">
        <f t="shared" si="739"/>
        <v>841</v>
      </c>
      <c r="AF460" s="17">
        <f t="shared" si="740"/>
        <v>0.14074156371392735</v>
      </c>
      <c r="AG460" s="16">
        <f t="shared" si="741"/>
        <v>62</v>
      </c>
      <c r="AH460" s="20">
        <f t="shared" si="742"/>
        <v>7.2556293676128036E-2</v>
      </c>
      <c r="AI460" s="20">
        <f t="shared" si="743"/>
        <v>97861.852038248617</v>
      </c>
      <c r="AJ460" s="4">
        <v>7586</v>
      </c>
      <c r="AK460">
        <f t="shared" si="744"/>
        <v>166</v>
      </c>
      <c r="AL460">
        <f t="shared" si="745"/>
        <v>2.2371967654986502E-2</v>
      </c>
      <c r="AM460" s="20">
        <f t="shared" si="746"/>
        <v>1908.9079013588323</v>
      </c>
      <c r="AN460" s="20">
        <f t="shared" si="747"/>
        <v>1.9685846483613725E-2</v>
      </c>
      <c r="AO460" s="4">
        <v>400</v>
      </c>
      <c r="AP460">
        <f t="shared" si="716"/>
        <v>41</v>
      </c>
      <c r="AQ460">
        <f t="shared" si="717"/>
        <v>0.11420612813370479</v>
      </c>
      <c r="AR460" s="20">
        <f t="shared" si="748"/>
        <v>100.65425264217413</v>
      </c>
      <c r="AS460" s="4">
        <v>397</v>
      </c>
      <c r="AT460">
        <f t="shared" si="749"/>
        <v>0</v>
      </c>
      <c r="AU460">
        <f t="shared" si="750"/>
        <v>0</v>
      </c>
      <c r="AV460" s="20">
        <f t="shared" si="751"/>
        <v>99.899345747357827</v>
      </c>
      <c r="AW460" s="30">
        <f t="shared" si="752"/>
        <v>1.0302242359602753E-3</v>
      </c>
      <c r="AX460" s="4">
        <v>66</v>
      </c>
      <c r="AY460">
        <f t="shared" si="753"/>
        <v>0</v>
      </c>
      <c r="AZ460">
        <f t="shared" si="754"/>
        <v>0</v>
      </c>
      <c r="BA460" s="20">
        <f t="shared" si="755"/>
        <v>16.607951685958732</v>
      </c>
      <c r="BB460" s="30">
        <f t="shared" si="756"/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 t="shared" si="757"/>
        <v>207</v>
      </c>
      <c r="BE460" s="30">
        <f t="shared" si="758"/>
        <v>2.5115263285610201E-2</v>
      </c>
      <c r="BF460" s="20">
        <f t="shared" si="759"/>
        <v>2126.0694514343231</v>
      </c>
      <c r="BG460" s="20">
        <f t="shared" si="760"/>
        <v>2.1925351560776744E-2</v>
      </c>
      <c r="BH460" s="26">
        <v>70361</v>
      </c>
      <c r="BI460">
        <f t="shared" si="722"/>
        <v>169</v>
      </c>
      <c r="BJ460" s="4">
        <v>149912</v>
      </c>
      <c r="BK460">
        <f t="shared" si="723"/>
        <v>358</v>
      </c>
      <c r="BL460" s="4">
        <v>111326</v>
      </c>
      <c r="BM460">
        <f t="shared" si="761"/>
        <v>243</v>
      </c>
      <c r="BN460" s="4">
        <v>44565</v>
      </c>
      <c r="BO460">
        <f t="shared" si="762"/>
        <v>59</v>
      </c>
      <c r="BP460" s="4">
        <v>9189</v>
      </c>
      <c r="BQ460">
        <f t="shared" si="763"/>
        <v>12</v>
      </c>
      <c r="BR460" s="8">
        <v>32</v>
      </c>
      <c r="BS460" s="15">
        <f t="shared" si="764"/>
        <v>0</v>
      </c>
      <c r="BT460" s="8">
        <v>284</v>
      </c>
      <c r="BU460" s="15">
        <f t="shared" si="765"/>
        <v>0</v>
      </c>
      <c r="BV460" s="8">
        <v>1287</v>
      </c>
      <c r="BW460" s="15">
        <f t="shared" si="766"/>
        <v>2</v>
      </c>
      <c r="BX460" s="8">
        <v>3098</v>
      </c>
      <c r="BY460" s="15">
        <f t="shared" si="767"/>
        <v>3</v>
      </c>
      <c r="BZ460" s="13">
        <v>1718</v>
      </c>
      <c r="CA460" s="16">
        <f t="shared" si="768"/>
        <v>1</v>
      </c>
    </row>
    <row r="461" spans="1:79">
      <c r="A461" s="1">
        <v>44358</v>
      </c>
      <c r="B461">
        <v>44359</v>
      </c>
      <c r="C461" s="4">
        <v>386269</v>
      </c>
      <c r="D461">
        <f t="shared" si="719"/>
        <v>916</v>
      </c>
      <c r="E461" s="4">
        <v>6427</v>
      </c>
      <c r="F461">
        <f t="shared" si="720"/>
        <v>8</v>
      </c>
      <c r="G461" s="4">
        <v>371015</v>
      </c>
      <c r="H461">
        <f t="shared" si="721"/>
        <v>530</v>
      </c>
      <c r="I461">
        <f t="shared" si="718"/>
        <v>8827</v>
      </c>
      <c r="J461">
        <f t="shared" si="772"/>
        <v>378</v>
      </c>
      <c r="K461">
        <f t="shared" si="769"/>
        <v>1.6638663729162836E-2</v>
      </c>
      <c r="L461">
        <f t="shared" si="724"/>
        <v>0.9605093859460635</v>
      </c>
      <c r="M461">
        <f t="shared" si="725"/>
        <v>2.2851950324773669E-2</v>
      </c>
      <c r="N461">
        <f t="shared" si="726"/>
        <v>2.3714043839914672E-3</v>
      </c>
      <c r="O461">
        <f t="shared" si="770"/>
        <v>1.2447487163528862E-3</v>
      </c>
      <c r="P461">
        <f t="shared" si="727"/>
        <v>1.4285136719539642E-3</v>
      </c>
      <c r="Q461">
        <f t="shared" si="728"/>
        <v>4.2823156225218081E-2</v>
      </c>
      <c r="R461">
        <f t="shared" si="729"/>
        <v>97199.043784599897</v>
      </c>
      <c r="S461">
        <f t="shared" si="771"/>
        <v>1617.2622043281328</v>
      </c>
      <c r="T461">
        <f t="shared" si="730"/>
        <v>93360.593860090579</v>
      </c>
      <c r="U461">
        <f t="shared" si="731"/>
        <v>2221.1877201811776</v>
      </c>
      <c r="V461" s="4">
        <v>2776097</v>
      </c>
      <c r="W461">
        <f t="shared" si="732"/>
        <v>12855</v>
      </c>
      <c r="X461">
        <f t="shared" si="733"/>
        <v>1264</v>
      </c>
      <c r="Y461" s="20">
        <f t="shared" si="734"/>
        <v>698564.92199295422</v>
      </c>
      <c r="Z461" s="4">
        <v>2386278</v>
      </c>
      <c r="AA461">
        <f t="shared" si="735"/>
        <v>11939</v>
      </c>
      <c r="AB461" s="17">
        <f t="shared" si="736"/>
        <v>0.85958019478426007</v>
      </c>
      <c r="AC461" s="16">
        <f t="shared" si="737"/>
        <v>1189</v>
      </c>
      <c r="AD461">
        <f t="shared" si="738"/>
        <v>389819</v>
      </c>
      <c r="AE461">
        <f t="shared" si="739"/>
        <v>916</v>
      </c>
      <c r="AF461" s="17">
        <f t="shared" si="740"/>
        <v>0.14041980521573993</v>
      </c>
      <c r="AG461" s="16">
        <f t="shared" si="741"/>
        <v>75</v>
      </c>
      <c r="AH461" s="20">
        <f t="shared" si="742"/>
        <v>7.1256320497860751E-2</v>
      </c>
      <c r="AI461" s="20">
        <f t="shared" si="743"/>
        <v>98092.350276799189</v>
      </c>
      <c r="AJ461" s="4">
        <v>7962</v>
      </c>
      <c r="AK461">
        <f t="shared" si="744"/>
        <v>376</v>
      </c>
      <c r="AL461">
        <f t="shared" si="745"/>
        <v>4.9564988136040045E-2</v>
      </c>
      <c r="AM461" s="20">
        <f t="shared" si="746"/>
        <v>2003.522898842476</v>
      </c>
      <c r="AN461" s="20">
        <f t="shared" si="747"/>
        <v>2.0612578280938931E-2</v>
      </c>
      <c r="AO461" s="4">
        <v>399</v>
      </c>
      <c r="AP461">
        <f t="shared" si="716"/>
        <v>-1</v>
      </c>
      <c r="AQ461">
        <f t="shared" si="717"/>
        <v>-2.4999999999999467E-3</v>
      </c>
      <c r="AR461" s="20">
        <f t="shared" si="748"/>
        <v>100.40261701056869</v>
      </c>
      <c r="AS461" s="4">
        <v>402</v>
      </c>
      <c r="AT461">
        <f t="shared" si="749"/>
        <v>5</v>
      </c>
      <c r="AU461">
        <f t="shared" si="750"/>
        <v>1.2594458438287104E-2</v>
      </c>
      <c r="AV461" s="20">
        <f t="shared" si="751"/>
        <v>101.15752390538499</v>
      </c>
      <c r="AW461" s="30">
        <f t="shared" si="752"/>
        <v>1.0407255047648141E-3</v>
      </c>
      <c r="AX461" s="4">
        <v>64</v>
      </c>
      <c r="AY461">
        <f t="shared" si="753"/>
        <v>-2</v>
      </c>
      <c r="AZ461">
        <f t="shared" si="754"/>
        <v>-3.0303030303030276E-2</v>
      </c>
      <c r="BA461" s="20">
        <f t="shared" si="755"/>
        <v>16.104680422747862</v>
      </c>
      <c r="BB461" s="30">
        <f t="shared" si="756"/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 t="shared" si="757"/>
        <v>378</v>
      </c>
      <c r="BE461" s="30">
        <f t="shared" si="758"/>
        <v>4.4739022369511217E-2</v>
      </c>
      <c r="BF461" s="20">
        <f t="shared" si="759"/>
        <v>2221.1877201811776</v>
      </c>
      <c r="BG461" s="20">
        <f t="shared" si="760"/>
        <v>2.2851950324773669E-2</v>
      </c>
      <c r="BH461" s="26">
        <v>70561</v>
      </c>
      <c r="BI461">
        <f t="shared" si="722"/>
        <v>200</v>
      </c>
      <c r="BJ461" s="4">
        <v>150298</v>
      </c>
      <c r="BK461">
        <f t="shared" si="723"/>
        <v>386</v>
      </c>
      <c r="BL461" s="4">
        <v>111580</v>
      </c>
      <c r="BM461">
        <f t="shared" si="761"/>
        <v>254</v>
      </c>
      <c r="BN461" s="4">
        <v>44626</v>
      </c>
      <c r="BO461">
        <f t="shared" si="762"/>
        <v>61</v>
      </c>
      <c r="BP461" s="4">
        <v>9204</v>
      </c>
      <c r="BQ461">
        <f t="shared" si="763"/>
        <v>15</v>
      </c>
      <c r="BR461" s="8">
        <v>32</v>
      </c>
      <c r="BS461" s="15">
        <f t="shared" si="764"/>
        <v>0</v>
      </c>
      <c r="BT461" s="8">
        <v>284</v>
      </c>
      <c r="BU461" s="15">
        <f t="shared" si="765"/>
        <v>0</v>
      </c>
      <c r="BV461" s="8">
        <v>1288</v>
      </c>
      <c r="BW461" s="15">
        <f t="shared" si="766"/>
        <v>1</v>
      </c>
      <c r="BX461" s="8">
        <v>3102</v>
      </c>
      <c r="BY461" s="15">
        <f t="shared" si="767"/>
        <v>4</v>
      </c>
      <c r="BZ461" s="13">
        <v>1721</v>
      </c>
      <c r="CA461" s="16">
        <f t="shared" si="768"/>
        <v>3</v>
      </c>
    </row>
    <row r="462" spans="1:79">
      <c r="A462" s="1">
        <v>44359</v>
      </c>
      <c r="B462">
        <v>44360</v>
      </c>
      <c r="C462" s="4">
        <v>387127</v>
      </c>
      <c r="D462">
        <f t="shared" si="719"/>
        <v>858</v>
      </c>
      <c r="E462" s="4">
        <v>6439</v>
      </c>
      <c r="F462">
        <f t="shared" si="720"/>
        <v>12</v>
      </c>
      <c r="G462" s="4">
        <v>371597</v>
      </c>
      <c r="H462">
        <f t="shared" si="721"/>
        <v>582</v>
      </c>
      <c r="I462">
        <f t="shared" si="718"/>
        <v>9091</v>
      </c>
      <c r="J462">
        <f t="shared" si="772"/>
        <v>264</v>
      </c>
      <c r="K462">
        <f t="shared" si="769"/>
        <v>1.6632784590069925E-2</v>
      </c>
      <c r="L462">
        <f t="shared" si="724"/>
        <v>0.95988396572700951</v>
      </c>
      <c r="M462">
        <f t="shared" si="725"/>
        <v>2.3483249682920593E-2</v>
      </c>
      <c r="N462">
        <f t="shared" si="726"/>
        <v>2.2163269418046276E-3</v>
      </c>
      <c r="O462">
        <f t="shared" si="770"/>
        <v>1.8636434228917534E-3</v>
      </c>
      <c r="P462">
        <f t="shared" si="727"/>
        <v>1.5662128596301908E-3</v>
      </c>
      <c r="Q462">
        <f t="shared" si="728"/>
        <v>2.903970960290397E-2</v>
      </c>
      <c r="R462">
        <f t="shared" si="729"/>
        <v>97414.947156517359</v>
      </c>
      <c r="S462">
        <f t="shared" si="771"/>
        <v>1620.2818319073981</v>
      </c>
      <c r="T462">
        <f t="shared" si="730"/>
        <v>93507.045797684943</v>
      </c>
      <c r="U462">
        <f t="shared" si="731"/>
        <v>2287.6195269250125</v>
      </c>
      <c r="V462" s="4">
        <v>2789633</v>
      </c>
      <c r="W462">
        <f t="shared" si="732"/>
        <v>13536</v>
      </c>
      <c r="X462">
        <f t="shared" si="733"/>
        <v>681</v>
      </c>
      <c r="Y462" s="20">
        <f t="shared" si="734"/>
        <v>701971.0619023653</v>
      </c>
      <c r="Z462" s="4">
        <v>2398956</v>
      </c>
      <c r="AA462">
        <f t="shared" si="735"/>
        <v>12678</v>
      </c>
      <c r="AB462" s="17">
        <f t="shared" si="736"/>
        <v>0.85995397960950415</v>
      </c>
      <c r="AC462" s="16">
        <f t="shared" si="737"/>
        <v>739</v>
      </c>
      <c r="AD462">
        <f t="shared" si="738"/>
        <v>390677</v>
      </c>
      <c r="AE462">
        <f t="shared" si="739"/>
        <v>858</v>
      </c>
      <c r="AF462" s="17">
        <f t="shared" si="740"/>
        <v>0.14004602039049582</v>
      </c>
      <c r="AG462" s="16">
        <f t="shared" si="741"/>
        <v>-58</v>
      </c>
      <c r="AH462" s="20">
        <f t="shared" si="742"/>
        <v>6.3386524822695037E-2</v>
      </c>
      <c r="AI462" s="20">
        <f t="shared" si="743"/>
        <v>98308.253648716651</v>
      </c>
      <c r="AJ462" s="4">
        <v>8231</v>
      </c>
      <c r="AK462">
        <f t="shared" si="744"/>
        <v>269</v>
      </c>
      <c r="AL462">
        <f t="shared" si="745"/>
        <v>3.3785481034915854E-2</v>
      </c>
      <c r="AM462" s="20">
        <f t="shared" si="746"/>
        <v>2071.2128837443379</v>
      </c>
      <c r="AN462" s="20">
        <f t="shared" si="747"/>
        <v>2.1261756477848354E-2</v>
      </c>
      <c r="AO462" s="4">
        <v>399</v>
      </c>
      <c r="AP462">
        <f t="shared" si="716"/>
        <v>0</v>
      </c>
      <c r="AQ462">
        <f t="shared" si="717"/>
        <v>0</v>
      </c>
      <c r="AR462" s="20">
        <f t="shared" si="748"/>
        <v>100.40261701056869</v>
      </c>
      <c r="AS462" s="4">
        <v>396</v>
      </c>
      <c r="AT462">
        <f t="shared" si="749"/>
        <v>-6</v>
      </c>
      <c r="AU462">
        <f t="shared" si="750"/>
        <v>-1.4925373134328401E-2</v>
      </c>
      <c r="AV462" s="20">
        <f t="shared" si="751"/>
        <v>99.647710115752389</v>
      </c>
      <c r="AW462" s="30">
        <f t="shared" si="752"/>
        <v>1.0229201269867511E-3</v>
      </c>
      <c r="AX462" s="4">
        <v>65</v>
      </c>
      <c r="AY462">
        <f t="shared" si="753"/>
        <v>1</v>
      </c>
      <c r="AZ462">
        <f t="shared" si="754"/>
        <v>1.5625E-2</v>
      </c>
      <c r="BA462" s="20">
        <f t="shared" si="755"/>
        <v>16.356316054353297</v>
      </c>
      <c r="BB462" s="30">
        <f t="shared" si="756"/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 t="shared" si="757"/>
        <v>264</v>
      </c>
      <c r="BE462" s="30">
        <f t="shared" si="758"/>
        <v>2.9908236093802998E-2</v>
      </c>
      <c r="BF462" s="20">
        <f t="shared" si="759"/>
        <v>2287.6195269250125</v>
      </c>
      <c r="BG462" s="20">
        <f t="shared" si="760"/>
        <v>2.3483249682920593E-2</v>
      </c>
      <c r="BH462" s="26">
        <v>70561</v>
      </c>
      <c r="BI462">
        <f t="shared" si="722"/>
        <v>0</v>
      </c>
      <c r="BJ462" s="4">
        <v>150298</v>
      </c>
      <c r="BK462">
        <f t="shared" si="723"/>
        <v>0</v>
      </c>
      <c r="BL462" s="4">
        <v>111580</v>
      </c>
      <c r="BM462">
        <f t="shared" si="761"/>
        <v>0</v>
      </c>
      <c r="BN462" s="4">
        <v>44626</v>
      </c>
      <c r="BO462">
        <f t="shared" si="762"/>
        <v>0</v>
      </c>
      <c r="BP462" s="4">
        <v>9204</v>
      </c>
      <c r="BQ462">
        <f t="shared" si="763"/>
        <v>0</v>
      </c>
      <c r="BR462" s="8">
        <v>32</v>
      </c>
      <c r="BS462" s="15">
        <f t="shared" si="764"/>
        <v>0</v>
      </c>
      <c r="BT462" s="8">
        <v>284</v>
      </c>
      <c r="BU462" s="15">
        <f t="shared" si="765"/>
        <v>0</v>
      </c>
      <c r="BV462" s="8">
        <v>1288</v>
      </c>
      <c r="BW462" s="15">
        <f t="shared" si="766"/>
        <v>0</v>
      </c>
      <c r="BX462" s="8">
        <v>3102</v>
      </c>
      <c r="BY462" s="15">
        <f t="shared" si="767"/>
        <v>0</v>
      </c>
      <c r="BZ462" s="13">
        <v>1721</v>
      </c>
      <c r="CA462" s="16">
        <f t="shared" si="768"/>
        <v>0</v>
      </c>
    </row>
    <row r="463" spans="1:79">
      <c r="A463" s="1">
        <v>44360</v>
      </c>
      <c r="B463">
        <v>44361</v>
      </c>
      <c r="C463" s="4">
        <v>387842</v>
      </c>
      <c r="D463">
        <f t="shared" si="719"/>
        <v>715</v>
      </c>
      <c r="E463" s="4">
        <v>6444</v>
      </c>
      <c r="F463">
        <f t="shared" si="720"/>
        <v>5</v>
      </c>
      <c r="G463" s="4">
        <v>371984</v>
      </c>
      <c r="H463">
        <f t="shared" si="721"/>
        <v>387</v>
      </c>
      <c r="I463">
        <f t="shared" si="718"/>
        <v>9414</v>
      </c>
      <c r="J463">
        <f t="shared" si="772"/>
        <v>323</v>
      </c>
      <c r="K463">
        <f t="shared" si="769"/>
        <v>1.6615013330170535E-2</v>
      </c>
      <c r="L463">
        <f t="shared" si="724"/>
        <v>0.95911221579921724</v>
      </c>
      <c r="M463">
        <f t="shared" si="725"/>
        <v>2.4272770870612258E-2</v>
      </c>
      <c r="N463">
        <f t="shared" si="726"/>
        <v>1.8435342226989341E-3</v>
      </c>
      <c r="O463">
        <f t="shared" si="770"/>
        <v>7.7591558038485418E-4</v>
      </c>
      <c r="P463">
        <f t="shared" si="727"/>
        <v>1.0403673276269947E-3</v>
      </c>
      <c r="Q463">
        <f t="shared" si="728"/>
        <v>3.4310601232207354E-2</v>
      </c>
      <c r="R463">
        <f t="shared" si="729"/>
        <v>97594.866633115249</v>
      </c>
      <c r="S463">
        <f t="shared" si="771"/>
        <v>1621.5400100654251</v>
      </c>
      <c r="T463">
        <f t="shared" si="730"/>
        <v>93604.428787116252</v>
      </c>
      <c r="U463">
        <f t="shared" si="731"/>
        <v>2368.8978359335679</v>
      </c>
      <c r="V463" s="4">
        <v>2798435</v>
      </c>
      <c r="W463">
        <f t="shared" si="732"/>
        <v>8802</v>
      </c>
      <c r="X463">
        <f t="shared" si="733"/>
        <v>-4734</v>
      </c>
      <c r="Y463" s="20">
        <f t="shared" si="734"/>
        <v>704185.95873175643</v>
      </c>
      <c r="Z463" s="4">
        <v>2407043</v>
      </c>
      <c r="AA463">
        <f t="shared" si="735"/>
        <v>8087</v>
      </c>
      <c r="AB463" s="17">
        <f t="shared" si="736"/>
        <v>0.8601389705317436</v>
      </c>
      <c r="AC463" s="16">
        <f t="shared" si="737"/>
        <v>-4591</v>
      </c>
      <c r="AD463">
        <f t="shared" si="738"/>
        <v>391392</v>
      </c>
      <c r="AE463">
        <f t="shared" si="739"/>
        <v>715</v>
      </c>
      <c r="AF463" s="17">
        <f t="shared" si="740"/>
        <v>0.13986102946825638</v>
      </c>
      <c r="AG463" s="16">
        <f t="shared" si="741"/>
        <v>-143</v>
      </c>
      <c r="AH463" s="20">
        <f t="shared" si="742"/>
        <v>8.1231538286753016E-2</v>
      </c>
      <c r="AI463" s="20">
        <f t="shared" si="743"/>
        <v>98488.173125314541</v>
      </c>
      <c r="AJ463" s="4">
        <v>8536</v>
      </c>
      <c r="AK463">
        <f t="shared" si="744"/>
        <v>305</v>
      </c>
      <c r="AL463">
        <f t="shared" si="745"/>
        <v>3.7055035840116712E-2</v>
      </c>
      <c r="AM463" s="20">
        <f t="shared" si="746"/>
        <v>2147.9617513839958</v>
      </c>
      <c r="AN463" s="20">
        <f t="shared" si="747"/>
        <v>2.2008962412528813E-2</v>
      </c>
      <c r="AO463" s="4">
        <v>399</v>
      </c>
      <c r="AP463">
        <f t="shared" si="716"/>
        <v>0</v>
      </c>
      <c r="AQ463">
        <f t="shared" si="717"/>
        <v>0</v>
      </c>
      <c r="AR463" s="20">
        <f t="shared" si="748"/>
        <v>100.40261701056869</v>
      </c>
      <c r="AS463" s="4">
        <v>416</v>
      </c>
      <c r="AT463">
        <f t="shared" si="749"/>
        <v>20</v>
      </c>
      <c r="AU463">
        <f t="shared" si="750"/>
        <v>5.0505050505050608E-2</v>
      </c>
      <c r="AV463" s="20">
        <f t="shared" si="751"/>
        <v>104.68042274786109</v>
      </c>
      <c r="AW463" s="30">
        <f t="shared" si="752"/>
        <v>1.072601729570289E-3</v>
      </c>
      <c r="AX463" s="4">
        <v>63</v>
      </c>
      <c r="AY463">
        <f t="shared" si="753"/>
        <v>-2</v>
      </c>
      <c r="AZ463">
        <f t="shared" si="754"/>
        <v>-3.0769230769230771E-2</v>
      </c>
      <c r="BA463" s="20">
        <f t="shared" si="755"/>
        <v>15.853044791142425</v>
      </c>
      <c r="BB463" s="30">
        <f t="shared" si="756"/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 t="shared" si="757"/>
        <v>323</v>
      </c>
      <c r="BE463" s="30">
        <f t="shared" si="758"/>
        <v>3.5529644703552909E-2</v>
      </c>
      <c r="BF463" s="20">
        <f t="shared" si="759"/>
        <v>2368.8978359335679</v>
      </c>
      <c r="BG463" s="20">
        <f t="shared" si="760"/>
        <v>2.4272770870612258E-2</v>
      </c>
      <c r="BH463" s="26">
        <v>70875</v>
      </c>
      <c r="BI463">
        <f t="shared" si="722"/>
        <v>314</v>
      </c>
      <c r="BJ463" s="4">
        <v>150905</v>
      </c>
      <c r="BK463">
        <f t="shared" si="723"/>
        <v>607</v>
      </c>
      <c r="BL463" s="4">
        <v>112077</v>
      </c>
      <c r="BM463">
        <f t="shared" si="761"/>
        <v>497</v>
      </c>
      <c r="BN463" s="4">
        <v>44748</v>
      </c>
      <c r="BO463">
        <f t="shared" si="762"/>
        <v>122</v>
      </c>
      <c r="BP463" s="4">
        <v>9237</v>
      </c>
      <c r="BQ463">
        <f t="shared" si="763"/>
        <v>33</v>
      </c>
      <c r="BR463" s="8">
        <v>32</v>
      </c>
      <c r="BS463" s="15">
        <f t="shared" si="764"/>
        <v>0</v>
      </c>
      <c r="BT463" s="8">
        <v>285</v>
      </c>
      <c r="BU463" s="15">
        <f t="shared" si="765"/>
        <v>1</v>
      </c>
      <c r="BV463" s="8">
        <v>1292</v>
      </c>
      <c r="BW463" s="15">
        <f t="shared" si="766"/>
        <v>4</v>
      </c>
      <c r="BX463" s="8">
        <v>3111</v>
      </c>
      <c r="BY463" s="15">
        <f t="shared" si="767"/>
        <v>9</v>
      </c>
      <c r="BZ463" s="13">
        <v>1724</v>
      </c>
      <c r="CA463" s="16">
        <f t="shared" si="768"/>
        <v>3</v>
      </c>
    </row>
    <row r="464" spans="1:79">
      <c r="A464" s="1">
        <v>44361</v>
      </c>
      <c r="B464">
        <v>44362</v>
      </c>
      <c r="C464" s="4">
        <v>388325</v>
      </c>
      <c r="D464">
        <f t="shared" si="719"/>
        <v>483</v>
      </c>
      <c r="E464" s="4">
        <v>6451</v>
      </c>
      <c r="F464">
        <f t="shared" si="720"/>
        <v>7</v>
      </c>
      <c r="G464" s="4">
        <v>372341</v>
      </c>
      <c r="H464">
        <f t="shared" si="721"/>
        <v>357</v>
      </c>
      <c r="I464">
        <f t="shared" si="718"/>
        <v>9533</v>
      </c>
      <c r="J464">
        <f t="shared" si="772"/>
        <v>119</v>
      </c>
      <c r="K464">
        <f t="shared" si="769"/>
        <v>1.6612373656087042E-2</v>
      </c>
      <c r="L464">
        <f t="shared" si="724"/>
        <v>0.95883860168673152</v>
      </c>
      <c r="M464">
        <f t="shared" si="725"/>
        <v>2.4549024657181485E-2</v>
      </c>
      <c r="N464">
        <f t="shared" si="726"/>
        <v>1.2438035150968904E-3</v>
      </c>
      <c r="O464">
        <f t="shared" si="770"/>
        <v>1.0851030847930554E-3</v>
      </c>
      <c r="P464">
        <f t="shared" si="727"/>
        <v>9.5879852071085374E-4</v>
      </c>
      <c r="Q464">
        <f t="shared" si="728"/>
        <v>1.2482953949438791E-2</v>
      </c>
      <c r="R464">
        <f t="shared" si="729"/>
        <v>97716.406643180671</v>
      </c>
      <c r="S464">
        <f t="shared" si="771"/>
        <v>1623.3014594866631</v>
      </c>
      <c r="T464">
        <f t="shared" si="730"/>
        <v>93694.262707599395</v>
      </c>
      <c r="U464">
        <f t="shared" si="731"/>
        <v>2398.842476094615</v>
      </c>
      <c r="V464" s="4">
        <v>2805213</v>
      </c>
      <c r="W464">
        <f t="shared" si="732"/>
        <v>6778</v>
      </c>
      <c r="X464">
        <f t="shared" si="733"/>
        <v>-2024</v>
      </c>
      <c r="Y464" s="20">
        <f t="shared" si="734"/>
        <v>705891.54504277802</v>
      </c>
      <c r="Z464" s="4">
        <v>2413338</v>
      </c>
      <c r="AA464">
        <f t="shared" si="735"/>
        <v>6295</v>
      </c>
      <c r="AB464" s="17">
        <f t="shared" si="736"/>
        <v>0.86030472552351644</v>
      </c>
      <c r="AC464" s="16">
        <f t="shared" si="737"/>
        <v>-1792</v>
      </c>
      <c r="AD464">
        <f t="shared" si="738"/>
        <v>391875</v>
      </c>
      <c r="AE464">
        <f t="shared" si="739"/>
        <v>483</v>
      </c>
      <c r="AF464" s="17">
        <f t="shared" si="740"/>
        <v>0.13969527447648361</v>
      </c>
      <c r="AG464" s="16">
        <f t="shared" si="741"/>
        <v>-232</v>
      </c>
      <c r="AH464" s="20">
        <f t="shared" si="742"/>
        <v>7.1259958689879027E-2</v>
      </c>
      <c r="AI464" s="20">
        <f t="shared" si="743"/>
        <v>98609.713135379963</v>
      </c>
      <c r="AJ464" s="4">
        <v>8626</v>
      </c>
      <c r="AK464">
        <f t="shared" si="744"/>
        <v>90</v>
      </c>
      <c r="AL464">
        <f t="shared" si="745"/>
        <v>1.054358013120904E-2</v>
      </c>
      <c r="AM464" s="20">
        <f t="shared" si="746"/>
        <v>2170.6089582284849</v>
      </c>
      <c r="AN464" s="20">
        <f t="shared" si="747"/>
        <v>2.2213352217858754E-2</v>
      </c>
      <c r="AO464" s="4">
        <v>415</v>
      </c>
      <c r="AP464">
        <f t="shared" si="716"/>
        <v>16</v>
      </c>
      <c r="AQ464">
        <f t="shared" si="717"/>
        <v>4.0100250626566414E-2</v>
      </c>
      <c r="AR464" s="20">
        <f t="shared" si="748"/>
        <v>104.42878711625566</v>
      </c>
      <c r="AS464" s="4">
        <v>426</v>
      </c>
      <c r="AT464">
        <f t="shared" si="749"/>
        <v>10</v>
      </c>
      <c r="AU464">
        <f t="shared" si="750"/>
        <v>2.4038461538461453E-2</v>
      </c>
      <c r="AV464" s="20">
        <f t="shared" si="751"/>
        <v>107.19677906391544</v>
      </c>
      <c r="AW464" s="30">
        <f t="shared" si="752"/>
        <v>1.0970192493401146E-3</v>
      </c>
      <c r="AX464" s="4">
        <v>66</v>
      </c>
      <c r="AY464">
        <f t="shared" si="753"/>
        <v>3</v>
      </c>
      <c r="AZ464">
        <f t="shared" si="754"/>
        <v>4.7619047619047672E-2</v>
      </c>
      <c r="BA464" s="20">
        <f t="shared" si="755"/>
        <v>16.607951685958732</v>
      </c>
      <c r="BB464" s="30">
        <f t="shared" si="756"/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 t="shared" si="757"/>
        <v>119</v>
      </c>
      <c r="BE464" s="30">
        <f t="shared" si="758"/>
        <v>1.2640747822392218E-2</v>
      </c>
      <c r="BF464" s="20">
        <f t="shared" si="759"/>
        <v>2398.842476094615</v>
      </c>
      <c r="BG464" s="20">
        <f t="shared" si="760"/>
        <v>2.4549024657181485E-2</v>
      </c>
      <c r="BH464" s="26">
        <v>71002</v>
      </c>
      <c r="BI464">
        <f t="shared" si="722"/>
        <v>127</v>
      </c>
      <c r="BJ464" s="4">
        <v>151072</v>
      </c>
      <c r="BK464">
        <f t="shared" si="723"/>
        <v>167</v>
      </c>
      <c r="BL464" s="4">
        <v>112219</v>
      </c>
      <c r="BM464">
        <f t="shared" si="761"/>
        <v>142</v>
      </c>
      <c r="BN464" s="4">
        <v>44787</v>
      </c>
      <c r="BO464">
        <f t="shared" si="762"/>
        <v>39</v>
      </c>
      <c r="BP464" s="4">
        <v>9245</v>
      </c>
      <c r="BQ464">
        <f t="shared" si="763"/>
        <v>8</v>
      </c>
      <c r="BR464" s="8">
        <v>32</v>
      </c>
      <c r="BS464" s="15">
        <f t="shared" si="764"/>
        <v>0</v>
      </c>
      <c r="BT464" s="8">
        <v>285</v>
      </c>
      <c r="BU464" s="15">
        <f t="shared" si="765"/>
        <v>0</v>
      </c>
      <c r="BV464" s="8">
        <v>1295</v>
      </c>
      <c r="BW464" s="15">
        <f t="shared" si="766"/>
        <v>3</v>
      </c>
      <c r="BX464" s="8">
        <v>3112</v>
      </c>
      <c r="BY464" s="15">
        <f t="shared" si="767"/>
        <v>1</v>
      </c>
      <c r="BZ464" s="13">
        <v>1727</v>
      </c>
      <c r="CA464" s="16">
        <f t="shared" si="768"/>
        <v>3</v>
      </c>
    </row>
    <row r="465" spans="1:79">
      <c r="A465" s="1">
        <v>44362</v>
      </c>
      <c r="B465">
        <v>44363</v>
      </c>
      <c r="C465" s="4">
        <v>389173</v>
      </c>
      <c r="D465">
        <f t="shared" si="719"/>
        <v>848</v>
      </c>
      <c r="E465" s="4">
        <v>6452</v>
      </c>
      <c r="F465">
        <f t="shared" si="720"/>
        <v>1</v>
      </c>
      <c r="G465" s="4">
        <v>373070</v>
      </c>
      <c r="H465">
        <f t="shared" si="721"/>
        <v>729</v>
      </c>
      <c r="I465">
        <f t="shared" si="718"/>
        <v>9651</v>
      </c>
      <c r="J465">
        <f t="shared" si="772"/>
        <v>118</v>
      </c>
      <c r="K465">
        <f t="shared" si="769"/>
        <v>1.6578745185303195E-2</v>
      </c>
      <c r="L465">
        <f t="shared" si="724"/>
        <v>0.95862251492266937</v>
      </c>
      <c r="M465">
        <f t="shared" si="725"/>
        <v>2.4798739892027452E-2</v>
      </c>
      <c r="N465">
        <f t="shared" si="726"/>
        <v>2.1789795283845489E-3</v>
      </c>
      <c r="O465">
        <f t="shared" si="770"/>
        <v>1.5499070055796651E-4</v>
      </c>
      <c r="P465">
        <f t="shared" si="727"/>
        <v>1.9540568794060094E-3</v>
      </c>
      <c r="Q465">
        <f t="shared" si="728"/>
        <v>1.2226712257797119E-2</v>
      </c>
      <c r="R465">
        <f t="shared" si="729"/>
        <v>97929.793658782073</v>
      </c>
      <c r="S465">
        <f t="shared" si="771"/>
        <v>1623.5530951182686</v>
      </c>
      <c r="T465">
        <f t="shared" si="730"/>
        <v>93877.705083039749</v>
      </c>
      <c r="U465">
        <f t="shared" si="731"/>
        <v>2428.5354806240562</v>
      </c>
      <c r="V465" s="4">
        <v>2817381</v>
      </c>
      <c r="W465">
        <f t="shared" si="732"/>
        <v>12168</v>
      </c>
      <c r="X465">
        <f t="shared" si="733"/>
        <v>5390</v>
      </c>
      <c r="Y465" s="20">
        <f t="shared" si="734"/>
        <v>708953.44740815298</v>
      </c>
      <c r="Z465" s="4">
        <v>2424658</v>
      </c>
      <c r="AA465">
        <f t="shared" si="735"/>
        <v>11320</v>
      </c>
      <c r="AB465" s="17">
        <f t="shared" si="736"/>
        <v>0.86060706734374937</v>
      </c>
      <c r="AC465" s="16">
        <f t="shared" si="737"/>
        <v>5025</v>
      </c>
      <c r="AD465">
        <f t="shared" si="738"/>
        <v>392723</v>
      </c>
      <c r="AE465">
        <f t="shared" si="739"/>
        <v>848</v>
      </c>
      <c r="AF465" s="17">
        <f t="shared" si="740"/>
        <v>0.13939293265625061</v>
      </c>
      <c r="AG465" s="16">
        <f t="shared" si="741"/>
        <v>365</v>
      </c>
      <c r="AH465" s="20">
        <f t="shared" si="742"/>
        <v>6.9690992767915849E-2</v>
      </c>
      <c r="AI465" s="20">
        <f t="shared" si="743"/>
        <v>98823.10015098138</v>
      </c>
      <c r="AJ465" s="4">
        <v>8723</v>
      </c>
      <c r="AK465">
        <f t="shared" si="744"/>
        <v>97</v>
      </c>
      <c r="AL465">
        <f t="shared" si="745"/>
        <v>1.1245073035010433E-2</v>
      </c>
      <c r="AM465" s="20">
        <f t="shared" si="746"/>
        <v>2195.0176144942125</v>
      </c>
      <c r="AN465" s="20">
        <f t="shared" si="747"/>
        <v>2.2414196257191533E-2</v>
      </c>
      <c r="AO465" s="4">
        <v>407</v>
      </c>
      <c r="AP465">
        <f t="shared" si="716"/>
        <v>-8</v>
      </c>
      <c r="AQ465">
        <f t="shared" si="717"/>
        <v>-1.927710843373498E-2</v>
      </c>
      <c r="AR465" s="20">
        <f t="shared" si="748"/>
        <v>102.41570206341217</v>
      </c>
      <c r="AS465" s="4">
        <v>446</v>
      </c>
      <c r="AT465">
        <f t="shared" si="749"/>
        <v>20</v>
      </c>
      <c r="AU465">
        <f t="shared" si="750"/>
        <v>4.6948356807511749E-2</v>
      </c>
      <c r="AV465" s="20">
        <f t="shared" si="751"/>
        <v>112.22949169602416</v>
      </c>
      <c r="AW465" s="30">
        <f t="shared" si="752"/>
        <v>1.1460198934664018E-3</v>
      </c>
      <c r="AX465" s="4">
        <v>75</v>
      </c>
      <c r="AY465">
        <f t="shared" si="753"/>
        <v>9</v>
      </c>
      <c r="AZ465">
        <f t="shared" si="754"/>
        <v>0.13636363636363646</v>
      </c>
      <c r="BA465" s="20">
        <f t="shared" si="755"/>
        <v>18.872672370407649</v>
      </c>
      <c r="BB465" s="30">
        <f t="shared" si="756"/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 t="shared" si="757"/>
        <v>118</v>
      </c>
      <c r="BE465" s="30">
        <f t="shared" si="758"/>
        <v>1.2378055176754499E-2</v>
      </c>
      <c r="BF465" s="20">
        <f t="shared" si="759"/>
        <v>2428.5354806240562</v>
      </c>
      <c r="BG465" s="20">
        <f t="shared" si="760"/>
        <v>2.4798739892027452E-2</v>
      </c>
      <c r="BH465" s="26">
        <v>71164</v>
      </c>
      <c r="BI465">
        <f t="shared" si="722"/>
        <v>162</v>
      </c>
      <c r="BJ465" s="4">
        <v>151451</v>
      </c>
      <c r="BK465">
        <f t="shared" si="723"/>
        <v>379</v>
      </c>
      <c r="BL465" s="4">
        <v>112447</v>
      </c>
      <c r="BM465">
        <f t="shared" si="761"/>
        <v>228</v>
      </c>
      <c r="BN465" s="4">
        <v>44855</v>
      </c>
      <c r="BO465">
        <f t="shared" si="762"/>
        <v>68</v>
      </c>
      <c r="BP465" s="4">
        <v>9256</v>
      </c>
      <c r="BQ465">
        <f t="shared" si="763"/>
        <v>11</v>
      </c>
      <c r="BR465" s="8">
        <v>32</v>
      </c>
      <c r="BS465" s="15">
        <f t="shared" si="764"/>
        <v>0</v>
      </c>
      <c r="BT465" s="8">
        <v>286</v>
      </c>
      <c r="BU465" s="15">
        <f t="shared" si="765"/>
        <v>1</v>
      </c>
      <c r="BV465" s="8">
        <v>1295</v>
      </c>
      <c r="BW465" s="15">
        <f t="shared" si="766"/>
        <v>0</v>
      </c>
      <c r="BX465" s="8">
        <v>3112</v>
      </c>
      <c r="BY465" s="15">
        <f t="shared" si="767"/>
        <v>0</v>
      </c>
      <c r="BZ465" s="13">
        <v>1727</v>
      </c>
      <c r="CA465" s="16">
        <f t="shared" si="768"/>
        <v>0</v>
      </c>
    </row>
    <row r="466" spans="1:79">
      <c r="A466" s="1">
        <v>44363</v>
      </c>
      <c r="B466">
        <v>44364</v>
      </c>
      <c r="C466" s="4">
        <v>390221</v>
      </c>
      <c r="D466">
        <f t="shared" si="719"/>
        <v>1048</v>
      </c>
      <c r="E466" s="4">
        <v>6457</v>
      </c>
      <c r="F466">
        <f t="shared" si="720"/>
        <v>5</v>
      </c>
      <c r="G466" s="4">
        <v>373896</v>
      </c>
      <c r="H466">
        <f t="shared" si="721"/>
        <v>826</v>
      </c>
      <c r="I466">
        <f t="shared" si="718"/>
        <v>9868</v>
      </c>
      <c r="J466">
        <f t="shared" si="772"/>
        <v>217</v>
      </c>
      <c r="K466">
        <f t="shared" si="769"/>
        <v>1.6547033604034637E-2</v>
      </c>
      <c r="L466">
        <f t="shared" si="724"/>
        <v>0.95816473229272647</v>
      </c>
      <c r="M466">
        <f t="shared" si="725"/>
        <v>2.5288234103238934E-2</v>
      </c>
      <c r="N466">
        <f t="shared" si="726"/>
        <v>2.6856576145312529E-3</v>
      </c>
      <c r="O466">
        <f t="shared" si="770"/>
        <v>7.7435341489855971E-4</v>
      </c>
      <c r="P466">
        <f t="shared" si="727"/>
        <v>2.2091704645141965E-3</v>
      </c>
      <c r="Q466">
        <f t="shared" si="728"/>
        <v>2.1990271584920958E-2</v>
      </c>
      <c r="R466">
        <f t="shared" si="729"/>
        <v>98193.507800704581</v>
      </c>
      <c r="S466">
        <f t="shared" si="771"/>
        <v>1624.8112732762959</v>
      </c>
      <c r="T466">
        <f t="shared" si="730"/>
        <v>94085.55611474585</v>
      </c>
      <c r="U466">
        <f t="shared" si="731"/>
        <v>2483.1404126824359</v>
      </c>
      <c r="V466" s="4">
        <v>2831324</v>
      </c>
      <c r="W466">
        <f t="shared" si="732"/>
        <v>13943</v>
      </c>
      <c r="X466">
        <f t="shared" si="733"/>
        <v>1775</v>
      </c>
      <c r="Y466" s="20">
        <f t="shared" si="734"/>
        <v>712462.00301962753</v>
      </c>
      <c r="Z466" s="4">
        <v>2437553</v>
      </c>
      <c r="AA466">
        <f t="shared" si="735"/>
        <v>12895</v>
      </c>
      <c r="AB466" s="17">
        <f t="shared" si="736"/>
        <v>0.86092337012648501</v>
      </c>
      <c r="AC466" s="16">
        <f t="shared" si="737"/>
        <v>1575</v>
      </c>
      <c r="AD466">
        <f t="shared" si="738"/>
        <v>393771</v>
      </c>
      <c r="AE466">
        <f t="shared" si="739"/>
        <v>1048</v>
      </c>
      <c r="AF466" s="17">
        <f t="shared" si="740"/>
        <v>0.13907662987351502</v>
      </c>
      <c r="AG466" s="16">
        <f t="shared" si="741"/>
        <v>200</v>
      </c>
      <c r="AH466" s="20">
        <f t="shared" si="742"/>
        <v>7.5163164311841071E-2</v>
      </c>
      <c r="AI466" s="20">
        <f t="shared" si="743"/>
        <v>99086.814292903873</v>
      </c>
      <c r="AJ466" s="4">
        <v>8912</v>
      </c>
      <c r="AK466">
        <f t="shared" si="744"/>
        <v>189</v>
      </c>
      <c r="AL466">
        <f t="shared" si="745"/>
        <v>2.1666857732431488E-2</v>
      </c>
      <c r="AM466" s="20">
        <f t="shared" si="746"/>
        <v>2242.5767488676397</v>
      </c>
      <c r="AN466" s="20">
        <f t="shared" si="747"/>
        <v>2.2838340325097829E-2</v>
      </c>
      <c r="AO466" s="4">
        <v>424</v>
      </c>
      <c r="AP466">
        <f t="shared" si="716"/>
        <v>17</v>
      </c>
      <c r="AQ466">
        <f t="shared" si="717"/>
        <v>4.1769041769041726E-2</v>
      </c>
      <c r="AR466" s="20">
        <f t="shared" si="748"/>
        <v>106.69350780070458</v>
      </c>
      <c r="AS466" s="4">
        <v>456</v>
      </c>
      <c r="AT466">
        <f t="shared" si="749"/>
        <v>10</v>
      </c>
      <c r="AU466">
        <f t="shared" si="750"/>
        <v>2.2421524663677195E-2</v>
      </c>
      <c r="AV466" s="20">
        <f t="shared" si="751"/>
        <v>114.74584801207851</v>
      </c>
      <c r="AW466" s="30">
        <f t="shared" si="752"/>
        <v>1.1685685803685603E-3</v>
      </c>
      <c r="AX466" s="4">
        <v>76</v>
      </c>
      <c r="AY466">
        <f t="shared" si="753"/>
        <v>1</v>
      </c>
      <c r="AZ466">
        <f t="shared" si="754"/>
        <v>1.3333333333333419E-2</v>
      </c>
      <c r="BA466" s="20">
        <f t="shared" si="755"/>
        <v>19.124308002013084</v>
      </c>
      <c r="BB466" s="30">
        <f t="shared" si="756"/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 t="shared" si="757"/>
        <v>217</v>
      </c>
      <c r="BE466" s="30">
        <f t="shared" si="758"/>
        <v>2.2484716609677768E-2</v>
      </c>
      <c r="BF466" s="20">
        <f t="shared" si="759"/>
        <v>2483.1404126824359</v>
      </c>
      <c r="BG466" s="20">
        <f t="shared" si="760"/>
        <v>2.5288234103238934E-2</v>
      </c>
      <c r="BH466" s="26">
        <v>71382</v>
      </c>
      <c r="BI466">
        <f t="shared" si="722"/>
        <v>218</v>
      </c>
      <c r="BJ466" s="4">
        <v>151894</v>
      </c>
      <c r="BK466">
        <f t="shared" si="723"/>
        <v>443</v>
      </c>
      <c r="BL466" s="4">
        <v>112752</v>
      </c>
      <c r="BM466">
        <f t="shared" si="761"/>
        <v>305</v>
      </c>
      <c r="BN466" s="4">
        <v>44926</v>
      </c>
      <c r="BO466">
        <f t="shared" si="762"/>
        <v>71</v>
      </c>
      <c r="BP466" s="4">
        <v>9267</v>
      </c>
      <c r="BQ466">
        <f t="shared" si="763"/>
        <v>11</v>
      </c>
      <c r="BR466" s="8">
        <v>32</v>
      </c>
      <c r="BS466" s="15">
        <f t="shared" si="764"/>
        <v>0</v>
      </c>
      <c r="BT466" s="8">
        <v>286</v>
      </c>
      <c r="BU466" s="15">
        <f t="shared" si="765"/>
        <v>0</v>
      </c>
      <c r="BV466" s="8">
        <v>1296</v>
      </c>
      <c r="BW466" s="15">
        <f t="shared" si="766"/>
        <v>1</v>
      </c>
      <c r="BX466" s="8">
        <v>3114</v>
      </c>
      <c r="BY466" s="15">
        <f t="shared" si="767"/>
        <v>2</v>
      </c>
      <c r="BZ466" s="13">
        <v>1729</v>
      </c>
      <c r="CA466" s="16">
        <f t="shared" si="768"/>
        <v>2</v>
      </c>
    </row>
    <row r="467" spans="1:79">
      <c r="A467" s="1">
        <v>44364</v>
      </c>
      <c r="B467">
        <v>44365</v>
      </c>
      <c r="C467" s="4">
        <v>391190</v>
      </c>
      <c r="D467">
        <f t="shared" si="719"/>
        <v>969</v>
      </c>
      <c r="E467" s="4">
        <v>6458</v>
      </c>
      <c r="F467">
        <f t="shared" si="720"/>
        <v>1</v>
      </c>
      <c r="G467" s="4">
        <v>374703</v>
      </c>
      <c r="H467">
        <f t="shared" si="721"/>
        <v>807</v>
      </c>
      <c r="I467">
        <f t="shared" si="718"/>
        <v>10029</v>
      </c>
      <c r="J467">
        <f t="shared" si="772"/>
        <v>161</v>
      </c>
      <c r="K467">
        <f t="shared" si="769"/>
        <v>1.6508601958127762E-2</v>
      </c>
      <c r="L467">
        <f t="shared" si="724"/>
        <v>0.95785423962780236</v>
      </c>
      <c r="M467">
        <f t="shared" si="725"/>
        <v>2.563715841406989E-2</v>
      </c>
      <c r="N467">
        <f t="shared" si="726"/>
        <v>2.477057184488356E-3</v>
      </c>
      <c r="O467">
        <f t="shared" si="770"/>
        <v>1.548467017652524E-4</v>
      </c>
      <c r="P467">
        <f t="shared" si="727"/>
        <v>2.1537057349420743E-3</v>
      </c>
      <c r="Q467">
        <f t="shared" si="728"/>
        <v>1.605344500947253E-2</v>
      </c>
      <c r="R467">
        <f t="shared" si="729"/>
        <v>98437.34272773024</v>
      </c>
      <c r="S467">
        <f t="shared" si="771"/>
        <v>1625.0629089079014</v>
      </c>
      <c r="T467">
        <f t="shared" si="730"/>
        <v>94288.626069451435</v>
      </c>
      <c r="U467">
        <f t="shared" si="731"/>
        <v>2523.6537493709106</v>
      </c>
      <c r="V467" s="4">
        <v>2843622</v>
      </c>
      <c r="W467">
        <f t="shared" si="732"/>
        <v>12298</v>
      </c>
      <c r="X467">
        <f t="shared" si="733"/>
        <v>-1645</v>
      </c>
      <c r="Y467" s="20">
        <f t="shared" si="734"/>
        <v>715556.61801711121</v>
      </c>
      <c r="Z467" s="4">
        <v>2448882</v>
      </c>
      <c r="AA467">
        <f t="shared" si="735"/>
        <v>11329</v>
      </c>
      <c r="AB467" s="17">
        <f t="shared" si="736"/>
        <v>0.8611840814285443</v>
      </c>
      <c r="AC467" s="16">
        <f t="shared" si="737"/>
        <v>-1566</v>
      </c>
      <c r="AD467">
        <f t="shared" si="738"/>
        <v>394740</v>
      </c>
      <c r="AE467">
        <f t="shared" si="739"/>
        <v>969</v>
      </c>
      <c r="AF467" s="17">
        <f t="shared" si="740"/>
        <v>0.1388159185714557</v>
      </c>
      <c r="AG467" s="16">
        <f t="shared" si="741"/>
        <v>-79</v>
      </c>
      <c r="AH467" s="20">
        <f t="shared" si="742"/>
        <v>7.8793299723532287E-2</v>
      </c>
      <c r="AI467" s="20">
        <f t="shared" si="743"/>
        <v>99330.649219929532</v>
      </c>
      <c r="AJ467" s="4">
        <v>9070</v>
      </c>
      <c r="AK467">
        <f t="shared" si="744"/>
        <v>158</v>
      </c>
      <c r="AL467">
        <f t="shared" si="745"/>
        <v>1.7728904847396754E-2</v>
      </c>
      <c r="AM467" s="20">
        <f t="shared" si="746"/>
        <v>2282.3351786612984</v>
      </c>
      <c r="AN467" s="20">
        <f t="shared" si="747"/>
        <v>2.3185664255221249E-2</v>
      </c>
      <c r="AO467" s="4">
        <v>423</v>
      </c>
      <c r="AP467">
        <f t="shared" si="716"/>
        <v>-1</v>
      </c>
      <c r="AQ467">
        <f t="shared" si="717"/>
        <v>-2.3584905660377631E-3</v>
      </c>
      <c r="AR467" s="20">
        <f t="shared" si="748"/>
        <v>106.44187216909914</v>
      </c>
      <c r="AS467" s="4">
        <v>457</v>
      </c>
      <c r="AT467">
        <f t="shared" si="749"/>
        <v>1</v>
      </c>
      <c r="AU467">
        <f t="shared" si="750"/>
        <v>2.1929824561404132E-3</v>
      </c>
      <c r="AV467" s="20">
        <f t="shared" si="751"/>
        <v>114.99748364368394</v>
      </c>
      <c r="AW467" s="30">
        <f t="shared" si="752"/>
        <v>1.1682302717349626E-3</v>
      </c>
      <c r="AX467" s="4">
        <v>79</v>
      </c>
      <c r="AY467">
        <f t="shared" si="753"/>
        <v>3</v>
      </c>
      <c r="AZ467">
        <f t="shared" si="754"/>
        <v>3.9473684210526327E-2</v>
      </c>
      <c r="BA467" s="20">
        <f t="shared" si="755"/>
        <v>19.879214896829389</v>
      </c>
      <c r="BB467" s="30">
        <f t="shared" si="756"/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 t="shared" si="757"/>
        <v>161</v>
      </c>
      <c r="BE467" s="30">
        <f t="shared" si="758"/>
        <v>1.6315362788812404E-2</v>
      </c>
      <c r="BF467" s="20">
        <f t="shared" si="759"/>
        <v>2523.6537493709106</v>
      </c>
      <c r="BG467" s="20">
        <f t="shared" si="760"/>
        <v>2.563715841406989E-2</v>
      </c>
      <c r="BH467" s="26">
        <v>71586</v>
      </c>
      <c r="BI467">
        <f t="shared" si="722"/>
        <v>204</v>
      </c>
      <c r="BJ467" s="4">
        <v>152292</v>
      </c>
      <c r="BK467">
        <f t="shared" si="723"/>
        <v>398</v>
      </c>
      <c r="BL467" s="4">
        <v>113033</v>
      </c>
      <c r="BM467">
        <f t="shared" si="761"/>
        <v>281</v>
      </c>
      <c r="BN467" s="4">
        <v>44996</v>
      </c>
      <c r="BO467">
        <f t="shared" si="762"/>
        <v>70</v>
      </c>
      <c r="BP467" s="4">
        <v>9283</v>
      </c>
      <c r="BQ467">
        <f t="shared" si="763"/>
        <v>16</v>
      </c>
      <c r="BR467" s="8">
        <v>32</v>
      </c>
      <c r="BS467" s="15">
        <f t="shared" si="764"/>
        <v>0</v>
      </c>
      <c r="BT467" s="8">
        <v>286</v>
      </c>
      <c r="BU467" s="15">
        <f t="shared" si="765"/>
        <v>0</v>
      </c>
      <c r="BV467" s="8">
        <v>1296</v>
      </c>
      <c r="BW467" s="15">
        <f t="shared" si="766"/>
        <v>0</v>
      </c>
      <c r="BX467" s="8">
        <v>3115</v>
      </c>
      <c r="BY467" s="15">
        <f t="shared" si="767"/>
        <v>1</v>
      </c>
      <c r="BZ467" s="13">
        <v>1729</v>
      </c>
      <c r="CA467" s="16">
        <f t="shared" si="768"/>
        <v>0</v>
      </c>
    </row>
    <row r="468" spans="1:79">
      <c r="A468" s="1">
        <v>44365</v>
      </c>
      <c r="B468">
        <v>44366</v>
      </c>
      <c r="C468" s="4">
        <v>392166</v>
      </c>
      <c r="D468">
        <f t="shared" si="719"/>
        <v>976</v>
      </c>
      <c r="E468" s="4">
        <v>6465</v>
      </c>
      <c r="F468">
        <f t="shared" si="720"/>
        <v>7</v>
      </c>
      <c r="G468" s="4">
        <v>375487</v>
      </c>
      <c r="H468">
        <f t="shared" si="721"/>
        <v>784</v>
      </c>
      <c r="I468">
        <f t="shared" si="718"/>
        <v>10214</v>
      </c>
      <c r="J468">
        <f t="shared" si="772"/>
        <v>185</v>
      </c>
      <c r="K468">
        <f t="shared" si="769"/>
        <v>1.648536589097474E-2</v>
      </c>
      <c r="L468">
        <f t="shared" si="724"/>
        <v>0.95746954095969561</v>
      </c>
      <c r="M468">
        <f t="shared" si="725"/>
        <v>2.604509314932962E-2</v>
      </c>
      <c r="N468">
        <f t="shared" si="726"/>
        <v>2.488742012311113E-3</v>
      </c>
      <c r="O468">
        <f t="shared" si="770"/>
        <v>1.082753286929621E-3</v>
      </c>
      <c r="P468">
        <f t="shared" si="727"/>
        <v>2.0879551089651571E-3</v>
      </c>
      <c r="Q468">
        <f t="shared" si="728"/>
        <v>1.8112394752300764E-2</v>
      </c>
      <c r="R468">
        <f t="shared" si="729"/>
        <v>98682.939104177145</v>
      </c>
      <c r="S468">
        <f t="shared" si="771"/>
        <v>1626.8243583291394</v>
      </c>
      <c r="T468">
        <f t="shared" si="730"/>
        <v>94485.908404630085</v>
      </c>
      <c r="U468">
        <f t="shared" si="731"/>
        <v>2570.2063412179164</v>
      </c>
      <c r="V468" s="4">
        <v>2856852</v>
      </c>
      <c r="W468">
        <f t="shared" si="732"/>
        <v>13230</v>
      </c>
      <c r="X468">
        <f t="shared" si="733"/>
        <v>932</v>
      </c>
      <c r="Y468" s="20">
        <f t="shared" si="734"/>
        <v>718885.75742325105</v>
      </c>
      <c r="Z468" s="4">
        <v>2461136</v>
      </c>
      <c r="AA468">
        <f t="shared" si="735"/>
        <v>12254</v>
      </c>
      <c r="AB468" s="17">
        <f t="shared" si="736"/>
        <v>0.86148529920345895</v>
      </c>
      <c r="AC468" s="16">
        <f t="shared" si="737"/>
        <v>925</v>
      </c>
      <c r="AD468">
        <f t="shared" si="738"/>
        <v>395716</v>
      </c>
      <c r="AE468">
        <f t="shared" si="739"/>
        <v>976</v>
      </c>
      <c r="AF468" s="17">
        <f t="shared" si="740"/>
        <v>0.1385147007965411</v>
      </c>
      <c r="AG468" s="16">
        <f t="shared" si="741"/>
        <v>7</v>
      </c>
      <c r="AH468" s="20">
        <f t="shared" si="742"/>
        <v>7.3771730914588052E-2</v>
      </c>
      <c r="AI468" s="20">
        <f t="shared" si="743"/>
        <v>99576.245596376437</v>
      </c>
      <c r="AJ468" s="4">
        <v>9257</v>
      </c>
      <c r="AK468">
        <f t="shared" si="744"/>
        <v>187</v>
      </c>
      <c r="AL468">
        <f t="shared" si="745"/>
        <v>2.0617420066152192E-2</v>
      </c>
      <c r="AM468" s="20">
        <f t="shared" si="746"/>
        <v>2329.3910417715147</v>
      </c>
      <c r="AN468" s="20">
        <f t="shared" si="747"/>
        <v>2.3604800008159808E-2</v>
      </c>
      <c r="AO468" s="4">
        <v>413</v>
      </c>
      <c r="AP468">
        <f t="shared" si="716"/>
        <v>-10</v>
      </c>
      <c r="AQ468">
        <f t="shared" si="717"/>
        <v>-2.3640661938534313E-2</v>
      </c>
      <c r="AR468" s="20">
        <f t="shared" si="748"/>
        <v>103.92551585304479</v>
      </c>
      <c r="AS468" s="4">
        <v>468</v>
      </c>
      <c r="AT468">
        <f t="shared" si="749"/>
        <v>11</v>
      </c>
      <c r="AU468">
        <f t="shared" si="750"/>
        <v>2.4070021881838155E-2</v>
      </c>
      <c r="AV468" s="20">
        <f t="shared" si="751"/>
        <v>117.76547559134373</v>
      </c>
      <c r="AW468" s="30">
        <f t="shared" si="752"/>
        <v>1.1933721944278699E-3</v>
      </c>
      <c r="AX468" s="4">
        <v>76</v>
      </c>
      <c r="AY468">
        <f t="shared" si="753"/>
        <v>-3</v>
      </c>
      <c r="AZ468">
        <f t="shared" si="754"/>
        <v>-3.7974683544303778E-2</v>
      </c>
      <c r="BA468" s="20">
        <f t="shared" si="755"/>
        <v>19.124308002013084</v>
      </c>
      <c r="BB468" s="30">
        <f t="shared" si="756"/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 t="shared" si="757"/>
        <v>185</v>
      </c>
      <c r="BE468" s="30">
        <f t="shared" si="758"/>
        <v>1.8446505135108149E-2</v>
      </c>
      <c r="BF468" s="20">
        <f t="shared" si="759"/>
        <v>2570.2063412179164</v>
      </c>
      <c r="BG468" s="20">
        <f t="shared" si="760"/>
        <v>2.604509314932962E-2</v>
      </c>
      <c r="BH468" s="26">
        <v>71810</v>
      </c>
      <c r="BI468">
        <f t="shared" si="722"/>
        <v>224</v>
      </c>
      <c r="BJ468" s="4">
        <v>152675</v>
      </c>
      <c r="BK468">
        <f t="shared" si="723"/>
        <v>383</v>
      </c>
      <c r="BL468" s="4">
        <v>113321</v>
      </c>
      <c r="BM468">
        <f t="shared" si="761"/>
        <v>288</v>
      </c>
      <c r="BN468" s="4">
        <v>45064</v>
      </c>
      <c r="BO468">
        <f t="shared" si="762"/>
        <v>68</v>
      </c>
      <c r="BP468" s="4">
        <v>9296</v>
      </c>
      <c r="BQ468">
        <f t="shared" si="763"/>
        <v>13</v>
      </c>
      <c r="BR468" s="8">
        <v>32</v>
      </c>
      <c r="BS468" s="15">
        <f t="shared" si="764"/>
        <v>0</v>
      </c>
      <c r="BT468" s="8">
        <v>287</v>
      </c>
      <c r="BU468" s="15">
        <f t="shared" si="765"/>
        <v>1</v>
      </c>
      <c r="BV468" s="8">
        <v>1297</v>
      </c>
      <c r="BW468" s="15">
        <f t="shared" si="766"/>
        <v>1</v>
      </c>
      <c r="BX468" s="8">
        <v>3117</v>
      </c>
      <c r="BY468" s="15">
        <f t="shared" si="767"/>
        <v>2</v>
      </c>
      <c r="BZ468" s="13">
        <v>1732</v>
      </c>
      <c r="CA468" s="16">
        <f t="shared" si="768"/>
        <v>3</v>
      </c>
    </row>
    <row r="469" spans="1:79">
      <c r="A469" s="1">
        <v>44366</v>
      </c>
      <c r="B469">
        <v>44367</v>
      </c>
      <c r="C469" s="4">
        <v>393144</v>
      </c>
      <c r="D469">
        <f t="shared" si="719"/>
        <v>978</v>
      </c>
      <c r="E469" s="4">
        <v>6468</v>
      </c>
      <c r="F469">
        <f t="shared" si="720"/>
        <v>3</v>
      </c>
      <c r="G469" s="4">
        <v>376215</v>
      </c>
      <c r="H469">
        <f t="shared" si="721"/>
        <v>728</v>
      </c>
      <c r="I469">
        <f t="shared" si="718"/>
        <v>10461</v>
      </c>
      <c r="J469">
        <f t="shared" si="772"/>
        <v>247</v>
      </c>
      <c r="K469">
        <f t="shared" si="769"/>
        <v>1.6451987058177155E-2</v>
      </c>
      <c r="L469">
        <f t="shared" si="724"/>
        <v>0.95693944203650572</v>
      </c>
      <c r="M469">
        <f t="shared" si="725"/>
        <v>2.6608570905317135E-2</v>
      </c>
      <c r="N469">
        <f t="shared" si="726"/>
        <v>2.4876381173310541E-3</v>
      </c>
      <c r="O469">
        <f t="shared" si="770"/>
        <v>4.6382189239332097E-4</v>
      </c>
      <c r="P469">
        <f t="shared" si="727"/>
        <v>1.9350637268583124E-3</v>
      </c>
      <c r="Q469">
        <f t="shared" si="728"/>
        <v>2.3611509415925821E-2</v>
      </c>
      <c r="R469">
        <f t="shared" si="729"/>
        <v>98929.038751887259</v>
      </c>
      <c r="S469">
        <f t="shared" si="771"/>
        <v>1627.5792652239556</v>
      </c>
      <c r="T469">
        <f t="shared" si="730"/>
        <v>94669.099144438849</v>
      </c>
      <c r="U469">
        <f t="shared" si="731"/>
        <v>2632.3603422244587</v>
      </c>
      <c r="V469" s="4">
        <v>2869928</v>
      </c>
      <c r="W469">
        <f t="shared" si="732"/>
        <v>13076</v>
      </c>
      <c r="X469">
        <f t="shared" si="733"/>
        <v>-154</v>
      </c>
      <c r="Y469" s="20">
        <f t="shared" si="734"/>
        <v>722176.14494212379</v>
      </c>
      <c r="Z469" s="4">
        <v>2473234</v>
      </c>
      <c r="AA469">
        <f t="shared" si="735"/>
        <v>12098</v>
      </c>
      <c r="AB469" s="17">
        <f t="shared" si="736"/>
        <v>0.86177562642686512</v>
      </c>
      <c r="AC469" s="16">
        <f t="shared" si="737"/>
        <v>-156</v>
      </c>
      <c r="AD469">
        <f t="shared" si="738"/>
        <v>396694</v>
      </c>
      <c r="AE469">
        <f t="shared" si="739"/>
        <v>978</v>
      </c>
      <c r="AF469" s="17">
        <f t="shared" si="740"/>
        <v>0.13822437357313494</v>
      </c>
      <c r="AG469" s="16">
        <f t="shared" si="741"/>
        <v>2</v>
      </c>
      <c r="AH469" s="20">
        <f t="shared" si="742"/>
        <v>7.479351483634139E-2</v>
      </c>
      <c r="AI469" s="20">
        <f t="shared" si="743"/>
        <v>99822.345244086551</v>
      </c>
      <c r="AJ469" s="4">
        <v>9488</v>
      </c>
      <c r="AK469">
        <f t="shared" si="744"/>
        <v>231</v>
      </c>
      <c r="AL469">
        <f t="shared" si="745"/>
        <v>2.4954088797666696E-2</v>
      </c>
      <c r="AM469" s="20">
        <f t="shared" si="746"/>
        <v>2387.5188726723704</v>
      </c>
      <c r="AN469" s="20">
        <f t="shared" si="747"/>
        <v>2.4133650774271004E-2</v>
      </c>
      <c r="AO469" s="4">
        <v>400</v>
      </c>
      <c r="AP469">
        <f t="shared" si="716"/>
        <v>-13</v>
      </c>
      <c r="AQ469">
        <f t="shared" si="717"/>
        <v>-3.1476997578692489E-2</v>
      </c>
      <c r="AR469" s="20">
        <f t="shared" si="748"/>
        <v>100.65425264217413</v>
      </c>
      <c r="AS469" s="4">
        <v>489</v>
      </c>
      <c r="AT469">
        <f t="shared" si="749"/>
        <v>21</v>
      </c>
      <c r="AU469">
        <f t="shared" si="750"/>
        <v>4.4871794871794934E-2</v>
      </c>
      <c r="AV469" s="20">
        <f t="shared" si="751"/>
        <v>123.04982385505787</v>
      </c>
      <c r="AW469" s="30">
        <f t="shared" si="752"/>
        <v>1.243819058665527E-3</v>
      </c>
      <c r="AX469" s="4">
        <v>84</v>
      </c>
      <c r="AY469">
        <f t="shared" si="753"/>
        <v>8</v>
      </c>
      <c r="AZ469">
        <f t="shared" si="754"/>
        <v>0.10526315789473695</v>
      </c>
      <c r="BA469" s="20">
        <f t="shared" si="755"/>
        <v>21.137393054856567</v>
      </c>
      <c r="BB469" s="30">
        <f t="shared" si="756"/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 t="shared" si="757"/>
        <v>247</v>
      </c>
      <c r="BE469" s="30">
        <f t="shared" si="758"/>
        <v>2.4182494615234029E-2</v>
      </c>
      <c r="BF469" s="20">
        <f t="shared" si="759"/>
        <v>2632.3603422244587</v>
      </c>
      <c r="BG469" s="20">
        <f t="shared" si="760"/>
        <v>2.6608570905317135E-2</v>
      </c>
      <c r="BH469" s="26">
        <v>72039</v>
      </c>
      <c r="BI469">
        <f t="shared" si="722"/>
        <v>229</v>
      </c>
      <c r="BJ469" s="4">
        <v>152059</v>
      </c>
      <c r="BK469">
        <f t="shared" si="723"/>
        <v>-616</v>
      </c>
      <c r="BL469" s="4">
        <v>113581</v>
      </c>
      <c r="BM469">
        <f t="shared" si="761"/>
        <v>260</v>
      </c>
      <c r="BN469" s="4">
        <v>45148</v>
      </c>
      <c r="BO469">
        <f t="shared" si="762"/>
        <v>84</v>
      </c>
      <c r="BP469" s="4">
        <v>9307</v>
      </c>
      <c r="BQ469">
        <f t="shared" si="763"/>
        <v>11</v>
      </c>
      <c r="BR469" s="8">
        <v>32</v>
      </c>
      <c r="BS469" s="15">
        <f t="shared" si="764"/>
        <v>0</v>
      </c>
      <c r="BT469" s="8">
        <v>287</v>
      </c>
      <c r="BU469" s="15">
        <f t="shared" si="765"/>
        <v>0</v>
      </c>
      <c r="BV469" s="8">
        <v>1298</v>
      </c>
      <c r="BW469" s="15">
        <f t="shared" si="766"/>
        <v>1</v>
      </c>
      <c r="BX469" s="8">
        <v>3118</v>
      </c>
      <c r="BY469" s="15">
        <f t="shared" si="767"/>
        <v>1</v>
      </c>
      <c r="BZ469" s="13">
        <v>1733</v>
      </c>
      <c r="CA469" s="16">
        <f t="shared" si="768"/>
        <v>1</v>
      </c>
    </row>
    <row r="470" spans="1:79">
      <c r="A470" s="1">
        <v>44367</v>
      </c>
      <c r="B470">
        <v>44368</v>
      </c>
      <c r="C470" s="4">
        <v>393727</v>
      </c>
      <c r="D470">
        <f t="shared" si="719"/>
        <v>583</v>
      </c>
      <c r="E470" s="4">
        <v>6475</v>
      </c>
      <c r="F470">
        <f t="shared" si="720"/>
        <v>7</v>
      </c>
      <c r="G470" s="4">
        <v>376761</v>
      </c>
      <c r="H470">
        <f t="shared" si="721"/>
        <v>546</v>
      </c>
      <c r="I470">
        <f t="shared" si="718"/>
        <v>10491</v>
      </c>
      <c r="J470">
        <f t="shared" si="772"/>
        <v>30</v>
      </c>
      <c r="K470">
        <f t="shared" si="769"/>
        <v>1.6445405064930776E-2</v>
      </c>
      <c r="L470">
        <f t="shared" si="724"/>
        <v>0.95690922898353425</v>
      </c>
      <c r="M470">
        <f t="shared" si="725"/>
        <v>2.6645365951534945E-2</v>
      </c>
      <c r="N470">
        <f t="shared" si="726"/>
        <v>1.4807214135682846E-3</v>
      </c>
      <c r="O470">
        <f t="shared" si="770"/>
        <v>1.0810810810810811E-3</v>
      </c>
      <c r="P470">
        <f t="shared" si="727"/>
        <v>1.4491945822417925E-3</v>
      </c>
      <c r="Q470">
        <f t="shared" si="728"/>
        <v>2.8595939376608523E-3</v>
      </c>
      <c r="R470">
        <f t="shared" si="729"/>
        <v>99075.742325113228</v>
      </c>
      <c r="S470">
        <f t="shared" si="771"/>
        <v>1629.3407146451937</v>
      </c>
      <c r="T470">
        <f t="shared" si="730"/>
        <v>94806.492199295419</v>
      </c>
      <c r="U470">
        <f t="shared" si="731"/>
        <v>2639.9094111726217</v>
      </c>
      <c r="V470" s="4">
        <v>2877925</v>
      </c>
      <c r="W470">
        <f t="shared" si="732"/>
        <v>7997</v>
      </c>
      <c r="X470">
        <f t="shared" si="733"/>
        <v>-5079</v>
      </c>
      <c r="Y470" s="20">
        <f t="shared" si="734"/>
        <v>724188.47508807248</v>
      </c>
      <c r="Z470" s="4">
        <v>2480648</v>
      </c>
      <c r="AA470">
        <f t="shared" si="735"/>
        <v>7414</v>
      </c>
      <c r="AB470" s="17">
        <f t="shared" si="736"/>
        <v>0.86195713925831985</v>
      </c>
      <c r="AC470" s="16">
        <f t="shared" si="737"/>
        <v>-4684</v>
      </c>
      <c r="AD470">
        <f t="shared" si="738"/>
        <v>397277</v>
      </c>
      <c r="AE470">
        <f t="shared" si="739"/>
        <v>583</v>
      </c>
      <c r="AF470" s="17">
        <f t="shared" si="740"/>
        <v>0.13804286074168021</v>
      </c>
      <c r="AG470" s="16">
        <f t="shared" si="741"/>
        <v>-395</v>
      </c>
      <c r="AH470" s="20">
        <f t="shared" si="742"/>
        <v>7.2902338376891335E-2</v>
      </c>
      <c r="AI470" s="20">
        <f t="shared" si="743"/>
        <v>99969.04881731252</v>
      </c>
      <c r="AJ470" s="4">
        <v>9527</v>
      </c>
      <c r="AK470">
        <f t="shared" si="744"/>
        <v>39</v>
      </c>
      <c r="AL470">
        <f t="shared" si="745"/>
        <v>4.1104553119730713E-3</v>
      </c>
      <c r="AM470" s="20">
        <f t="shared" si="746"/>
        <v>2397.3326623049825</v>
      </c>
      <c r="AN470" s="20">
        <f t="shared" si="747"/>
        <v>2.4196968965806257E-2</v>
      </c>
      <c r="AO470" s="4">
        <v>398</v>
      </c>
      <c r="AP470">
        <f t="shared" ref="AP470:AP533" si="773">AO470-AO469</f>
        <v>-2</v>
      </c>
      <c r="AQ470">
        <f t="shared" ref="AQ470:AQ533" si="774">IFERROR(AO470/AO469,0)-1</f>
        <v>-5.0000000000000044E-3</v>
      </c>
      <c r="AR470" s="20">
        <f t="shared" si="748"/>
        <v>100.15098137896325</v>
      </c>
      <c r="AS470" s="4">
        <v>482</v>
      </c>
      <c r="AT470">
        <f t="shared" si="749"/>
        <v>-7</v>
      </c>
      <c r="AU470">
        <f t="shared" si="750"/>
        <v>-1.4314928425357865E-2</v>
      </c>
      <c r="AV470" s="20">
        <f t="shared" si="751"/>
        <v>121.28837443381983</v>
      </c>
      <c r="AW470" s="30">
        <f t="shared" si="752"/>
        <v>1.2241984928643452E-3</v>
      </c>
      <c r="AX470" s="4">
        <v>84</v>
      </c>
      <c r="AY470">
        <f t="shared" si="753"/>
        <v>0</v>
      </c>
      <c r="AZ470">
        <f t="shared" si="754"/>
        <v>0</v>
      </c>
      <c r="BA470" s="20">
        <f t="shared" si="755"/>
        <v>21.137393054856567</v>
      </c>
      <c r="BB470" s="30">
        <f t="shared" si="756"/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 t="shared" si="757"/>
        <v>30</v>
      </c>
      <c r="BE470" s="30">
        <f t="shared" si="758"/>
        <v>2.8677946659019238E-3</v>
      </c>
      <c r="BF470" s="20">
        <f t="shared" si="759"/>
        <v>2639.9094111726217</v>
      </c>
      <c r="BG470" s="20">
        <f t="shared" si="760"/>
        <v>2.6645365951534945E-2</v>
      </c>
      <c r="BH470" s="26">
        <v>72186</v>
      </c>
      <c r="BI470">
        <f t="shared" si="722"/>
        <v>147</v>
      </c>
      <c r="BJ470" s="4">
        <v>153280</v>
      </c>
      <c r="BK470">
        <f t="shared" si="723"/>
        <v>1221</v>
      </c>
      <c r="BL470" s="4">
        <v>113758</v>
      </c>
      <c r="BM470">
        <f t="shared" si="761"/>
        <v>177</v>
      </c>
      <c r="BN470" s="4">
        <v>45198</v>
      </c>
      <c r="BO470">
        <f t="shared" si="762"/>
        <v>50</v>
      </c>
      <c r="BP470" s="4">
        <v>9315</v>
      </c>
      <c r="BQ470">
        <f t="shared" si="763"/>
        <v>8</v>
      </c>
      <c r="BR470" s="8">
        <v>32</v>
      </c>
      <c r="BS470" s="15">
        <f t="shared" si="764"/>
        <v>0</v>
      </c>
      <c r="BT470" s="8">
        <v>288</v>
      </c>
      <c r="BU470" s="15">
        <f t="shared" si="765"/>
        <v>1</v>
      </c>
      <c r="BV470" s="8">
        <v>1300</v>
      </c>
      <c r="BW470" s="15">
        <f t="shared" si="766"/>
        <v>2</v>
      </c>
      <c r="BX470" s="8">
        <v>3121</v>
      </c>
      <c r="BY470" s="15">
        <f t="shared" si="767"/>
        <v>3</v>
      </c>
      <c r="BZ470" s="13">
        <v>1734</v>
      </c>
      <c r="CA470" s="16">
        <f t="shared" si="768"/>
        <v>1</v>
      </c>
    </row>
    <row r="471" spans="1:79">
      <c r="A471" s="1">
        <v>44368</v>
      </c>
      <c r="B471">
        <v>44369</v>
      </c>
      <c r="C471" s="4">
        <v>394241</v>
      </c>
      <c r="D471">
        <f t="shared" si="719"/>
        <v>514</v>
      </c>
      <c r="E471" s="4">
        <v>6477</v>
      </c>
      <c r="F471">
        <f t="shared" si="720"/>
        <v>2</v>
      </c>
      <c r="G471" s="4">
        <v>377243</v>
      </c>
      <c r="H471">
        <f t="shared" si="721"/>
        <v>482</v>
      </c>
      <c r="I471">
        <f t="shared" si="718"/>
        <v>10521</v>
      </c>
      <c r="J471">
        <f t="shared" si="772"/>
        <v>30</v>
      </c>
      <c r="K471">
        <f t="shared" si="769"/>
        <v>1.6429037061087001E-2</v>
      </c>
      <c r="L471">
        <f t="shared" si="724"/>
        <v>0.95688424085774948</v>
      </c>
      <c r="M471">
        <f t="shared" si="725"/>
        <v>2.6686722081163551E-2</v>
      </c>
      <c r="N471">
        <f t="shared" si="726"/>
        <v>1.3037710436002343E-3</v>
      </c>
      <c r="O471">
        <f t="shared" si="770"/>
        <v>3.0878493129535278E-4</v>
      </c>
      <c r="P471">
        <f t="shared" si="727"/>
        <v>1.2776910373419785E-3</v>
      </c>
      <c r="Q471">
        <f t="shared" si="728"/>
        <v>2.8514399771884802E-3</v>
      </c>
      <c r="R471">
        <f t="shared" si="729"/>
        <v>99205.083039758421</v>
      </c>
      <c r="S471">
        <f t="shared" si="771"/>
        <v>1629.8439859084046</v>
      </c>
      <c r="T471">
        <f t="shared" si="730"/>
        <v>94927.780573729236</v>
      </c>
      <c r="U471">
        <f t="shared" si="731"/>
        <v>2647.4584801207848</v>
      </c>
      <c r="V471" s="4">
        <v>2883890</v>
      </c>
      <c r="W471">
        <f t="shared" si="732"/>
        <v>5965</v>
      </c>
      <c r="X471">
        <f t="shared" si="733"/>
        <v>-2032</v>
      </c>
      <c r="Y471" s="20">
        <f t="shared" si="734"/>
        <v>725689.48163059889</v>
      </c>
      <c r="Z471" s="4">
        <v>2486099</v>
      </c>
      <c r="AA471">
        <f t="shared" si="735"/>
        <v>5451</v>
      </c>
      <c r="AB471" s="17">
        <f t="shared" si="736"/>
        <v>0.86206443380295361</v>
      </c>
      <c r="AC471" s="16">
        <f t="shared" si="737"/>
        <v>-1963</v>
      </c>
      <c r="AD471">
        <f t="shared" si="738"/>
        <v>397791</v>
      </c>
      <c r="AE471">
        <f t="shared" si="739"/>
        <v>514</v>
      </c>
      <c r="AF471" s="17">
        <f t="shared" si="740"/>
        <v>0.13793556619704636</v>
      </c>
      <c r="AG471" s="16">
        <f t="shared" si="741"/>
        <v>-69</v>
      </c>
      <c r="AH471" s="20">
        <f t="shared" si="742"/>
        <v>8.6169321039396479E-2</v>
      </c>
      <c r="AI471" s="20">
        <f t="shared" si="743"/>
        <v>100098.38953195771</v>
      </c>
      <c r="AJ471" s="4">
        <v>9541</v>
      </c>
      <c r="AK471">
        <f t="shared" si="744"/>
        <v>14</v>
      </c>
      <c r="AL471">
        <f t="shared" si="745"/>
        <v>1.4695077149156077E-3</v>
      </c>
      <c r="AM471" s="20">
        <f t="shared" si="746"/>
        <v>2400.8555611474585</v>
      </c>
      <c r="AN471" s="20">
        <f t="shared" si="747"/>
        <v>2.420093293188684E-2</v>
      </c>
      <c r="AO471" s="4">
        <v>390</v>
      </c>
      <c r="AP471">
        <f t="shared" si="773"/>
        <v>-8</v>
      </c>
      <c r="AQ471">
        <f t="shared" si="774"/>
        <v>-2.010050251256279E-2</v>
      </c>
      <c r="AR471" s="20">
        <f t="shared" si="748"/>
        <v>98.137896326119773</v>
      </c>
      <c r="AS471" s="4">
        <v>501</v>
      </c>
      <c r="AT471">
        <f t="shared" si="749"/>
        <v>19</v>
      </c>
      <c r="AU471">
        <f t="shared" si="750"/>
        <v>3.9419087136929543E-2</v>
      </c>
      <c r="AV471" s="20">
        <f t="shared" si="751"/>
        <v>126.0694514343231</v>
      </c>
      <c r="AW471" s="30">
        <f t="shared" si="752"/>
        <v>1.2707962895792168E-3</v>
      </c>
      <c r="AX471" s="4">
        <v>89</v>
      </c>
      <c r="AY471">
        <f t="shared" si="753"/>
        <v>5</v>
      </c>
      <c r="AZ471">
        <f t="shared" si="754"/>
        <v>5.9523809523809534E-2</v>
      </c>
      <c r="BA471" s="20">
        <f t="shared" si="755"/>
        <v>22.395571212883745</v>
      </c>
      <c r="BB471" s="30">
        <f t="shared" si="756"/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 t="shared" si="757"/>
        <v>30</v>
      </c>
      <c r="BE471" s="30">
        <f t="shared" si="758"/>
        <v>2.859593937660776E-3</v>
      </c>
      <c r="BF471" s="20">
        <f t="shared" si="759"/>
        <v>2647.4584801207848</v>
      </c>
      <c r="BG471" s="20">
        <f t="shared" si="760"/>
        <v>2.6686722081163551E-2</v>
      </c>
      <c r="BH471" s="26">
        <v>72297</v>
      </c>
      <c r="BI471">
        <f t="shared" si="722"/>
        <v>111</v>
      </c>
      <c r="BJ471" s="4">
        <v>153481</v>
      </c>
      <c r="BK471">
        <f t="shared" si="723"/>
        <v>201</v>
      </c>
      <c r="BL471" s="4">
        <v>113902</v>
      </c>
      <c r="BM471">
        <f t="shared" si="761"/>
        <v>144</v>
      </c>
      <c r="BN471" s="4">
        <v>45236</v>
      </c>
      <c r="BO471">
        <f t="shared" si="762"/>
        <v>38</v>
      </c>
      <c r="BP471" s="4">
        <v>9325</v>
      </c>
      <c r="BQ471">
        <f t="shared" si="763"/>
        <v>10</v>
      </c>
      <c r="BR471" s="8">
        <v>32</v>
      </c>
      <c r="BS471" s="15">
        <f t="shared" si="764"/>
        <v>0</v>
      </c>
      <c r="BT471" s="8">
        <v>289</v>
      </c>
      <c r="BU471" s="15">
        <f t="shared" si="765"/>
        <v>1</v>
      </c>
      <c r="BV471" s="8">
        <v>1300</v>
      </c>
      <c r="BW471" s="15">
        <f t="shared" si="766"/>
        <v>0</v>
      </c>
      <c r="BX471" s="8">
        <v>3122</v>
      </c>
      <c r="BY471" s="15">
        <f t="shared" si="767"/>
        <v>1</v>
      </c>
      <c r="BZ471" s="13">
        <v>1734</v>
      </c>
      <c r="CA471" s="16">
        <f t="shared" si="768"/>
        <v>0</v>
      </c>
    </row>
    <row r="472" spans="1:79">
      <c r="A472" s="1">
        <v>44369</v>
      </c>
      <c r="B472">
        <v>44370</v>
      </c>
      <c r="C472" s="4">
        <v>395449</v>
      </c>
      <c r="D472">
        <f t="shared" si="719"/>
        <v>1208</v>
      </c>
      <c r="E472" s="4">
        <v>6483</v>
      </c>
      <c r="F472">
        <f t="shared" si="720"/>
        <v>6</v>
      </c>
      <c r="G472" s="4">
        <v>378109</v>
      </c>
      <c r="H472">
        <f t="shared" si="721"/>
        <v>866</v>
      </c>
      <c r="I472">
        <f t="shared" ref="I472:I535" si="775">+IFERROR(C472-E472-G472,"")</f>
        <v>10857</v>
      </c>
      <c r="J472">
        <f t="shared" si="772"/>
        <v>336</v>
      </c>
      <c r="K472">
        <f t="shared" si="769"/>
        <v>1.639402299664432E-2</v>
      </c>
      <c r="L472">
        <f t="shared" si="724"/>
        <v>0.95615110924544</v>
      </c>
      <c r="M472">
        <f t="shared" si="725"/>
        <v>2.7454867757915686E-2</v>
      </c>
      <c r="N472">
        <f t="shared" si="726"/>
        <v>3.0547554804791514E-3</v>
      </c>
      <c r="O472">
        <f t="shared" si="770"/>
        <v>9.254974548819991E-4</v>
      </c>
      <c r="P472">
        <f t="shared" si="727"/>
        <v>2.2903448476497518E-3</v>
      </c>
      <c r="Q472">
        <f t="shared" si="728"/>
        <v>3.0947775628626693E-2</v>
      </c>
      <c r="R472">
        <f t="shared" si="729"/>
        <v>99509.058882737794</v>
      </c>
      <c r="S472">
        <f t="shared" si="771"/>
        <v>1631.3537996980372</v>
      </c>
      <c r="T472">
        <f t="shared" si="730"/>
        <v>95145.697030699535</v>
      </c>
      <c r="U472">
        <f t="shared" si="731"/>
        <v>2732.0080523402112</v>
      </c>
      <c r="V472" s="4">
        <v>2898109</v>
      </c>
      <c r="W472">
        <f t="shared" si="732"/>
        <v>14219</v>
      </c>
      <c r="X472">
        <f t="shared" si="733"/>
        <v>8254</v>
      </c>
      <c r="Y472" s="20">
        <f t="shared" si="734"/>
        <v>729267.48867639655</v>
      </c>
      <c r="Z472" s="4">
        <v>2499110</v>
      </c>
      <c r="AA472">
        <f t="shared" si="735"/>
        <v>13011</v>
      </c>
      <c r="AB472" s="17">
        <f t="shared" si="736"/>
        <v>0.86232436392143985</v>
      </c>
      <c r="AC472" s="16">
        <f t="shared" si="737"/>
        <v>7560</v>
      </c>
      <c r="AD472">
        <f t="shared" si="738"/>
        <v>398999</v>
      </c>
      <c r="AE472">
        <f t="shared" si="739"/>
        <v>1208</v>
      </c>
      <c r="AF472" s="17">
        <f t="shared" si="740"/>
        <v>0.1376756360785602</v>
      </c>
      <c r="AG472" s="16">
        <f t="shared" si="741"/>
        <v>694</v>
      </c>
      <c r="AH472" s="20">
        <f t="shared" si="742"/>
        <v>8.4956748013221742E-2</v>
      </c>
      <c r="AI472" s="20">
        <f t="shared" si="743"/>
        <v>100402.36537493709</v>
      </c>
      <c r="AJ472" s="4">
        <v>9929</v>
      </c>
      <c r="AK472">
        <f t="shared" si="744"/>
        <v>388</v>
      </c>
      <c r="AL472">
        <f t="shared" si="745"/>
        <v>4.0666596792789056E-2</v>
      </c>
      <c r="AM472" s="20">
        <f t="shared" si="746"/>
        <v>2498.4901862103675</v>
      </c>
      <c r="AN472" s="20">
        <f t="shared" si="747"/>
        <v>2.5108168183507862E-2</v>
      </c>
      <c r="AO472" s="4">
        <v>367</v>
      </c>
      <c r="AP472">
        <f t="shared" si="773"/>
        <v>-23</v>
      </c>
      <c r="AQ472">
        <f t="shared" si="774"/>
        <v>-5.8974358974358987E-2</v>
      </c>
      <c r="AR472" s="20">
        <f t="shared" si="748"/>
        <v>92.350276799194759</v>
      </c>
      <c r="AS472" s="4">
        <v>477</v>
      </c>
      <c r="AT472">
        <f t="shared" si="749"/>
        <v>-24</v>
      </c>
      <c r="AU472">
        <f t="shared" si="750"/>
        <v>-4.7904191616766512E-2</v>
      </c>
      <c r="AV472" s="20">
        <f t="shared" si="751"/>
        <v>120.03019627579265</v>
      </c>
      <c r="AW472" s="30">
        <f t="shared" si="752"/>
        <v>1.2062238114143669E-3</v>
      </c>
      <c r="AX472" s="4">
        <v>84</v>
      </c>
      <c r="AY472">
        <f t="shared" si="753"/>
        <v>-5</v>
      </c>
      <c r="AZ472">
        <f t="shared" si="754"/>
        <v>-5.6179775280898903E-2</v>
      </c>
      <c r="BA472" s="20">
        <f t="shared" si="755"/>
        <v>21.137393054856567</v>
      </c>
      <c r="BB472" s="30">
        <f t="shared" si="756"/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 t="shared" si="757"/>
        <v>336</v>
      </c>
      <c r="BE472" s="30">
        <f t="shared" si="758"/>
        <v>3.1936127744510934E-2</v>
      </c>
      <c r="BF472" s="20">
        <f t="shared" si="759"/>
        <v>2732.0080523402112</v>
      </c>
      <c r="BG472" s="20">
        <f t="shared" si="760"/>
        <v>2.7454867757915686E-2</v>
      </c>
      <c r="BH472" s="26">
        <v>72544</v>
      </c>
      <c r="BI472">
        <f t="shared" si="722"/>
        <v>247</v>
      </c>
      <c r="BJ472" s="4">
        <v>153948</v>
      </c>
      <c r="BK472">
        <f t="shared" si="723"/>
        <v>467</v>
      </c>
      <c r="BL472" s="4">
        <v>114283</v>
      </c>
      <c r="BM472">
        <f t="shared" si="761"/>
        <v>381</v>
      </c>
      <c r="BN472" s="4">
        <v>45332</v>
      </c>
      <c r="BO472">
        <f t="shared" si="762"/>
        <v>96</v>
      </c>
      <c r="BP472" s="4">
        <v>9342</v>
      </c>
      <c r="BQ472">
        <f t="shared" si="763"/>
        <v>17</v>
      </c>
      <c r="BR472" s="8">
        <v>32</v>
      </c>
      <c r="BS472" s="15">
        <f t="shared" si="764"/>
        <v>0</v>
      </c>
      <c r="BT472" s="8">
        <v>289</v>
      </c>
      <c r="BU472" s="15">
        <f t="shared" si="765"/>
        <v>0</v>
      </c>
      <c r="BV472" s="8">
        <v>1303</v>
      </c>
      <c r="BW472" s="15">
        <f t="shared" si="766"/>
        <v>3</v>
      </c>
      <c r="BX472" s="8">
        <v>3124</v>
      </c>
      <c r="BY472" s="15">
        <f t="shared" si="767"/>
        <v>2</v>
      </c>
      <c r="BZ472" s="13">
        <v>1735</v>
      </c>
      <c r="CA472" s="16">
        <f t="shared" si="768"/>
        <v>1</v>
      </c>
    </row>
    <row r="473" spans="1:79">
      <c r="A473" s="1">
        <v>44370</v>
      </c>
      <c r="B473">
        <v>44371</v>
      </c>
      <c r="C473" s="4">
        <v>396526</v>
      </c>
      <c r="D473">
        <f t="shared" ref="D473:D536" si="776">IFERROR(C473-C472,"")</f>
        <v>1077</v>
      </c>
      <c r="E473" s="4">
        <v>6491</v>
      </c>
      <c r="F473">
        <f t="shared" ref="F473:F536" si="777">E473-E472</f>
        <v>8</v>
      </c>
      <c r="G473" s="4">
        <v>378954</v>
      </c>
      <c r="H473">
        <f t="shared" ref="H473:H536" si="778">G473-G472</f>
        <v>845</v>
      </c>
      <c r="I473">
        <f t="shared" si="775"/>
        <v>11081</v>
      </c>
      <c r="J473">
        <f t="shared" si="772"/>
        <v>224</v>
      </c>
      <c r="K473">
        <f t="shared" si="769"/>
        <v>1.6369670589066038E-2</v>
      </c>
      <c r="L473">
        <f t="shared" si="724"/>
        <v>0.95568512531334637</v>
      </c>
      <c r="M473">
        <f t="shared" si="725"/>
        <v>2.7945204097587547E-2</v>
      </c>
      <c r="N473">
        <f t="shared" si="726"/>
        <v>2.7160892350060273E-3</v>
      </c>
      <c r="O473">
        <f t="shared" si="770"/>
        <v>1.2324757356339548E-3</v>
      </c>
      <c r="P473">
        <f t="shared" si="727"/>
        <v>2.2298220892245499E-3</v>
      </c>
      <c r="Q473">
        <f t="shared" si="728"/>
        <v>2.0214782059380921E-2</v>
      </c>
      <c r="R473">
        <f t="shared" si="729"/>
        <v>99780.07045797685</v>
      </c>
      <c r="S473">
        <f t="shared" si="771"/>
        <v>1633.3668847508807</v>
      </c>
      <c r="T473">
        <f t="shared" si="730"/>
        <v>95358.329139406138</v>
      </c>
      <c r="U473">
        <f t="shared" si="731"/>
        <v>2788.3744338198289</v>
      </c>
      <c r="V473" s="4">
        <v>2912226</v>
      </c>
      <c r="W473">
        <f t="shared" si="732"/>
        <v>14117</v>
      </c>
      <c r="X473">
        <f t="shared" si="733"/>
        <v>-102</v>
      </c>
      <c r="Y473" s="20">
        <f t="shared" si="734"/>
        <v>732819.82888777042</v>
      </c>
      <c r="Z473" s="4">
        <v>2512150</v>
      </c>
      <c r="AA473">
        <f t="shared" si="735"/>
        <v>13040</v>
      </c>
      <c r="AB473" s="17">
        <f t="shared" si="736"/>
        <v>0.8626219256335188</v>
      </c>
      <c r="AC473" s="16">
        <f t="shared" si="737"/>
        <v>29</v>
      </c>
      <c r="AD473">
        <f t="shared" si="738"/>
        <v>400076</v>
      </c>
      <c r="AE473">
        <f t="shared" si="739"/>
        <v>1077</v>
      </c>
      <c r="AF473" s="17">
        <f t="shared" si="740"/>
        <v>0.13737807436648117</v>
      </c>
      <c r="AG473" s="16">
        <f t="shared" si="741"/>
        <v>-131</v>
      </c>
      <c r="AH473" s="20">
        <f t="shared" si="742"/>
        <v>7.6290996670680733E-2</v>
      </c>
      <c r="AI473" s="20">
        <f t="shared" si="743"/>
        <v>100673.37695017614</v>
      </c>
      <c r="AJ473" s="4">
        <v>10109</v>
      </c>
      <c r="AK473">
        <f t="shared" si="744"/>
        <v>180</v>
      </c>
      <c r="AL473">
        <f t="shared" si="745"/>
        <v>1.812871386846604E-2</v>
      </c>
      <c r="AM473" s="20">
        <f t="shared" si="746"/>
        <v>2543.7845998993457</v>
      </c>
      <c r="AN473" s="20">
        <f t="shared" si="747"/>
        <v>2.5493914648724171E-2</v>
      </c>
      <c r="AO473" s="4">
        <v>363</v>
      </c>
      <c r="AP473">
        <f t="shared" si="773"/>
        <v>-4</v>
      </c>
      <c r="AQ473">
        <f t="shared" si="774"/>
        <v>-1.0899182561307952E-2</v>
      </c>
      <c r="AR473" s="20">
        <f t="shared" si="748"/>
        <v>91.34373427277302</v>
      </c>
      <c r="AS473" s="4">
        <v>526</v>
      </c>
      <c r="AT473">
        <f t="shared" si="749"/>
        <v>49</v>
      </c>
      <c r="AU473">
        <f t="shared" si="750"/>
        <v>0.10272536687631018</v>
      </c>
      <c r="AV473" s="20">
        <f t="shared" si="751"/>
        <v>132.36034222445898</v>
      </c>
      <c r="AW473" s="30">
        <f t="shared" si="752"/>
        <v>1.3265208334384126E-3</v>
      </c>
      <c r="AX473" s="4">
        <v>83</v>
      </c>
      <c r="AY473">
        <f t="shared" si="753"/>
        <v>-1</v>
      </c>
      <c r="AZ473">
        <f t="shared" si="754"/>
        <v>-1.1904761904761862E-2</v>
      </c>
      <c r="BA473" s="20">
        <f t="shared" si="755"/>
        <v>20.885757423251132</v>
      </c>
      <c r="BB473" s="30">
        <f t="shared" si="756"/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 t="shared" si="757"/>
        <v>224</v>
      </c>
      <c r="BE473" s="30">
        <f t="shared" si="758"/>
        <v>2.0631850419084552E-2</v>
      </c>
      <c r="BF473" s="20">
        <f t="shared" si="759"/>
        <v>2788.3744338198289</v>
      </c>
      <c r="BG473" s="20">
        <f t="shared" si="760"/>
        <v>2.7945204097587547E-2</v>
      </c>
      <c r="BH473" s="26">
        <v>72755</v>
      </c>
      <c r="BI473">
        <f t="shared" ref="BI473:BI536" si="779">IFERROR((BH473-BH472), 0)</f>
        <v>211</v>
      </c>
      <c r="BJ473" s="4">
        <v>154394</v>
      </c>
      <c r="BK473">
        <f t="shared" ref="BK473:BK536" si="780">IFERROR((BJ473-BJ472),0)</f>
        <v>446</v>
      </c>
      <c r="BL473" s="4">
        <v>114608</v>
      </c>
      <c r="BM473">
        <f t="shared" si="761"/>
        <v>325</v>
      </c>
      <c r="BN473" s="4">
        <v>45420</v>
      </c>
      <c r="BO473">
        <f t="shared" si="762"/>
        <v>88</v>
      </c>
      <c r="BP473" s="4">
        <v>9349</v>
      </c>
      <c r="BQ473">
        <f t="shared" si="763"/>
        <v>7</v>
      </c>
      <c r="BR473" s="8">
        <v>32</v>
      </c>
      <c r="BS473" s="15">
        <f t="shared" si="764"/>
        <v>0</v>
      </c>
      <c r="BT473" s="8">
        <v>291</v>
      </c>
      <c r="BU473" s="15">
        <f t="shared" si="765"/>
        <v>2</v>
      </c>
      <c r="BV473" s="8">
        <v>1305</v>
      </c>
      <c r="BW473" s="15">
        <f t="shared" si="766"/>
        <v>2</v>
      </c>
      <c r="BX473" s="8">
        <v>3128</v>
      </c>
      <c r="BY473" s="15">
        <f t="shared" si="767"/>
        <v>4</v>
      </c>
      <c r="BZ473" s="13">
        <v>1735</v>
      </c>
      <c r="CA473" s="16">
        <f t="shared" si="768"/>
        <v>0</v>
      </c>
    </row>
    <row r="474" spans="1:79">
      <c r="A474" s="1">
        <v>44371</v>
      </c>
      <c r="B474">
        <v>44372</v>
      </c>
      <c r="C474" s="4">
        <v>397727</v>
      </c>
      <c r="D474">
        <f t="shared" si="776"/>
        <v>1201</v>
      </c>
      <c r="E474" s="4">
        <v>6500</v>
      </c>
      <c r="F474">
        <f t="shared" si="777"/>
        <v>9</v>
      </c>
      <c r="G474" s="4">
        <v>379858</v>
      </c>
      <c r="H474">
        <f t="shared" si="778"/>
        <v>904</v>
      </c>
      <c r="I474">
        <f t="shared" si="775"/>
        <v>11369</v>
      </c>
      <c r="J474">
        <f t="shared" si="772"/>
        <v>288</v>
      </c>
      <c r="K474">
        <f t="shared" si="769"/>
        <v>1.634286834939544E-2</v>
      </c>
      <c r="L474">
        <f t="shared" ref="L474:L537" si="781">+IFERROR(G474/C474,"")</f>
        <v>0.95507219776379271</v>
      </c>
      <c r="M474">
        <f t="shared" ref="M474:M537" si="782">+IFERROR(I474/C474,"")</f>
        <v>2.8584933886811808E-2</v>
      </c>
      <c r="N474">
        <f t="shared" ref="N474:N537" si="783">+IFERROR(D474/C474,"")</f>
        <v>3.0196592134806035E-3</v>
      </c>
      <c r="O474">
        <f t="shared" si="770"/>
        <v>1.3846153846153845E-3</v>
      </c>
      <c r="P474">
        <f t="shared" ref="P474:P537" si="784">+IFERROR(H474/G474,"")</f>
        <v>2.3798366758104343E-3</v>
      </c>
      <c r="Q474">
        <f t="shared" ref="Q474:Q537" si="785">+IFERROR(J474/I474,"")</f>
        <v>2.533204327557393E-2</v>
      </c>
      <c r="R474">
        <f t="shared" ref="R474:R537" si="786">+IFERROR(C474/3.974,"")</f>
        <v>100082.28485153498</v>
      </c>
      <c r="S474">
        <f t="shared" si="771"/>
        <v>1635.6316054353294</v>
      </c>
      <c r="T474">
        <f t="shared" ref="T474:T537" si="787">+IFERROR(G474/3.974,"")</f>
        <v>95585.807750377455</v>
      </c>
      <c r="U474">
        <f t="shared" ref="U474:U537" si="788">+IFERROR(I474/3.974,"")</f>
        <v>2860.8454957221943</v>
      </c>
      <c r="V474" s="4">
        <v>2926173</v>
      </c>
      <c r="W474">
        <f t="shared" ref="W474:W537" si="789">V474-V473</f>
        <v>13947</v>
      </c>
      <c r="X474">
        <f t="shared" ref="X474:X537" si="790">IFERROR(W474-W473,0)</f>
        <v>-170</v>
      </c>
      <c r="Y474" s="20">
        <f t="shared" ref="Y474:Y537" si="791">IFERROR(V474/3.974,0)</f>
        <v>736329.39104177151</v>
      </c>
      <c r="Z474" s="4">
        <v>2524896</v>
      </c>
      <c r="AA474">
        <f t="shared" ref="AA474:AA537" si="792">Z474-Z473</f>
        <v>12746</v>
      </c>
      <c r="AB474" s="17">
        <f t="shared" ref="AB474:AB537" si="793">IFERROR(Z474/V474,0)</f>
        <v>0.86286627619077882</v>
      </c>
      <c r="AC474" s="16">
        <f t="shared" ref="AC474:AC537" si="794">IFERROR(AA474-AA473,0)</f>
        <v>-294</v>
      </c>
      <c r="AD474">
        <f t="shared" ref="AD474:AD537" si="795">V474-Z474</f>
        <v>401277</v>
      </c>
      <c r="AE474">
        <f t="shared" ref="AE474:AE537" si="796">AD474-AD473</f>
        <v>1201</v>
      </c>
      <c r="AF474" s="17">
        <f t="shared" ref="AF474:AF537" si="797">IFERROR(AD474/V474,0)</f>
        <v>0.13713372380922112</v>
      </c>
      <c r="AG474" s="16">
        <f t="shared" ref="AG474:AG537" si="798">IFERROR(AE474-AE473,0)</f>
        <v>124</v>
      </c>
      <c r="AH474" s="20">
        <f t="shared" ref="AH474:AH537" si="799">IFERROR(AE474/W474,0)</f>
        <v>8.6111708611170859E-2</v>
      </c>
      <c r="AI474" s="20">
        <f t="shared" ref="AI474:AI537" si="800">IFERROR(AD474/3.974,0)</f>
        <v>100975.59134373427</v>
      </c>
      <c r="AJ474" s="4">
        <v>10383</v>
      </c>
      <c r="AK474">
        <f t="shared" ref="AK474:AK537" si="801">AJ474-AJ473</f>
        <v>274</v>
      </c>
      <c r="AL474">
        <f t="shared" ref="AL474:AL537" si="802">IFERROR(AJ474/AJ473,0)-1</f>
        <v>2.7104560292808388E-2</v>
      </c>
      <c r="AM474" s="20">
        <f t="shared" ref="AM474:AM537" si="803">IFERROR(AJ474/3.974,0)</f>
        <v>2612.7327629592351</v>
      </c>
      <c r="AN474" s="20">
        <f t="shared" ref="AN474:AN537" si="804">IFERROR(AJ474/C474," ")</f>
        <v>2.6105846472580439E-2</v>
      </c>
      <c r="AO474" s="4">
        <v>365</v>
      </c>
      <c r="AP474">
        <f t="shared" si="773"/>
        <v>2</v>
      </c>
      <c r="AQ474">
        <f t="shared" si="774"/>
        <v>5.5096418732782926E-3</v>
      </c>
      <c r="AR474" s="20">
        <f t="shared" ref="AR474:AR537" si="805">IFERROR(AO474/3.974,0)</f>
        <v>91.847005535983897</v>
      </c>
      <c r="AS474" s="4">
        <v>530</v>
      </c>
      <c r="AT474">
        <f t="shared" ref="AT474:AT537" si="806">AS474-AS473</f>
        <v>4</v>
      </c>
      <c r="AU474">
        <f t="shared" ref="AU474:AU537" si="807">IFERROR(AS474/AS473,0)-1</f>
        <v>7.6045627376426506E-3</v>
      </c>
      <c r="AV474" s="20">
        <f t="shared" ref="AV474:AV537" si="808">IFERROR(AS474/3.974,0)</f>
        <v>133.36688475088073</v>
      </c>
      <c r="AW474" s="30">
        <f t="shared" ref="AW474:AW537" si="809">IFERROR(AS474/C474," ")</f>
        <v>1.3325723423353204E-3</v>
      </c>
      <c r="AX474" s="4">
        <v>91</v>
      </c>
      <c r="AY474">
        <f t="shared" ref="AY474:AY537" si="810">AX474-AX473</f>
        <v>8</v>
      </c>
      <c r="AZ474">
        <f t="shared" ref="AZ474:AZ537" si="811">IFERROR(AX474/AX473,0)-1</f>
        <v>9.6385542168674787E-2</v>
      </c>
      <c r="BA474" s="20">
        <f t="shared" ref="BA474:BA537" si="812">IFERROR(AX474/3.974,0)</f>
        <v>22.898842476094615</v>
      </c>
      <c r="BB474" s="30">
        <f t="shared" ref="BB474:BB537" si="813"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 t="shared" ref="BD474:BD537" si="814">IFERROR(BC474-BC473,0)</f>
        <v>288</v>
      </c>
      <c r="BE474" s="30">
        <f t="shared" ref="BE474:BE537" si="815">IFERROR(BC474/BC473,0)-1</f>
        <v>2.5990434076346824E-2</v>
      </c>
      <c r="BF474" s="20">
        <f t="shared" ref="BF474:BF537" si="816">IFERROR(BC474/3.974,0)</f>
        <v>2860.8454957221943</v>
      </c>
      <c r="BG474" s="20">
        <f t="shared" ref="BG474:BG537" si="817">IFERROR(BC474/C474," ")</f>
        <v>2.8584933886811808E-2</v>
      </c>
      <c r="BH474" s="26">
        <v>73021</v>
      </c>
      <c r="BI474">
        <f t="shared" si="779"/>
        <v>266</v>
      </c>
      <c r="BJ474" s="4">
        <v>154866</v>
      </c>
      <c r="BK474">
        <f t="shared" si="780"/>
        <v>472</v>
      </c>
      <c r="BL474" s="4">
        <v>114951</v>
      </c>
      <c r="BM474">
        <f t="shared" ref="BM474:BM537" si="818">IFERROR((BL474-BL473),0)</f>
        <v>343</v>
      </c>
      <c r="BN474" s="4">
        <v>45519</v>
      </c>
      <c r="BO474">
        <f t="shared" ref="BO474:BO537" si="819">IFERROR((BN474-BN473),0)</f>
        <v>99</v>
      </c>
      <c r="BP474" s="4">
        <v>9370</v>
      </c>
      <c r="BQ474">
        <f t="shared" ref="BQ474:BQ537" si="820">IFERROR((BP474-BP473),0)</f>
        <v>21</v>
      </c>
      <c r="BR474" s="8">
        <v>32</v>
      </c>
      <c r="BS474" s="15">
        <f t="shared" ref="BS474:BS537" si="821">IFERROR((BR474-BR473),0)</f>
        <v>0</v>
      </c>
      <c r="BT474" s="8">
        <v>292</v>
      </c>
      <c r="BU474" s="15">
        <f t="shared" ref="BU474:BU537" si="822">IFERROR((BT474-BT473),0)</f>
        <v>1</v>
      </c>
      <c r="BV474" s="8">
        <v>1306</v>
      </c>
      <c r="BW474" s="15">
        <f t="shared" ref="BW474:BW537" si="823">IFERROR((BV474-BV473),0)</f>
        <v>1</v>
      </c>
      <c r="BX474" s="8">
        <v>3133</v>
      </c>
      <c r="BY474" s="15">
        <f t="shared" ref="BY474:BY537" si="824">IFERROR((BX474-BX473),0)</f>
        <v>5</v>
      </c>
      <c r="BZ474" s="13">
        <v>1737</v>
      </c>
      <c r="CA474" s="16">
        <f t="shared" ref="CA474:CA537" si="825"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 t="shared" si="776"/>
        <v>1093</v>
      </c>
      <c r="E475" s="4">
        <v>6505</v>
      </c>
      <c r="F475">
        <f t="shared" si="777"/>
        <v>5</v>
      </c>
      <c r="G475" s="4">
        <v>380662</v>
      </c>
      <c r="H475">
        <f t="shared" si="778"/>
        <v>804</v>
      </c>
      <c r="I475">
        <f t="shared" si="775"/>
        <v>11653</v>
      </c>
      <c r="J475">
        <f t="shared" si="772"/>
        <v>284</v>
      </c>
      <c r="K475">
        <f t="shared" si="769"/>
        <v>1.6310616318138509E-2</v>
      </c>
      <c r="L475">
        <f t="shared" si="781"/>
        <v>0.9544706885311669</v>
      </c>
      <c r="M475">
        <f t="shared" si="782"/>
        <v>2.921869515069455E-2</v>
      </c>
      <c r="N475">
        <f t="shared" si="783"/>
        <v>2.7405847249385687E-3</v>
      </c>
      <c r="O475">
        <f t="shared" si="770"/>
        <v>7.6863950807071484E-4</v>
      </c>
      <c r="P475">
        <f t="shared" si="784"/>
        <v>2.1121099558138192E-3</v>
      </c>
      <c r="Q475">
        <f t="shared" si="785"/>
        <v>2.4371406504762723E-2</v>
      </c>
      <c r="R475">
        <f t="shared" si="786"/>
        <v>100357.32259687972</v>
      </c>
      <c r="S475">
        <f t="shared" si="771"/>
        <v>1636.8897835933567</v>
      </c>
      <c r="T475">
        <f t="shared" si="787"/>
        <v>95788.122798188226</v>
      </c>
      <c r="U475">
        <f t="shared" si="788"/>
        <v>2932.3100150981377</v>
      </c>
      <c r="V475" s="4">
        <v>2938877</v>
      </c>
      <c r="W475">
        <f t="shared" si="789"/>
        <v>12704</v>
      </c>
      <c r="X475">
        <f t="shared" si="790"/>
        <v>-1243</v>
      </c>
      <c r="Y475" s="20">
        <f t="shared" si="791"/>
        <v>739526.17010568688</v>
      </c>
      <c r="Z475" s="4">
        <v>2536507</v>
      </c>
      <c r="AA475">
        <f t="shared" si="792"/>
        <v>11611</v>
      </c>
      <c r="AB475" s="17">
        <f t="shared" si="793"/>
        <v>0.86308715880249498</v>
      </c>
      <c r="AC475" s="16">
        <f t="shared" si="794"/>
        <v>-1135</v>
      </c>
      <c r="AD475">
        <f t="shared" si="795"/>
        <v>402370</v>
      </c>
      <c r="AE475">
        <f t="shared" si="796"/>
        <v>1093</v>
      </c>
      <c r="AF475" s="17">
        <f t="shared" si="797"/>
        <v>0.13691284119750502</v>
      </c>
      <c r="AG475" s="16">
        <f t="shared" si="798"/>
        <v>-108</v>
      </c>
      <c r="AH475" s="20">
        <f t="shared" si="799"/>
        <v>8.6035894206549113E-2</v>
      </c>
      <c r="AI475" s="20">
        <f t="shared" si="800"/>
        <v>101250.62908907901</v>
      </c>
      <c r="AJ475" s="4">
        <v>10680</v>
      </c>
      <c r="AK475">
        <f t="shared" si="801"/>
        <v>297</v>
      </c>
      <c r="AL475">
        <f t="shared" si="802"/>
        <v>2.8604449581046021E-2</v>
      </c>
      <c r="AM475" s="20">
        <f t="shared" si="803"/>
        <v>2687.468545546049</v>
      </c>
      <c r="AN475" s="20">
        <f t="shared" si="804"/>
        <v>2.6778998044230479E-2</v>
      </c>
      <c r="AO475" s="4">
        <v>365</v>
      </c>
      <c r="AP475">
        <f t="shared" si="773"/>
        <v>0</v>
      </c>
      <c r="AQ475">
        <f t="shared" si="774"/>
        <v>0</v>
      </c>
      <c r="AR475" s="20">
        <f t="shared" si="805"/>
        <v>91.847005535983897</v>
      </c>
      <c r="AS475" s="4">
        <v>513</v>
      </c>
      <c r="AT475">
        <f t="shared" si="806"/>
        <v>-17</v>
      </c>
      <c r="AU475">
        <f t="shared" si="807"/>
        <v>-3.20754716981132E-2</v>
      </c>
      <c r="AV475" s="20">
        <f t="shared" si="808"/>
        <v>129.0890790135883</v>
      </c>
      <c r="AW475" s="30">
        <f t="shared" si="809"/>
        <v>1.2862945689784866E-3</v>
      </c>
      <c r="AX475" s="4">
        <v>95</v>
      </c>
      <c r="AY475">
        <f t="shared" si="810"/>
        <v>4</v>
      </c>
      <c r="AZ475">
        <f t="shared" si="811"/>
        <v>4.3956043956044022E-2</v>
      </c>
      <c r="BA475" s="20">
        <f t="shared" si="812"/>
        <v>23.905385002516354</v>
      </c>
      <c r="BB475" s="30">
        <f t="shared" si="813"/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 t="shared" si="814"/>
        <v>284</v>
      </c>
      <c r="BE475" s="30">
        <f t="shared" si="815"/>
        <v>2.4980209341191051E-2</v>
      </c>
      <c r="BF475" s="20">
        <f t="shared" si="816"/>
        <v>2932.3100150981377</v>
      </c>
      <c r="BG475" s="20">
        <f t="shared" si="817"/>
        <v>2.921869515069455E-2</v>
      </c>
      <c r="BH475" s="26">
        <v>73276</v>
      </c>
      <c r="BI475">
        <f t="shared" si="779"/>
        <v>255</v>
      </c>
      <c r="BJ475" s="4">
        <v>155294</v>
      </c>
      <c r="BK475">
        <f t="shared" si="780"/>
        <v>428</v>
      </c>
      <c r="BL475" s="4">
        <v>115250</v>
      </c>
      <c r="BM475">
        <f t="shared" si="818"/>
        <v>299</v>
      </c>
      <c r="BN475" s="4">
        <v>45613</v>
      </c>
      <c r="BO475">
        <f t="shared" si="819"/>
        <v>94</v>
      </c>
      <c r="BP475" s="4">
        <v>9387</v>
      </c>
      <c r="BQ475">
        <f t="shared" si="820"/>
        <v>17</v>
      </c>
      <c r="BR475" s="8">
        <v>32</v>
      </c>
      <c r="BS475" s="15">
        <f t="shared" si="821"/>
        <v>0</v>
      </c>
      <c r="BT475" s="8">
        <v>292</v>
      </c>
      <c r="BU475" s="15">
        <f t="shared" si="822"/>
        <v>0</v>
      </c>
      <c r="BV475" s="8">
        <v>1308</v>
      </c>
      <c r="BW475" s="15">
        <f t="shared" si="823"/>
        <v>2</v>
      </c>
      <c r="BX475" s="8">
        <v>3136</v>
      </c>
      <c r="BY475" s="15">
        <f t="shared" si="824"/>
        <v>3</v>
      </c>
      <c r="BZ475" s="13">
        <v>1737</v>
      </c>
      <c r="CA475" s="16">
        <f t="shared" si="825"/>
        <v>0</v>
      </c>
    </row>
    <row r="476" spans="1:79">
      <c r="A476" s="1">
        <v>44373</v>
      </c>
      <c r="B476">
        <v>44374</v>
      </c>
      <c r="C476" s="4">
        <v>399877</v>
      </c>
      <c r="D476">
        <f t="shared" si="776"/>
        <v>1057</v>
      </c>
      <c r="E476" s="4">
        <v>6514</v>
      </c>
      <c r="F476">
        <f t="shared" si="777"/>
        <v>9</v>
      </c>
      <c r="G476" s="4">
        <v>381549</v>
      </c>
      <c r="H476">
        <f t="shared" si="778"/>
        <v>887</v>
      </c>
      <c r="I476">
        <f t="shared" si="775"/>
        <v>11814</v>
      </c>
      <c r="J476">
        <f t="shared" si="772"/>
        <v>161</v>
      </c>
      <c r="K476">
        <f t="shared" si="769"/>
        <v>1.6290009177822182E-2</v>
      </c>
      <c r="L476">
        <f t="shared" si="781"/>
        <v>0.95416590601609996</v>
      </c>
      <c r="M476">
        <f t="shared" si="782"/>
        <v>2.9544084806077869E-2</v>
      </c>
      <c r="N476">
        <f t="shared" si="783"/>
        <v>2.6433128186917477E-3</v>
      </c>
      <c r="O476">
        <f t="shared" si="770"/>
        <v>1.3816395455941051E-3</v>
      </c>
      <c r="P476">
        <f t="shared" si="784"/>
        <v>2.3247341756890989E-3</v>
      </c>
      <c r="Q476">
        <f t="shared" si="785"/>
        <v>1.3627899102759439E-2</v>
      </c>
      <c r="R476">
        <f t="shared" si="786"/>
        <v>100623.30145948665</v>
      </c>
      <c r="S476">
        <f t="shared" si="771"/>
        <v>1639.1545042778057</v>
      </c>
      <c r="T476">
        <f t="shared" si="787"/>
        <v>96011.323603422235</v>
      </c>
      <c r="U476">
        <f t="shared" si="788"/>
        <v>2972.8233517866129</v>
      </c>
      <c r="V476" s="4">
        <v>2952703</v>
      </c>
      <c r="W476">
        <f t="shared" si="789"/>
        <v>13826</v>
      </c>
      <c r="X476">
        <f t="shared" si="790"/>
        <v>1122</v>
      </c>
      <c r="Y476" s="20">
        <f t="shared" si="791"/>
        <v>743005.28434826364</v>
      </c>
      <c r="Z476" s="4">
        <v>2549276</v>
      </c>
      <c r="AA476">
        <f t="shared" si="792"/>
        <v>12769</v>
      </c>
      <c r="AB476" s="17">
        <f t="shared" si="793"/>
        <v>0.86337027462633387</v>
      </c>
      <c r="AC476" s="16">
        <f t="shared" si="794"/>
        <v>1158</v>
      </c>
      <c r="AD476">
        <f t="shared" si="795"/>
        <v>403427</v>
      </c>
      <c r="AE476">
        <f t="shared" si="796"/>
        <v>1057</v>
      </c>
      <c r="AF476" s="17">
        <f t="shared" si="797"/>
        <v>0.13662972537366611</v>
      </c>
      <c r="AG476" s="16">
        <f t="shared" si="798"/>
        <v>-36</v>
      </c>
      <c r="AH476" s="20">
        <f t="shared" si="799"/>
        <v>7.6450166353247501E-2</v>
      </c>
      <c r="AI476" s="20">
        <f t="shared" si="800"/>
        <v>101516.60795168596</v>
      </c>
      <c r="AJ476" s="4">
        <v>10805</v>
      </c>
      <c r="AK476">
        <f t="shared" si="801"/>
        <v>125</v>
      </c>
      <c r="AL476">
        <f t="shared" si="802"/>
        <v>1.1704119850187267E-2</v>
      </c>
      <c r="AM476" s="20">
        <f t="shared" si="803"/>
        <v>2718.9229994967286</v>
      </c>
      <c r="AN476" s="20">
        <f t="shared" si="804"/>
        <v>2.702080889873636E-2</v>
      </c>
      <c r="AO476" s="4">
        <v>359</v>
      </c>
      <c r="AP476">
        <f t="shared" si="773"/>
        <v>-6</v>
      </c>
      <c r="AQ476">
        <f t="shared" si="774"/>
        <v>-1.6438356164383605E-2</v>
      </c>
      <c r="AR476" s="20">
        <f t="shared" si="805"/>
        <v>90.33719174635128</v>
      </c>
      <c r="AS476" s="4">
        <v>548</v>
      </c>
      <c r="AT476">
        <f t="shared" si="806"/>
        <v>35</v>
      </c>
      <c r="AU476">
        <f t="shared" si="807"/>
        <v>6.8226120857699746E-2</v>
      </c>
      <c r="AV476" s="20">
        <f t="shared" si="808"/>
        <v>137.89632611977856</v>
      </c>
      <c r="AW476" s="30">
        <f t="shared" si="809"/>
        <v>1.3704214045819089E-3</v>
      </c>
      <c r="AX476" s="4">
        <v>102</v>
      </c>
      <c r="AY476">
        <f t="shared" si="810"/>
        <v>7</v>
      </c>
      <c r="AZ476">
        <f t="shared" si="811"/>
        <v>7.3684210526315796E-2</v>
      </c>
      <c r="BA476" s="20">
        <f t="shared" si="812"/>
        <v>25.666834423754402</v>
      </c>
      <c r="BB476" s="30">
        <f t="shared" si="813"/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 t="shared" si="814"/>
        <v>161</v>
      </c>
      <c r="BE476" s="30">
        <f t="shared" si="815"/>
        <v>1.3816184673474563E-2</v>
      </c>
      <c r="BF476" s="20">
        <f t="shared" si="816"/>
        <v>2972.8233517866129</v>
      </c>
      <c r="BG476" s="20">
        <f t="shared" si="817"/>
        <v>2.9544084806077869E-2</v>
      </c>
      <c r="BH476" s="26">
        <v>73500</v>
      </c>
      <c r="BI476">
        <f t="shared" si="779"/>
        <v>224</v>
      </c>
      <c r="BJ476" s="4">
        <v>155717</v>
      </c>
      <c r="BK476">
        <f t="shared" si="780"/>
        <v>423</v>
      </c>
      <c r="BL476" s="4">
        <v>115554</v>
      </c>
      <c r="BM476">
        <f t="shared" si="818"/>
        <v>304</v>
      </c>
      <c r="BN476" s="4">
        <v>45703</v>
      </c>
      <c r="BO476">
        <f t="shared" si="819"/>
        <v>90</v>
      </c>
      <c r="BP476" s="4">
        <v>9403</v>
      </c>
      <c r="BQ476">
        <f t="shared" si="820"/>
        <v>16</v>
      </c>
      <c r="BR476" s="8">
        <v>32</v>
      </c>
      <c r="BS476" s="15">
        <f t="shared" si="821"/>
        <v>0</v>
      </c>
      <c r="BT476" s="8">
        <v>292</v>
      </c>
      <c r="BU476" s="15">
        <f t="shared" si="822"/>
        <v>0</v>
      </c>
      <c r="BV476" s="8">
        <v>1311</v>
      </c>
      <c r="BW476" s="15">
        <f t="shared" si="823"/>
        <v>3</v>
      </c>
      <c r="BX476" s="8">
        <v>3139</v>
      </c>
      <c r="BY476" s="15">
        <f t="shared" si="824"/>
        <v>3</v>
      </c>
      <c r="BZ476" s="13">
        <v>1740</v>
      </c>
      <c r="CA476" s="16">
        <f t="shared" si="825"/>
        <v>3</v>
      </c>
    </row>
    <row r="477" spans="1:79">
      <c r="A477" s="1">
        <v>44374</v>
      </c>
      <c r="B477">
        <v>44375</v>
      </c>
      <c r="C477" s="4">
        <v>400666</v>
      </c>
      <c r="D477">
        <f t="shared" si="776"/>
        <v>789</v>
      </c>
      <c r="E477" s="4">
        <v>6524</v>
      </c>
      <c r="F477">
        <f t="shared" si="777"/>
        <v>10</v>
      </c>
      <c r="G477" s="4">
        <v>382154</v>
      </c>
      <c r="H477">
        <f t="shared" si="778"/>
        <v>605</v>
      </c>
      <c r="I477">
        <f t="shared" si="775"/>
        <v>11988</v>
      </c>
      <c r="J477">
        <f t="shared" si="772"/>
        <v>174</v>
      </c>
      <c r="K477">
        <f t="shared" si="769"/>
        <v>1.6282888989831931E-2</v>
      </c>
      <c r="L477">
        <f t="shared" si="781"/>
        <v>0.95379692811468908</v>
      </c>
      <c r="M477">
        <f t="shared" si="782"/>
        <v>2.9920182895479028E-2</v>
      </c>
      <c r="N477">
        <f t="shared" si="783"/>
        <v>1.9692212466243704E-3</v>
      </c>
      <c r="O477">
        <f t="shared" si="770"/>
        <v>1.5328019619865114E-3</v>
      </c>
      <c r="P477">
        <f t="shared" si="784"/>
        <v>1.5831314077570822E-3</v>
      </c>
      <c r="Q477">
        <f t="shared" si="785"/>
        <v>1.4514514514514515E-2</v>
      </c>
      <c r="R477">
        <f t="shared" si="786"/>
        <v>100821.84197282334</v>
      </c>
      <c r="S477">
        <f t="shared" si="771"/>
        <v>1641.67086059386</v>
      </c>
      <c r="T477">
        <f t="shared" si="787"/>
        <v>96163.563160543534</v>
      </c>
      <c r="U477">
        <f t="shared" si="788"/>
        <v>3016.6079516859586</v>
      </c>
      <c r="V477" s="4">
        <v>2962169</v>
      </c>
      <c r="W477">
        <f t="shared" si="789"/>
        <v>9466</v>
      </c>
      <c r="X477">
        <f t="shared" si="790"/>
        <v>-4360</v>
      </c>
      <c r="Y477" s="20">
        <f t="shared" si="791"/>
        <v>745387.26723704068</v>
      </c>
      <c r="Z477" s="4">
        <v>2557953</v>
      </c>
      <c r="AA477">
        <f t="shared" si="792"/>
        <v>8677</v>
      </c>
      <c r="AB477" s="17">
        <f t="shared" si="793"/>
        <v>0.8635405339803367</v>
      </c>
      <c r="AC477" s="16">
        <f t="shared" si="794"/>
        <v>-4092</v>
      </c>
      <c r="AD477">
        <f t="shared" si="795"/>
        <v>404216</v>
      </c>
      <c r="AE477">
        <f t="shared" si="796"/>
        <v>789</v>
      </c>
      <c r="AF477" s="17">
        <f t="shared" si="797"/>
        <v>0.1364594660196633</v>
      </c>
      <c r="AG477" s="16">
        <f t="shared" si="798"/>
        <v>-268</v>
      </c>
      <c r="AH477" s="20">
        <f t="shared" si="799"/>
        <v>8.3350940207056828E-2</v>
      </c>
      <c r="AI477" s="20">
        <f t="shared" si="800"/>
        <v>101715.14846502265</v>
      </c>
      <c r="AJ477" s="4">
        <v>10929</v>
      </c>
      <c r="AK477">
        <f t="shared" si="801"/>
        <v>124</v>
      </c>
      <c r="AL477">
        <f t="shared" si="802"/>
        <v>1.1476168440536894E-2</v>
      </c>
      <c r="AM477" s="20">
        <f t="shared" si="803"/>
        <v>2750.1258178158027</v>
      </c>
      <c r="AN477" s="20">
        <f t="shared" si="804"/>
        <v>2.7277083655713238E-2</v>
      </c>
      <c r="AO477" s="4">
        <v>378</v>
      </c>
      <c r="AP477">
        <f t="shared" si="773"/>
        <v>19</v>
      </c>
      <c r="AQ477">
        <f t="shared" si="774"/>
        <v>5.2924791086351064E-2</v>
      </c>
      <c r="AR477" s="20">
        <f t="shared" si="805"/>
        <v>95.118268746854554</v>
      </c>
      <c r="AS477" s="4">
        <v>579</v>
      </c>
      <c r="AT477">
        <f t="shared" si="806"/>
        <v>31</v>
      </c>
      <c r="AU477">
        <f t="shared" si="807"/>
        <v>5.65693430656935E-2</v>
      </c>
      <c r="AV477" s="20">
        <f t="shared" si="808"/>
        <v>145.69703069954704</v>
      </c>
      <c r="AW477" s="30">
        <f t="shared" si="809"/>
        <v>1.4450939186254886E-3</v>
      </c>
      <c r="AX477" s="4">
        <v>102</v>
      </c>
      <c r="AY477">
        <f t="shared" si="810"/>
        <v>0</v>
      </c>
      <c r="AZ477">
        <f t="shared" si="811"/>
        <v>0</v>
      </c>
      <c r="BA477" s="20">
        <f t="shared" si="812"/>
        <v>25.666834423754402</v>
      </c>
      <c r="BB477" s="30">
        <f t="shared" si="813"/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 t="shared" si="814"/>
        <v>174</v>
      </c>
      <c r="BE477" s="30">
        <f t="shared" si="815"/>
        <v>1.472828847130514E-2</v>
      </c>
      <c r="BF477" s="20">
        <f t="shared" si="816"/>
        <v>3016.6079516859586</v>
      </c>
      <c r="BG477" s="20">
        <f t="shared" si="817"/>
        <v>2.9920182895479028E-2</v>
      </c>
      <c r="BH477" s="26">
        <v>73663</v>
      </c>
      <c r="BI477">
        <f t="shared" si="779"/>
        <v>163</v>
      </c>
      <c r="BJ477" s="4">
        <v>156048</v>
      </c>
      <c r="BK477">
        <f t="shared" si="780"/>
        <v>331</v>
      </c>
      <c r="BL477" s="4">
        <v>115772</v>
      </c>
      <c r="BM477">
        <f t="shared" si="818"/>
        <v>218</v>
      </c>
      <c r="BN477" s="4">
        <v>45761</v>
      </c>
      <c r="BO477">
        <f t="shared" si="819"/>
        <v>58</v>
      </c>
      <c r="BP477" s="4">
        <v>9422</v>
      </c>
      <c r="BQ477">
        <f t="shared" si="820"/>
        <v>19</v>
      </c>
      <c r="BR477" s="8">
        <v>32</v>
      </c>
      <c r="BS477" s="15">
        <f t="shared" si="821"/>
        <v>0</v>
      </c>
      <c r="BT477" s="8">
        <v>292</v>
      </c>
      <c r="BU477" s="15">
        <f t="shared" si="822"/>
        <v>0</v>
      </c>
      <c r="BV477" s="8">
        <v>1316</v>
      </c>
      <c r="BW477" s="15">
        <f t="shared" si="823"/>
        <v>5</v>
      </c>
      <c r="BX477" s="8">
        <v>3141</v>
      </c>
      <c r="BY477" s="15">
        <f t="shared" si="824"/>
        <v>2</v>
      </c>
      <c r="BZ477" s="13">
        <v>1743</v>
      </c>
      <c r="CA477" s="16">
        <f t="shared" si="825"/>
        <v>3</v>
      </c>
    </row>
    <row r="478" spans="1:79">
      <c r="A478" s="1">
        <v>44375</v>
      </c>
      <c r="B478">
        <v>44376</v>
      </c>
      <c r="C478" s="4">
        <v>401332</v>
      </c>
      <c r="D478">
        <f t="shared" si="776"/>
        <v>666</v>
      </c>
      <c r="E478" s="4">
        <v>6529</v>
      </c>
      <c r="F478">
        <f t="shared" si="777"/>
        <v>5</v>
      </c>
      <c r="G478" s="4">
        <v>382671</v>
      </c>
      <c r="H478">
        <f t="shared" si="778"/>
        <v>517</v>
      </c>
      <c r="I478">
        <f t="shared" si="775"/>
        <v>12132</v>
      </c>
      <c r="J478">
        <f t="shared" si="772"/>
        <v>144</v>
      </c>
      <c r="K478">
        <f t="shared" si="769"/>
        <v>1.6268326472845426E-2</v>
      </c>
      <c r="L478">
        <f t="shared" si="781"/>
        <v>0.95350233721706712</v>
      </c>
      <c r="M478">
        <f t="shared" si="782"/>
        <v>3.022933631008741E-2</v>
      </c>
      <c r="N478">
        <f t="shared" si="783"/>
        <v>1.6594739517407035E-3</v>
      </c>
      <c r="O478">
        <f t="shared" si="770"/>
        <v>7.6581406034614797E-4</v>
      </c>
      <c r="P478">
        <f t="shared" si="784"/>
        <v>1.3510299970470718E-3</v>
      </c>
      <c r="Q478">
        <f t="shared" si="785"/>
        <v>1.1869436201780416E-2</v>
      </c>
      <c r="R478">
        <f t="shared" si="786"/>
        <v>100989.43130347256</v>
      </c>
      <c r="S478">
        <f t="shared" si="771"/>
        <v>1642.9290387518872</v>
      </c>
      <c r="T478">
        <f t="shared" si="787"/>
        <v>96293.658782083541</v>
      </c>
      <c r="U478">
        <f t="shared" si="788"/>
        <v>3052.8434826371413</v>
      </c>
      <c r="V478" s="4">
        <v>2969611</v>
      </c>
      <c r="W478">
        <f t="shared" si="789"/>
        <v>7442</v>
      </c>
      <c r="X478">
        <f t="shared" si="790"/>
        <v>-2024</v>
      </c>
      <c r="Y478" s="20">
        <f t="shared" si="791"/>
        <v>747259.93960744841</v>
      </c>
      <c r="Z478" s="4">
        <v>2564729</v>
      </c>
      <c r="AA478">
        <f t="shared" si="792"/>
        <v>6776</v>
      </c>
      <c r="AB478" s="17">
        <f t="shared" si="793"/>
        <v>0.86365823671854669</v>
      </c>
      <c r="AC478" s="16">
        <f t="shared" si="794"/>
        <v>-1901</v>
      </c>
      <c r="AD478">
        <f t="shared" si="795"/>
        <v>404882</v>
      </c>
      <c r="AE478">
        <f t="shared" si="796"/>
        <v>666</v>
      </c>
      <c r="AF478" s="17">
        <f t="shared" si="797"/>
        <v>0.13634176328145337</v>
      </c>
      <c r="AG478" s="16">
        <f t="shared" si="798"/>
        <v>-123</v>
      </c>
      <c r="AH478" s="20">
        <f t="shared" si="799"/>
        <v>8.949207202364956E-2</v>
      </c>
      <c r="AI478" s="20">
        <f t="shared" si="800"/>
        <v>101882.73779567186</v>
      </c>
      <c r="AJ478" s="4">
        <v>11080</v>
      </c>
      <c r="AK478">
        <f t="shared" si="801"/>
        <v>151</v>
      </c>
      <c r="AL478">
        <f t="shared" si="802"/>
        <v>1.3816451642419292E-2</v>
      </c>
      <c r="AM478" s="20">
        <f t="shared" si="803"/>
        <v>2788.1227981882234</v>
      </c>
      <c r="AN478" s="20">
        <f t="shared" si="804"/>
        <v>2.7608065143073564E-2</v>
      </c>
      <c r="AO478" s="4">
        <v>376</v>
      </c>
      <c r="AP478">
        <f t="shared" si="773"/>
        <v>-2</v>
      </c>
      <c r="AQ478">
        <f t="shared" si="774"/>
        <v>-5.2910052910053462E-3</v>
      </c>
      <c r="AR478" s="20">
        <f t="shared" si="805"/>
        <v>94.614997483643677</v>
      </c>
      <c r="AS478" s="4">
        <v>573</v>
      </c>
      <c r="AT478">
        <f t="shared" si="806"/>
        <v>-6</v>
      </c>
      <c r="AU478">
        <f t="shared" si="807"/>
        <v>-1.0362694300518172E-2</v>
      </c>
      <c r="AV478" s="20">
        <f t="shared" si="808"/>
        <v>144.18721690991444</v>
      </c>
      <c r="AW478" s="30">
        <f t="shared" si="809"/>
        <v>1.4277456071282628E-3</v>
      </c>
      <c r="AX478" s="4">
        <v>103</v>
      </c>
      <c r="AY478">
        <f t="shared" si="810"/>
        <v>1</v>
      </c>
      <c r="AZ478">
        <f t="shared" si="811"/>
        <v>9.8039215686274161E-3</v>
      </c>
      <c r="BA478" s="20">
        <f t="shared" si="812"/>
        <v>25.918470055359837</v>
      </c>
      <c r="BB478" s="30">
        <f t="shared" si="813"/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 t="shared" si="814"/>
        <v>144</v>
      </c>
      <c r="BE478" s="30">
        <f t="shared" si="815"/>
        <v>1.2012012012011963E-2</v>
      </c>
      <c r="BF478" s="20">
        <f t="shared" si="816"/>
        <v>3052.8434826371413</v>
      </c>
      <c r="BG478" s="20">
        <f t="shared" si="817"/>
        <v>3.022933631008741E-2</v>
      </c>
      <c r="BH478" s="26">
        <v>73869</v>
      </c>
      <c r="BI478">
        <f t="shared" si="779"/>
        <v>206</v>
      </c>
      <c r="BJ478" s="4">
        <v>156288</v>
      </c>
      <c r="BK478">
        <f t="shared" si="780"/>
        <v>240</v>
      </c>
      <c r="BL478" s="4">
        <v>115943</v>
      </c>
      <c r="BM478">
        <f t="shared" si="818"/>
        <v>171</v>
      </c>
      <c r="BN478" s="4">
        <v>45800</v>
      </c>
      <c r="BO478">
        <f t="shared" si="819"/>
        <v>39</v>
      </c>
      <c r="BP478" s="4">
        <v>9432</v>
      </c>
      <c r="BQ478">
        <f t="shared" si="820"/>
        <v>10</v>
      </c>
      <c r="BR478" s="8">
        <v>32</v>
      </c>
      <c r="BS478" s="15">
        <f t="shared" si="821"/>
        <v>0</v>
      </c>
      <c r="BT478" s="8">
        <v>293</v>
      </c>
      <c r="BU478" s="15">
        <f t="shared" si="822"/>
        <v>1</v>
      </c>
      <c r="BV478" s="8">
        <v>1318</v>
      </c>
      <c r="BW478" s="15">
        <f t="shared" si="823"/>
        <v>2</v>
      </c>
      <c r="BX478" s="8">
        <v>3143</v>
      </c>
      <c r="BY478" s="15">
        <f t="shared" si="824"/>
        <v>2</v>
      </c>
      <c r="BZ478" s="13">
        <v>1743</v>
      </c>
      <c r="CA478" s="16">
        <f t="shared" si="825"/>
        <v>0</v>
      </c>
    </row>
    <row r="479" spans="1:79">
      <c r="A479" s="1">
        <v>44376</v>
      </c>
      <c r="B479">
        <v>44377</v>
      </c>
      <c r="C479" s="4">
        <v>402581</v>
      </c>
      <c r="D479">
        <f t="shared" si="776"/>
        <v>1249</v>
      </c>
      <c r="E479" s="4">
        <v>6536</v>
      </c>
      <c r="F479">
        <f t="shared" si="777"/>
        <v>7</v>
      </c>
      <c r="G479" s="4">
        <v>383656</v>
      </c>
      <c r="H479">
        <f t="shared" si="778"/>
        <v>985</v>
      </c>
      <c r="I479">
        <f t="shared" si="775"/>
        <v>12389</v>
      </c>
      <c r="J479">
        <f t="shared" si="772"/>
        <v>257</v>
      </c>
      <c r="K479">
        <f t="shared" ref="K479:K542" si="826">+IFERROR(E479/C479,"")</f>
        <v>1.6235242100347509E-2</v>
      </c>
      <c r="L479">
        <f t="shared" si="781"/>
        <v>0.95299082669077773</v>
      </c>
      <c r="M479">
        <f t="shared" si="782"/>
        <v>3.0773931208874734E-2</v>
      </c>
      <c r="N479">
        <f t="shared" si="783"/>
        <v>3.1024812398001891E-3</v>
      </c>
      <c r="O479">
        <f t="shared" ref="O479:O542" si="827">+IFERROR(F479/E479,"")</f>
        <v>1.0709914320685434E-3</v>
      </c>
      <c r="P479">
        <f t="shared" si="784"/>
        <v>2.5674041328690284E-3</v>
      </c>
      <c r="Q479">
        <f t="shared" si="785"/>
        <v>2.0744208572120431E-2</v>
      </c>
      <c r="R479">
        <f t="shared" si="786"/>
        <v>101303.72420734775</v>
      </c>
      <c r="S479">
        <f t="shared" ref="S479:S542" si="828">+IFERROR(E479/3.974,"")</f>
        <v>1644.6904881731252</v>
      </c>
      <c r="T479">
        <f t="shared" si="787"/>
        <v>96541.519879214888</v>
      </c>
      <c r="U479">
        <f t="shared" si="788"/>
        <v>3117.5138399597381</v>
      </c>
      <c r="V479" s="4">
        <v>2983855</v>
      </c>
      <c r="W479">
        <f t="shared" si="789"/>
        <v>14244</v>
      </c>
      <c r="X479">
        <f t="shared" si="790"/>
        <v>6802</v>
      </c>
      <c r="Y479" s="20">
        <f t="shared" si="791"/>
        <v>750844.23754403624</v>
      </c>
      <c r="Z479" s="4">
        <v>2577724</v>
      </c>
      <c r="AA479">
        <f t="shared" si="792"/>
        <v>12995</v>
      </c>
      <c r="AB479" s="17">
        <f t="shared" si="793"/>
        <v>0.86389050406269741</v>
      </c>
      <c r="AC479" s="16">
        <f t="shared" si="794"/>
        <v>6219</v>
      </c>
      <c r="AD479">
        <f t="shared" si="795"/>
        <v>406131</v>
      </c>
      <c r="AE479">
        <f t="shared" si="796"/>
        <v>1249</v>
      </c>
      <c r="AF479" s="17">
        <f t="shared" si="797"/>
        <v>0.13610949593730259</v>
      </c>
      <c r="AG479" s="16">
        <f t="shared" si="798"/>
        <v>583</v>
      </c>
      <c r="AH479" s="20">
        <f t="shared" si="799"/>
        <v>8.7686043246279141E-2</v>
      </c>
      <c r="AI479" s="20">
        <f t="shared" si="800"/>
        <v>102197.03069954705</v>
      </c>
      <c r="AJ479" s="4">
        <v>11341</v>
      </c>
      <c r="AK479">
        <f t="shared" si="801"/>
        <v>261</v>
      </c>
      <c r="AL479">
        <f t="shared" si="802"/>
        <v>2.3555956678700252E-2</v>
      </c>
      <c r="AM479" s="20">
        <f t="shared" si="803"/>
        <v>2853.7996980372418</v>
      </c>
      <c r="AN479" s="20">
        <f t="shared" si="804"/>
        <v>2.8170728375159285E-2</v>
      </c>
      <c r="AO479" s="4">
        <v>365</v>
      </c>
      <c r="AP479">
        <f t="shared" si="773"/>
        <v>-11</v>
      </c>
      <c r="AQ479">
        <f t="shared" si="774"/>
        <v>-2.9255319148936199E-2</v>
      </c>
      <c r="AR479" s="20">
        <f t="shared" si="805"/>
        <v>91.847005535983897</v>
      </c>
      <c r="AS479" s="4">
        <v>575</v>
      </c>
      <c r="AT479">
        <f t="shared" si="806"/>
        <v>2</v>
      </c>
      <c r="AU479">
        <f t="shared" si="807"/>
        <v>3.4904013961605251E-3</v>
      </c>
      <c r="AV479" s="20">
        <f t="shared" si="808"/>
        <v>144.69048817312532</v>
      </c>
      <c r="AW479" s="30">
        <f t="shared" si="809"/>
        <v>1.4282839975060919E-3</v>
      </c>
      <c r="AX479" s="4">
        <v>108</v>
      </c>
      <c r="AY479">
        <f t="shared" si="810"/>
        <v>5</v>
      </c>
      <c r="AZ479">
        <f t="shared" si="811"/>
        <v>4.8543689320388328E-2</v>
      </c>
      <c r="BA479" s="20">
        <f t="shared" si="812"/>
        <v>27.176648213387015</v>
      </c>
      <c r="BB479" s="30">
        <f t="shared" si="813"/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 t="shared" si="814"/>
        <v>257</v>
      </c>
      <c r="BE479" s="30">
        <f t="shared" si="815"/>
        <v>2.1183646554566504E-2</v>
      </c>
      <c r="BF479" s="20">
        <f t="shared" si="816"/>
        <v>3117.5138399597381</v>
      </c>
      <c r="BG479" s="20">
        <f t="shared" si="817"/>
        <v>3.0773931208874734E-2</v>
      </c>
      <c r="BH479" s="26">
        <v>74118</v>
      </c>
      <c r="BI479">
        <f t="shared" si="779"/>
        <v>249</v>
      </c>
      <c r="BJ479" s="4">
        <v>156768</v>
      </c>
      <c r="BK479">
        <f t="shared" si="780"/>
        <v>480</v>
      </c>
      <c r="BL479" s="4">
        <v>116369</v>
      </c>
      <c r="BM479">
        <f t="shared" si="818"/>
        <v>426</v>
      </c>
      <c r="BN479" s="4">
        <v>45873</v>
      </c>
      <c r="BO479">
        <f t="shared" si="819"/>
        <v>73</v>
      </c>
      <c r="BP479" s="4">
        <v>9453</v>
      </c>
      <c r="BQ479">
        <f t="shared" si="820"/>
        <v>21</v>
      </c>
      <c r="BR479" s="8">
        <v>32</v>
      </c>
      <c r="BS479" s="15">
        <f t="shared" si="821"/>
        <v>0</v>
      </c>
      <c r="BT479" s="8">
        <v>293</v>
      </c>
      <c r="BU479" s="15">
        <f t="shared" si="822"/>
        <v>0</v>
      </c>
      <c r="BV479" s="8">
        <v>1319</v>
      </c>
      <c r="BW479" s="15">
        <f t="shared" si="823"/>
        <v>1</v>
      </c>
      <c r="BX479" s="8">
        <v>3149</v>
      </c>
      <c r="BY479" s="15">
        <f t="shared" si="824"/>
        <v>6</v>
      </c>
      <c r="BZ479" s="13">
        <v>1743</v>
      </c>
      <c r="CA479" s="16">
        <f t="shared" si="825"/>
        <v>0</v>
      </c>
    </row>
    <row r="480" spans="1:79">
      <c r="A480" s="1">
        <v>44377</v>
      </c>
      <c r="B480">
        <v>44378</v>
      </c>
      <c r="C480" s="4">
        <v>403778</v>
      </c>
      <c r="D480">
        <f t="shared" si="776"/>
        <v>1197</v>
      </c>
      <c r="E480" s="4">
        <v>6545</v>
      </c>
      <c r="F480">
        <f t="shared" si="777"/>
        <v>9</v>
      </c>
      <c r="G480" s="4">
        <v>384703</v>
      </c>
      <c r="H480">
        <f t="shared" si="778"/>
        <v>1047</v>
      </c>
      <c r="I480">
        <f t="shared" si="775"/>
        <v>12530</v>
      </c>
      <c r="J480">
        <f t="shared" si="772"/>
        <v>141</v>
      </c>
      <c r="K480">
        <f t="shared" si="826"/>
        <v>1.620940219625636E-2</v>
      </c>
      <c r="L480">
        <f t="shared" si="781"/>
        <v>0.95275869413390524</v>
      </c>
      <c r="M480">
        <f t="shared" si="782"/>
        <v>3.1031903669838375E-2</v>
      </c>
      <c r="N480">
        <f t="shared" si="783"/>
        <v>2.9645002947164037E-3</v>
      </c>
      <c r="O480">
        <f t="shared" si="827"/>
        <v>1.3750954927425516E-3</v>
      </c>
      <c r="P480">
        <f t="shared" si="784"/>
        <v>2.7215800240705168E-3</v>
      </c>
      <c r="Q480">
        <f t="shared" si="785"/>
        <v>1.1252992817238627E-2</v>
      </c>
      <c r="R480">
        <f t="shared" si="786"/>
        <v>101604.93205837946</v>
      </c>
      <c r="S480">
        <f t="shared" si="828"/>
        <v>1646.9552088575742</v>
      </c>
      <c r="T480">
        <f t="shared" si="787"/>
        <v>96804.982385505777</v>
      </c>
      <c r="U480">
        <f t="shared" si="788"/>
        <v>3152.9944640161043</v>
      </c>
      <c r="V480" s="4">
        <v>2998145</v>
      </c>
      <c r="W480">
        <f t="shared" si="789"/>
        <v>14290</v>
      </c>
      <c r="X480">
        <f t="shared" si="790"/>
        <v>46</v>
      </c>
      <c r="Y480" s="20">
        <f t="shared" si="791"/>
        <v>754440.11071967788</v>
      </c>
      <c r="Z480" s="4">
        <v>2590817</v>
      </c>
      <c r="AA480">
        <f t="shared" si="792"/>
        <v>13093</v>
      </c>
      <c r="AB480" s="17">
        <f t="shared" si="793"/>
        <v>0.8641399932291467</v>
      </c>
      <c r="AC480" s="16">
        <f t="shared" si="794"/>
        <v>98</v>
      </c>
      <c r="AD480">
        <f t="shared" si="795"/>
        <v>407328</v>
      </c>
      <c r="AE480">
        <f t="shared" si="796"/>
        <v>1197</v>
      </c>
      <c r="AF480" s="17">
        <f t="shared" si="797"/>
        <v>0.1358600067708533</v>
      </c>
      <c r="AG480" s="16">
        <f t="shared" si="798"/>
        <v>-52</v>
      </c>
      <c r="AH480" s="20">
        <f t="shared" si="799"/>
        <v>8.3764870538838354E-2</v>
      </c>
      <c r="AI480" s="20">
        <f t="shared" si="800"/>
        <v>102498.23855057875</v>
      </c>
      <c r="AJ480" s="4">
        <v>11465</v>
      </c>
      <c r="AK480">
        <f t="shared" si="801"/>
        <v>124</v>
      </c>
      <c r="AL480">
        <f t="shared" si="802"/>
        <v>1.0933780089939171E-2</v>
      </c>
      <c r="AM480" s="20">
        <f t="shared" si="803"/>
        <v>2885.0025163563159</v>
      </c>
      <c r="AN480" s="20">
        <f t="shared" si="804"/>
        <v>2.8394315688323783E-2</v>
      </c>
      <c r="AO480" s="4">
        <v>374</v>
      </c>
      <c r="AP480">
        <f t="shared" si="773"/>
        <v>9</v>
      </c>
      <c r="AQ480">
        <f t="shared" si="774"/>
        <v>2.4657534246575352E-2</v>
      </c>
      <c r="AR480" s="20">
        <f t="shared" si="805"/>
        <v>94.111726220432814</v>
      </c>
      <c r="AS480" s="4">
        <v>590</v>
      </c>
      <c r="AT480">
        <f t="shared" si="806"/>
        <v>15</v>
      </c>
      <c r="AU480">
        <f t="shared" si="807"/>
        <v>2.6086956521739202E-2</v>
      </c>
      <c r="AV480" s="20">
        <f t="shared" si="808"/>
        <v>148.46502264720684</v>
      </c>
      <c r="AW480" s="30">
        <f t="shared" si="809"/>
        <v>1.4611989756747521E-3</v>
      </c>
      <c r="AX480" s="4">
        <v>101</v>
      </c>
      <c r="AY480">
        <f t="shared" si="810"/>
        <v>-7</v>
      </c>
      <c r="AZ480">
        <f t="shared" si="811"/>
        <v>-6.481481481481477E-2</v>
      </c>
      <c r="BA480" s="20">
        <f t="shared" si="812"/>
        <v>25.415198792148967</v>
      </c>
      <c r="BB480" s="30">
        <f t="shared" si="813"/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 t="shared" si="814"/>
        <v>141</v>
      </c>
      <c r="BE480" s="30">
        <f t="shared" si="815"/>
        <v>1.1381063846960915E-2</v>
      </c>
      <c r="BF480" s="20">
        <f t="shared" si="816"/>
        <v>3152.9944640161043</v>
      </c>
      <c r="BG480" s="20">
        <f t="shared" si="817"/>
        <v>3.1031903669838375E-2</v>
      </c>
      <c r="BH480" s="26">
        <v>74352</v>
      </c>
      <c r="BI480">
        <f t="shared" si="779"/>
        <v>234</v>
      </c>
      <c r="BJ480" s="4">
        <v>157259</v>
      </c>
      <c r="BK480">
        <f t="shared" si="780"/>
        <v>491</v>
      </c>
      <c r="BL480" s="4">
        <v>116720</v>
      </c>
      <c r="BM480">
        <f t="shared" si="818"/>
        <v>351</v>
      </c>
      <c r="BN480" s="4">
        <v>45969</v>
      </c>
      <c r="BO480">
        <f t="shared" si="819"/>
        <v>96</v>
      </c>
      <c r="BP480" s="4">
        <v>9478</v>
      </c>
      <c r="BQ480">
        <f t="shared" si="820"/>
        <v>25</v>
      </c>
      <c r="BR480" s="8">
        <v>32</v>
      </c>
      <c r="BS480" s="15">
        <f t="shared" si="821"/>
        <v>0</v>
      </c>
      <c r="BT480" s="8">
        <v>294</v>
      </c>
      <c r="BU480" s="15">
        <f t="shared" si="822"/>
        <v>1</v>
      </c>
      <c r="BV480" s="8">
        <v>1319</v>
      </c>
      <c r="BW480" s="15">
        <f t="shared" si="823"/>
        <v>0</v>
      </c>
      <c r="BX480" s="8">
        <v>3153</v>
      </c>
      <c r="BY480" s="15">
        <f t="shared" si="824"/>
        <v>4</v>
      </c>
      <c r="BZ480" s="13">
        <v>1747</v>
      </c>
      <c r="CA480" s="16">
        <f t="shared" si="825"/>
        <v>4</v>
      </c>
    </row>
    <row r="481" spans="1:79">
      <c r="A481" s="1">
        <v>44378</v>
      </c>
      <c r="B481">
        <v>44379</v>
      </c>
      <c r="C481" s="4">
        <v>404983</v>
      </c>
      <c r="D481">
        <f t="shared" si="776"/>
        <v>1205</v>
      </c>
      <c r="E481" s="4">
        <v>6552</v>
      </c>
      <c r="F481">
        <f t="shared" si="777"/>
        <v>7</v>
      </c>
      <c r="G481" s="4">
        <v>385671</v>
      </c>
      <c r="H481">
        <f t="shared" si="778"/>
        <v>968</v>
      </c>
      <c r="I481">
        <f t="shared" si="775"/>
        <v>12760</v>
      </c>
      <c r="J481">
        <f t="shared" si="772"/>
        <v>230</v>
      </c>
      <c r="K481">
        <f t="shared" si="826"/>
        <v>1.6178456873498392E-2</v>
      </c>
      <c r="L481">
        <f t="shared" si="781"/>
        <v>0.95231404775015249</v>
      </c>
      <c r="M481">
        <f t="shared" si="782"/>
        <v>3.1507495376349129E-2</v>
      </c>
      <c r="N481">
        <f t="shared" si="783"/>
        <v>2.9754335367163558E-3</v>
      </c>
      <c r="O481">
        <f t="shared" si="827"/>
        <v>1.0683760683760685E-3</v>
      </c>
      <c r="P481">
        <f t="shared" si="784"/>
        <v>2.5099112974530107E-3</v>
      </c>
      <c r="Q481">
        <f t="shared" si="785"/>
        <v>1.8025078369905956E-2</v>
      </c>
      <c r="R481">
        <f t="shared" si="786"/>
        <v>101908.15299446401</v>
      </c>
      <c r="S481">
        <f t="shared" si="828"/>
        <v>1648.7166582788122</v>
      </c>
      <c r="T481">
        <f t="shared" si="787"/>
        <v>97048.565676899845</v>
      </c>
      <c r="U481">
        <f t="shared" si="788"/>
        <v>3210.8706592853546</v>
      </c>
      <c r="V481" s="4">
        <v>3012379</v>
      </c>
      <c r="W481">
        <f t="shared" si="789"/>
        <v>14234</v>
      </c>
      <c r="X481">
        <f t="shared" si="790"/>
        <v>-56</v>
      </c>
      <c r="Y481" s="20">
        <f t="shared" si="791"/>
        <v>758021.89229994966</v>
      </c>
      <c r="Z481" s="4">
        <v>2603846</v>
      </c>
      <c r="AA481">
        <f t="shared" si="792"/>
        <v>13029</v>
      </c>
      <c r="AB481" s="17">
        <f t="shared" si="793"/>
        <v>0.86438193866044077</v>
      </c>
      <c r="AC481" s="16">
        <f t="shared" si="794"/>
        <v>-64</v>
      </c>
      <c r="AD481">
        <f t="shared" si="795"/>
        <v>408533</v>
      </c>
      <c r="AE481">
        <f t="shared" si="796"/>
        <v>1205</v>
      </c>
      <c r="AF481" s="17">
        <f t="shared" si="797"/>
        <v>0.1356180613395592</v>
      </c>
      <c r="AG481" s="16">
        <f t="shared" si="798"/>
        <v>8</v>
      </c>
      <c r="AH481" s="20">
        <f t="shared" si="799"/>
        <v>8.4656456372066882E-2</v>
      </c>
      <c r="AI481" s="20">
        <f t="shared" si="800"/>
        <v>102801.45948666331</v>
      </c>
      <c r="AJ481" s="4">
        <v>11698</v>
      </c>
      <c r="AK481">
        <f t="shared" si="801"/>
        <v>233</v>
      </c>
      <c r="AL481">
        <f t="shared" si="802"/>
        <v>2.0322721325774173E-2</v>
      </c>
      <c r="AM481" s="20">
        <f t="shared" si="803"/>
        <v>2943.6336185203822</v>
      </c>
      <c r="AN481" s="20">
        <f t="shared" si="804"/>
        <v>2.8885163080919447E-2</v>
      </c>
      <c r="AO481" s="4">
        <v>379</v>
      </c>
      <c r="AP481">
        <f t="shared" si="773"/>
        <v>5</v>
      </c>
      <c r="AQ481">
        <f t="shared" si="774"/>
        <v>1.3368983957219305E-2</v>
      </c>
      <c r="AR481" s="20">
        <f t="shared" si="805"/>
        <v>95.369904378459992</v>
      </c>
      <c r="AS481" s="4">
        <v>577</v>
      </c>
      <c r="AT481">
        <f t="shared" si="806"/>
        <v>-13</v>
      </c>
      <c r="AU481">
        <f t="shared" si="807"/>
        <v>-2.2033898305084731E-2</v>
      </c>
      <c r="AV481" s="20">
        <f t="shared" si="808"/>
        <v>145.19375943633617</v>
      </c>
      <c r="AW481" s="30">
        <f t="shared" si="809"/>
        <v>1.4247511623944708E-3</v>
      </c>
      <c r="AX481" s="4">
        <v>106</v>
      </c>
      <c r="AY481">
        <f t="shared" si="810"/>
        <v>5</v>
      </c>
      <c r="AZ481">
        <f t="shared" si="811"/>
        <v>4.9504950495049549E-2</v>
      </c>
      <c r="BA481" s="20">
        <f t="shared" si="812"/>
        <v>26.673376950176145</v>
      </c>
      <c r="BB481" s="30">
        <f t="shared" si="813"/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 t="shared" si="814"/>
        <v>230</v>
      </c>
      <c r="BE481" s="30">
        <f t="shared" si="815"/>
        <v>1.8355945730247347E-2</v>
      </c>
      <c r="BF481" s="20">
        <f t="shared" si="816"/>
        <v>3210.8706592853546</v>
      </c>
      <c r="BG481" s="20">
        <f t="shared" si="817"/>
        <v>3.1507495376349129E-2</v>
      </c>
      <c r="BH481" s="26">
        <v>74632</v>
      </c>
      <c r="BI481">
        <f t="shared" si="779"/>
        <v>280</v>
      </c>
      <c r="BJ481" s="4">
        <v>157745</v>
      </c>
      <c r="BK481">
        <f t="shared" si="780"/>
        <v>486</v>
      </c>
      <c r="BL481" s="4">
        <v>117033</v>
      </c>
      <c r="BM481">
        <f t="shared" si="818"/>
        <v>313</v>
      </c>
      <c r="BN481" s="4">
        <v>46071</v>
      </c>
      <c r="BO481">
        <f t="shared" si="819"/>
        <v>102</v>
      </c>
      <c r="BP481" s="4">
        <v>9502</v>
      </c>
      <c r="BQ481">
        <f t="shared" si="820"/>
        <v>24</v>
      </c>
      <c r="BR481" s="8">
        <v>32</v>
      </c>
      <c r="BS481" s="15">
        <f t="shared" si="821"/>
        <v>0</v>
      </c>
      <c r="BT481" s="8">
        <v>294</v>
      </c>
      <c r="BU481" s="15">
        <f t="shared" si="822"/>
        <v>0</v>
      </c>
      <c r="BV481" s="8">
        <v>1322</v>
      </c>
      <c r="BW481" s="15">
        <f t="shared" si="823"/>
        <v>3</v>
      </c>
      <c r="BX481" s="8">
        <v>3154</v>
      </c>
      <c r="BY481" s="15">
        <f t="shared" si="824"/>
        <v>1</v>
      </c>
      <c r="BZ481" s="13">
        <v>1750</v>
      </c>
      <c r="CA481" s="16">
        <f t="shared" si="825"/>
        <v>3</v>
      </c>
    </row>
    <row r="482" spans="1:79">
      <c r="A482" s="1">
        <v>44379</v>
      </c>
      <c r="B482">
        <v>44380</v>
      </c>
      <c r="C482" s="4">
        <v>406013</v>
      </c>
      <c r="D482">
        <f t="shared" si="776"/>
        <v>1030</v>
      </c>
      <c r="E482" s="4">
        <v>6560</v>
      </c>
      <c r="F482">
        <f t="shared" si="777"/>
        <v>8</v>
      </c>
      <c r="G482" s="4">
        <v>386621</v>
      </c>
      <c r="H482">
        <f t="shared" si="778"/>
        <v>950</v>
      </c>
      <c r="I482">
        <f t="shared" si="775"/>
        <v>12832</v>
      </c>
      <c r="J482">
        <f t="shared" si="772"/>
        <v>72</v>
      </c>
      <c r="K482">
        <f t="shared" si="826"/>
        <v>1.6157118121833538E-2</v>
      </c>
      <c r="L482">
        <f t="shared" si="781"/>
        <v>0.95223798252765302</v>
      </c>
      <c r="M482">
        <f t="shared" si="782"/>
        <v>3.1604899350513409E-2</v>
      </c>
      <c r="N482">
        <f t="shared" si="783"/>
        <v>2.5368645831537412E-3</v>
      </c>
      <c r="O482">
        <f t="shared" si="827"/>
        <v>1.2195121951219512E-3</v>
      </c>
      <c r="P482">
        <f t="shared" si="784"/>
        <v>2.4571867539528373E-3</v>
      </c>
      <c r="Q482">
        <f t="shared" si="785"/>
        <v>5.6109725685785537E-3</v>
      </c>
      <c r="R482">
        <f t="shared" si="786"/>
        <v>102167.3376950176</v>
      </c>
      <c r="S482">
        <f t="shared" si="828"/>
        <v>1650.7297433316558</v>
      </c>
      <c r="T482">
        <f t="shared" si="787"/>
        <v>97287.619526925002</v>
      </c>
      <c r="U482">
        <f t="shared" si="788"/>
        <v>3228.9884247609461</v>
      </c>
      <c r="V482" s="4">
        <v>3026432</v>
      </c>
      <c r="W482">
        <f t="shared" si="789"/>
        <v>14053</v>
      </c>
      <c r="X482">
        <f t="shared" si="790"/>
        <v>-181</v>
      </c>
      <c r="Y482" s="20">
        <f t="shared" si="791"/>
        <v>761558.12783090083</v>
      </c>
      <c r="Z482" s="4">
        <v>2616869</v>
      </c>
      <c r="AA482">
        <f t="shared" si="792"/>
        <v>13023</v>
      </c>
      <c r="AB482" s="17">
        <f t="shared" si="793"/>
        <v>0.86467133575114197</v>
      </c>
      <c r="AC482" s="16">
        <f t="shared" si="794"/>
        <v>-6</v>
      </c>
      <c r="AD482">
        <f t="shared" si="795"/>
        <v>409563</v>
      </c>
      <c r="AE482">
        <f t="shared" si="796"/>
        <v>1030</v>
      </c>
      <c r="AF482" s="17">
        <f t="shared" si="797"/>
        <v>0.13532866424885806</v>
      </c>
      <c r="AG482" s="16">
        <f t="shared" si="798"/>
        <v>-175</v>
      </c>
      <c r="AH482" s="20">
        <f t="shared" si="799"/>
        <v>7.3293958585355437E-2</v>
      </c>
      <c r="AI482" s="20">
        <f t="shared" si="800"/>
        <v>103060.64418721691</v>
      </c>
      <c r="AJ482" s="4">
        <v>11770</v>
      </c>
      <c r="AK482">
        <f t="shared" si="801"/>
        <v>72</v>
      </c>
      <c r="AL482">
        <f t="shared" si="802"/>
        <v>6.1548982732091417E-3</v>
      </c>
      <c r="AM482" s="20">
        <f t="shared" si="803"/>
        <v>2961.7513839959738</v>
      </c>
      <c r="AN482" s="20">
        <f t="shared" si="804"/>
        <v>2.8989219557009258E-2</v>
      </c>
      <c r="AO482" s="4">
        <v>371</v>
      </c>
      <c r="AP482">
        <f t="shared" si="773"/>
        <v>-8</v>
      </c>
      <c r="AQ482">
        <f t="shared" si="774"/>
        <v>-2.1108179419525031E-2</v>
      </c>
      <c r="AR482" s="20">
        <f t="shared" si="805"/>
        <v>93.356819325616499</v>
      </c>
      <c r="AS482" s="4">
        <v>583</v>
      </c>
      <c r="AT482">
        <f t="shared" si="806"/>
        <v>6</v>
      </c>
      <c r="AU482">
        <f t="shared" si="807"/>
        <v>1.0398613518197486E-2</v>
      </c>
      <c r="AV482" s="20">
        <f t="shared" si="808"/>
        <v>146.7035732259688</v>
      </c>
      <c r="AW482" s="30">
        <f t="shared" si="809"/>
        <v>1.4359146135714865E-3</v>
      </c>
      <c r="AX482" s="4">
        <v>108</v>
      </c>
      <c r="AY482">
        <f t="shared" si="810"/>
        <v>2</v>
      </c>
      <c r="AZ482">
        <f t="shared" si="811"/>
        <v>1.8867924528301883E-2</v>
      </c>
      <c r="BA482" s="20">
        <f t="shared" si="812"/>
        <v>27.176648213387015</v>
      </c>
      <c r="BB482" s="30">
        <f t="shared" si="813"/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 t="shared" si="814"/>
        <v>72</v>
      </c>
      <c r="BE482" s="30">
        <f t="shared" si="815"/>
        <v>5.642633228840177E-3</v>
      </c>
      <c r="BF482" s="20">
        <f t="shared" si="816"/>
        <v>3228.9884247609461</v>
      </c>
      <c r="BG482" s="20">
        <f t="shared" si="817"/>
        <v>3.1604899350513409E-2</v>
      </c>
      <c r="BH482" s="26">
        <v>74867</v>
      </c>
      <c r="BI482">
        <f t="shared" si="779"/>
        <v>235</v>
      </c>
      <c r="BJ482" s="4">
        <v>158170</v>
      </c>
      <c r="BK482">
        <f t="shared" si="780"/>
        <v>425</v>
      </c>
      <c r="BL482" s="4">
        <v>117299</v>
      </c>
      <c r="BM482">
        <f t="shared" si="818"/>
        <v>266</v>
      </c>
      <c r="BN482" s="4">
        <v>46157</v>
      </c>
      <c r="BO482">
        <f t="shared" si="819"/>
        <v>86</v>
      </c>
      <c r="BP482" s="4">
        <v>9520</v>
      </c>
      <c r="BQ482">
        <f t="shared" si="820"/>
        <v>18</v>
      </c>
      <c r="BR482" s="8">
        <v>33</v>
      </c>
      <c r="BS482" s="15">
        <f t="shared" si="821"/>
        <v>1</v>
      </c>
      <c r="BT482" s="8">
        <v>294</v>
      </c>
      <c r="BU482" s="15">
        <f t="shared" si="822"/>
        <v>0</v>
      </c>
      <c r="BV482" s="8">
        <v>1323</v>
      </c>
      <c r="BW482" s="15">
        <f t="shared" si="823"/>
        <v>1</v>
      </c>
      <c r="BX482" s="8">
        <v>3158</v>
      </c>
      <c r="BY482" s="15">
        <f t="shared" si="824"/>
        <v>4</v>
      </c>
      <c r="BZ482" s="13">
        <v>1752</v>
      </c>
      <c r="CA482" s="16">
        <f t="shared" si="825"/>
        <v>2</v>
      </c>
    </row>
    <row r="483" spans="1:79">
      <c r="A483" s="1">
        <v>44380</v>
      </c>
      <c r="B483">
        <v>44381</v>
      </c>
      <c r="C483" s="4">
        <v>407330</v>
      </c>
      <c r="D483">
        <f t="shared" si="776"/>
        <v>1317</v>
      </c>
      <c r="E483" s="4">
        <v>6567</v>
      </c>
      <c r="F483">
        <f t="shared" si="777"/>
        <v>7</v>
      </c>
      <c r="G483" s="4">
        <v>387617</v>
      </c>
      <c r="H483">
        <f t="shared" si="778"/>
        <v>996</v>
      </c>
      <c r="I483">
        <f t="shared" si="775"/>
        <v>13146</v>
      </c>
      <c r="J483">
        <f t="shared" si="772"/>
        <v>314</v>
      </c>
      <c r="K483">
        <f t="shared" si="826"/>
        <v>1.6122063192006483E-2</v>
      </c>
      <c r="L483">
        <f t="shared" si="781"/>
        <v>0.95160435028109891</v>
      </c>
      <c r="M483">
        <f t="shared" si="782"/>
        <v>3.2273586526894653E-2</v>
      </c>
      <c r="N483">
        <f t="shared" si="783"/>
        <v>3.2332506812658042E-3</v>
      </c>
      <c r="O483">
        <f t="shared" si="827"/>
        <v>1.0659357393025734E-3</v>
      </c>
      <c r="P483">
        <f t="shared" si="784"/>
        <v>2.5695467433058923E-3</v>
      </c>
      <c r="Q483">
        <f t="shared" si="785"/>
        <v>2.3885592575688421E-2</v>
      </c>
      <c r="R483">
        <f t="shared" si="786"/>
        <v>102498.74182184196</v>
      </c>
      <c r="S483">
        <f t="shared" si="828"/>
        <v>1652.4911927528938</v>
      </c>
      <c r="T483">
        <f t="shared" si="787"/>
        <v>97538.248616004028</v>
      </c>
      <c r="U483">
        <f t="shared" si="788"/>
        <v>3308.0020130850526</v>
      </c>
      <c r="V483" s="4">
        <v>3040545</v>
      </c>
      <c r="W483">
        <f t="shared" si="789"/>
        <v>14113</v>
      </c>
      <c r="X483">
        <f t="shared" si="790"/>
        <v>60</v>
      </c>
      <c r="Y483" s="20">
        <f t="shared" si="791"/>
        <v>765109.46149974829</v>
      </c>
      <c r="Z483" s="4">
        <v>2629665</v>
      </c>
      <c r="AA483">
        <f t="shared" si="792"/>
        <v>12796</v>
      </c>
      <c r="AB483" s="17">
        <f t="shared" si="793"/>
        <v>0.86486633152938042</v>
      </c>
      <c r="AC483" s="16">
        <f t="shared" si="794"/>
        <v>-227</v>
      </c>
      <c r="AD483">
        <f t="shared" si="795"/>
        <v>410880</v>
      </c>
      <c r="AE483">
        <f t="shared" si="796"/>
        <v>1317</v>
      </c>
      <c r="AF483" s="17">
        <f t="shared" si="797"/>
        <v>0.13513366847061958</v>
      </c>
      <c r="AG483" s="16">
        <f t="shared" si="798"/>
        <v>287</v>
      </c>
      <c r="AH483" s="20">
        <f t="shared" si="799"/>
        <v>9.3318217246510307E-2</v>
      </c>
      <c r="AI483" s="20">
        <f t="shared" si="800"/>
        <v>103392.04831404127</v>
      </c>
      <c r="AJ483" s="4">
        <v>12079</v>
      </c>
      <c r="AK483">
        <f t="shared" si="801"/>
        <v>309</v>
      </c>
      <c r="AL483">
        <f t="shared" si="802"/>
        <v>2.6253186066270251E-2</v>
      </c>
      <c r="AM483" s="20">
        <f t="shared" si="803"/>
        <v>3039.5067941620532</v>
      </c>
      <c r="AN483" s="20">
        <f t="shared" si="804"/>
        <v>2.9654088822330789E-2</v>
      </c>
      <c r="AO483" s="4">
        <v>375</v>
      </c>
      <c r="AP483">
        <f t="shared" si="773"/>
        <v>4</v>
      </c>
      <c r="AQ483">
        <f t="shared" si="774"/>
        <v>1.0781671159029615E-2</v>
      </c>
      <c r="AR483" s="20">
        <f t="shared" si="805"/>
        <v>94.363361852038238</v>
      </c>
      <c r="AS483" s="4">
        <v>585</v>
      </c>
      <c r="AT483">
        <f t="shared" si="806"/>
        <v>2</v>
      </c>
      <c r="AU483">
        <f t="shared" si="807"/>
        <v>3.4305317324185847E-3</v>
      </c>
      <c r="AV483" s="20">
        <f t="shared" si="808"/>
        <v>147.20684448917967</v>
      </c>
      <c r="AW483" s="30">
        <f t="shared" si="809"/>
        <v>1.4361819654825326E-3</v>
      </c>
      <c r="AX483" s="4">
        <v>107</v>
      </c>
      <c r="AY483">
        <f t="shared" si="810"/>
        <v>-1</v>
      </c>
      <c r="AZ483">
        <f t="shared" si="811"/>
        <v>-9.2592592592593004E-3</v>
      </c>
      <c r="BA483" s="20">
        <f t="shared" si="812"/>
        <v>26.92501258178158</v>
      </c>
      <c r="BB483" s="30">
        <f t="shared" si="813"/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 t="shared" si="814"/>
        <v>314</v>
      </c>
      <c r="BE483" s="30">
        <f t="shared" si="815"/>
        <v>2.447007481296759E-2</v>
      </c>
      <c r="BF483" s="20">
        <f t="shared" si="816"/>
        <v>3308.0020130850526</v>
      </c>
      <c r="BG483" s="20">
        <f t="shared" si="817"/>
        <v>3.2273586526894653E-2</v>
      </c>
      <c r="BH483" s="26">
        <v>75201</v>
      </c>
      <c r="BI483">
        <f t="shared" si="779"/>
        <v>334</v>
      </c>
      <c r="BJ483" s="4">
        <v>158691</v>
      </c>
      <c r="BK483">
        <f t="shared" si="780"/>
        <v>521</v>
      </c>
      <c r="BL483" s="4">
        <v>117630</v>
      </c>
      <c r="BM483">
        <f t="shared" si="818"/>
        <v>331</v>
      </c>
      <c r="BN483" s="4">
        <v>46257</v>
      </c>
      <c r="BO483">
        <f t="shared" si="819"/>
        <v>100</v>
      </c>
      <c r="BP483" s="4">
        <v>9551</v>
      </c>
      <c r="BQ483">
        <f t="shared" si="820"/>
        <v>31</v>
      </c>
      <c r="BR483" s="8">
        <v>33</v>
      </c>
      <c r="BS483" s="15">
        <f t="shared" si="821"/>
        <v>0</v>
      </c>
      <c r="BT483" s="8">
        <v>294</v>
      </c>
      <c r="BU483" s="15">
        <f t="shared" si="822"/>
        <v>0</v>
      </c>
      <c r="BV483" s="8">
        <v>1324</v>
      </c>
      <c r="BW483" s="15">
        <f t="shared" si="823"/>
        <v>1</v>
      </c>
      <c r="BX483" s="8">
        <v>3164</v>
      </c>
      <c r="BY483" s="15">
        <f t="shared" si="824"/>
        <v>6</v>
      </c>
      <c r="BZ483" s="13">
        <v>1752</v>
      </c>
      <c r="CA483" s="16">
        <f t="shared" si="825"/>
        <v>0</v>
      </c>
    </row>
    <row r="484" spans="1:79">
      <c r="A484" s="1">
        <v>44381</v>
      </c>
      <c r="B484">
        <v>44382</v>
      </c>
      <c r="C484" s="4">
        <v>408123</v>
      </c>
      <c r="D484">
        <f t="shared" si="776"/>
        <v>793</v>
      </c>
      <c r="E484" s="4">
        <v>6574</v>
      </c>
      <c r="F484">
        <f t="shared" si="777"/>
        <v>7</v>
      </c>
      <c r="G484" s="4">
        <v>388293</v>
      </c>
      <c r="H484">
        <f t="shared" si="778"/>
        <v>676</v>
      </c>
      <c r="I484">
        <f t="shared" si="775"/>
        <v>13256</v>
      </c>
      <c r="J484">
        <f t="shared" si="772"/>
        <v>110</v>
      </c>
      <c r="K484">
        <f t="shared" si="826"/>
        <v>1.6107889043254116E-2</v>
      </c>
      <c r="L484">
        <f t="shared" si="781"/>
        <v>0.9514117067648723</v>
      </c>
      <c r="M484">
        <f t="shared" si="782"/>
        <v>3.2480404191873528E-2</v>
      </c>
      <c r="N484">
        <f t="shared" si="783"/>
        <v>1.9430416810618367E-3</v>
      </c>
      <c r="O484">
        <f t="shared" si="827"/>
        <v>1.0648007301490721E-3</v>
      </c>
      <c r="P484">
        <f t="shared" si="784"/>
        <v>1.7409533522365842E-3</v>
      </c>
      <c r="Q484">
        <f t="shared" si="785"/>
        <v>8.2981291490645745E-3</v>
      </c>
      <c r="R484">
        <f t="shared" si="786"/>
        <v>102698.28887770508</v>
      </c>
      <c r="S484">
        <f t="shared" si="828"/>
        <v>1654.2526421741318</v>
      </c>
      <c r="T484">
        <f t="shared" si="787"/>
        <v>97708.354302969296</v>
      </c>
      <c r="U484">
        <f t="shared" si="788"/>
        <v>3335.6819325616507</v>
      </c>
      <c r="V484" s="4">
        <v>3049705</v>
      </c>
      <c r="W484">
        <f t="shared" si="789"/>
        <v>9160</v>
      </c>
      <c r="X484">
        <f t="shared" si="790"/>
        <v>-4953</v>
      </c>
      <c r="Y484" s="20">
        <f t="shared" si="791"/>
        <v>767414.44388525409</v>
      </c>
      <c r="Z484" s="4">
        <v>2638032</v>
      </c>
      <c r="AA484">
        <f t="shared" si="792"/>
        <v>8367</v>
      </c>
      <c r="AB484" s="17">
        <f t="shared" si="793"/>
        <v>0.86501218970359428</v>
      </c>
      <c r="AC484" s="16">
        <f t="shared" si="794"/>
        <v>-4429</v>
      </c>
      <c r="AD484">
        <f t="shared" si="795"/>
        <v>411673</v>
      </c>
      <c r="AE484">
        <f t="shared" si="796"/>
        <v>793</v>
      </c>
      <c r="AF484" s="17">
        <f t="shared" si="797"/>
        <v>0.13498781029640572</v>
      </c>
      <c r="AG484" s="16">
        <f t="shared" si="798"/>
        <v>-524</v>
      </c>
      <c r="AH484" s="20">
        <f t="shared" si="799"/>
        <v>8.657205240174673E-2</v>
      </c>
      <c r="AI484" s="20">
        <f t="shared" si="800"/>
        <v>103591.59536990437</v>
      </c>
      <c r="AJ484" s="4">
        <v>12189</v>
      </c>
      <c r="AK484">
        <f t="shared" si="801"/>
        <v>110</v>
      </c>
      <c r="AL484">
        <f t="shared" si="802"/>
        <v>9.1067141319645106E-3</v>
      </c>
      <c r="AM484" s="20">
        <f t="shared" si="803"/>
        <v>3067.1867136386509</v>
      </c>
      <c r="AN484" s="20">
        <f t="shared" si="804"/>
        <v>2.9865996280533075E-2</v>
      </c>
      <c r="AO484" s="4">
        <v>375</v>
      </c>
      <c r="AP484">
        <f t="shared" si="773"/>
        <v>0</v>
      </c>
      <c r="AQ484">
        <f t="shared" si="774"/>
        <v>0</v>
      </c>
      <c r="AR484" s="20">
        <f t="shared" si="805"/>
        <v>94.363361852038238</v>
      </c>
      <c r="AS484" s="4">
        <v>585</v>
      </c>
      <c r="AT484">
        <f t="shared" si="806"/>
        <v>0</v>
      </c>
      <c r="AU484">
        <f t="shared" si="807"/>
        <v>0</v>
      </c>
      <c r="AV484" s="20">
        <f t="shared" si="808"/>
        <v>147.20684448917967</v>
      </c>
      <c r="AW484" s="30">
        <f t="shared" si="809"/>
        <v>1.4333914040620106E-3</v>
      </c>
      <c r="AX484" s="4">
        <v>107</v>
      </c>
      <c r="AY484">
        <f t="shared" si="810"/>
        <v>0</v>
      </c>
      <c r="AZ484">
        <f t="shared" si="811"/>
        <v>0</v>
      </c>
      <c r="BA484" s="20">
        <f t="shared" si="812"/>
        <v>26.92501258178158</v>
      </c>
      <c r="BB484" s="30">
        <f t="shared" si="813"/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 t="shared" si="814"/>
        <v>110</v>
      </c>
      <c r="BE484" s="30">
        <f t="shared" si="815"/>
        <v>8.3675642781073645E-3</v>
      </c>
      <c r="BF484" s="20">
        <f t="shared" si="816"/>
        <v>3335.6819325616507</v>
      </c>
      <c r="BG484" s="20">
        <f t="shared" si="817"/>
        <v>3.2480404191873528E-2</v>
      </c>
      <c r="BH484" s="26">
        <v>75365</v>
      </c>
      <c r="BI484">
        <f t="shared" si="779"/>
        <v>164</v>
      </c>
      <c r="BJ484" s="4">
        <v>158998</v>
      </c>
      <c r="BK484">
        <f t="shared" si="780"/>
        <v>307</v>
      </c>
      <c r="BL484" s="4">
        <v>117864</v>
      </c>
      <c r="BM484">
        <f t="shared" si="818"/>
        <v>234</v>
      </c>
      <c r="BN484" s="4">
        <v>46327</v>
      </c>
      <c r="BO484">
        <f t="shared" si="819"/>
        <v>70</v>
      </c>
      <c r="BP484" s="4">
        <v>9569</v>
      </c>
      <c r="BQ484">
        <f t="shared" si="820"/>
        <v>18</v>
      </c>
      <c r="BR484" s="8">
        <v>33</v>
      </c>
      <c r="BS484" s="15">
        <f t="shared" si="821"/>
        <v>0</v>
      </c>
      <c r="BT484" s="8">
        <v>295</v>
      </c>
      <c r="BU484" s="15">
        <f t="shared" si="822"/>
        <v>1</v>
      </c>
      <c r="BV484" s="8">
        <v>1326</v>
      </c>
      <c r="BW484" s="15">
        <f t="shared" si="823"/>
        <v>2</v>
      </c>
      <c r="BX484" s="8">
        <v>3164</v>
      </c>
      <c r="BY484" s="15">
        <f t="shared" si="824"/>
        <v>0</v>
      </c>
      <c r="BZ484" s="13">
        <v>1756</v>
      </c>
      <c r="CA484" s="16">
        <f t="shared" si="825"/>
        <v>4</v>
      </c>
    </row>
    <row r="485" spans="1:79">
      <c r="A485" s="1">
        <v>44382</v>
      </c>
      <c r="B485">
        <v>44383</v>
      </c>
      <c r="C485" s="4">
        <v>408728</v>
      </c>
      <c r="D485">
        <f t="shared" si="776"/>
        <v>605</v>
      </c>
      <c r="E485" s="4">
        <v>6583</v>
      </c>
      <c r="F485">
        <f t="shared" si="777"/>
        <v>9</v>
      </c>
      <c r="G485" s="4">
        <v>389434</v>
      </c>
      <c r="H485">
        <f t="shared" si="778"/>
        <v>1141</v>
      </c>
      <c r="I485">
        <f t="shared" si="775"/>
        <v>12711</v>
      </c>
      <c r="J485">
        <f t="shared" ref="J485:J548" si="829">+IFERROR(D485-F485-H485,"")</f>
        <v>-545</v>
      </c>
      <c r="K485">
        <f t="shared" si="826"/>
        <v>1.6106065647570021E-2</v>
      </c>
      <c r="L485">
        <f t="shared" si="781"/>
        <v>0.95279501282026191</v>
      </c>
      <c r="M485">
        <f t="shared" si="782"/>
        <v>3.1098921532168092E-2</v>
      </c>
      <c r="N485">
        <f t="shared" si="783"/>
        <v>1.4802019925231451E-3</v>
      </c>
      <c r="O485">
        <f t="shared" si="827"/>
        <v>1.3671578307762418E-3</v>
      </c>
      <c r="P485">
        <f t="shared" si="784"/>
        <v>2.9298931269483405E-3</v>
      </c>
      <c r="Q485">
        <f t="shared" si="785"/>
        <v>-4.2876248918259773E-2</v>
      </c>
      <c r="R485">
        <f t="shared" si="786"/>
        <v>102850.52843482637</v>
      </c>
      <c r="S485">
        <f t="shared" si="828"/>
        <v>1656.5173628585808</v>
      </c>
      <c r="T485">
        <f t="shared" si="787"/>
        <v>97995.470558631103</v>
      </c>
      <c r="U485">
        <f t="shared" si="788"/>
        <v>3198.5405133366885</v>
      </c>
      <c r="V485" s="4">
        <v>3056412</v>
      </c>
      <c r="W485">
        <f t="shared" si="789"/>
        <v>6707</v>
      </c>
      <c r="X485">
        <f t="shared" si="790"/>
        <v>-2453</v>
      </c>
      <c r="Y485" s="20">
        <f t="shared" si="791"/>
        <v>769102.16406643181</v>
      </c>
      <c r="Z485" s="4">
        <v>2644134</v>
      </c>
      <c r="AA485">
        <f t="shared" si="792"/>
        <v>6102</v>
      </c>
      <c r="AB485" s="17">
        <f t="shared" si="793"/>
        <v>0.86511046285644733</v>
      </c>
      <c r="AC485" s="16">
        <f t="shared" si="794"/>
        <v>-2265</v>
      </c>
      <c r="AD485">
        <f t="shared" si="795"/>
        <v>412278</v>
      </c>
      <c r="AE485">
        <f t="shared" si="796"/>
        <v>605</v>
      </c>
      <c r="AF485" s="17">
        <f t="shared" si="797"/>
        <v>0.13488953714355265</v>
      </c>
      <c r="AG485" s="16">
        <f t="shared" si="798"/>
        <v>-188</v>
      </c>
      <c r="AH485" s="20">
        <f t="shared" si="799"/>
        <v>9.0204264201580439E-2</v>
      </c>
      <c r="AI485" s="20">
        <f t="shared" si="800"/>
        <v>103743.83492702566</v>
      </c>
      <c r="AJ485" s="4">
        <v>11606</v>
      </c>
      <c r="AK485">
        <f t="shared" si="801"/>
        <v>-583</v>
      </c>
      <c r="AL485">
        <f t="shared" si="802"/>
        <v>-4.7830010665353972E-2</v>
      </c>
      <c r="AM485" s="20">
        <f t="shared" si="803"/>
        <v>2920.4831404126821</v>
      </c>
      <c r="AN485" s="20">
        <f t="shared" si="804"/>
        <v>2.8395412107807636E-2</v>
      </c>
      <c r="AO485" s="4">
        <v>374</v>
      </c>
      <c r="AP485">
        <f t="shared" si="773"/>
        <v>-1</v>
      </c>
      <c r="AQ485">
        <f t="shared" si="774"/>
        <v>-2.666666666666706E-3</v>
      </c>
      <c r="AR485" s="20">
        <f t="shared" si="805"/>
        <v>94.111726220432814</v>
      </c>
      <c r="AS485" s="4">
        <v>610</v>
      </c>
      <c r="AT485">
        <f t="shared" si="806"/>
        <v>25</v>
      </c>
      <c r="AU485">
        <f t="shared" si="807"/>
        <v>4.2735042735042805E-2</v>
      </c>
      <c r="AV485" s="20">
        <f t="shared" si="808"/>
        <v>153.49773527931555</v>
      </c>
      <c r="AW485" s="30">
        <f t="shared" si="809"/>
        <v>1.4924350668415181E-3</v>
      </c>
      <c r="AX485" s="4">
        <v>121</v>
      </c>
      <c r="AY485">
        <f t="shared" si="810"/>
        <v>14</v>
      </c>
      <c r="AZ485">
        <f t="shared" si="811"/>
        <v>0.13084112149532712</v>
      </c>
      <c r="BA485" s="20">
        <f t="shared" si="812"/>
        <v>30.447911424257672</v>
      </c>
      <c r="BB485" s="30">
        <f t="shared" si="813"/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 t="shared" si="814"/>
        <v>-545</v>
      </c>
      <c r="BE485" s="30">
        <f t="shared" si="815"/>
        <v>-4.1113458056729058E-2</v>
      </c>
      <c r="BF485" s="20">
        <f t="shared" si="816"/>
        <v>3198.5405133366885</v>
      </c>
      <c r="BG485" s="20">
        <f t="shared" si="817"/>
        <v>3.1098921532168092E-2</v>
      </c>
      <c r="BH485" s="26">
        <v>75502</v>
      </c>
      <c r="BI485">
        <f t="shared" si="779"/>
        <v>137</v>
      </c>
      <c r="BJ485" s="4">
        <v>159240</v>
      </c>
      <c r="BK485">
        <f t="shared" si="780"/>
        <v>242</v>
      </c>
      <c r="BL485" s="4">
        <v>118032</v>
      </c>
      <c r="BM485">
        <f t="shared" si="818"/>
        <v>168</v>
      </c>
      <c r="BN485" s="4">
        <v>46369</v>
      </c>
      <c r="BO485">
        <f t="shared" si="819"/>
        <v>42</v>
      </c>
      <c r="BP485" s="4">
        <v>9585</v>
      </c>
      <c r="BQ485">
        <f t="shared" si="820"/>
        <v>16</v>
      </c>
      <c r="BR485" s="8">
        <v>33</v>
      </c>
      <c r="BS485" s="15">
        <f t="shared" si="821"/>
        <v>0</v>
      </c>
      <c r="BT485" s="8">
        <v>296</v>
      </c>
      <c r="BU485" s="15">
        <f t="shared" si="822"/>
        <v>1</v>
      </c>
      <c r="BV485" s="8">
        <v>1331</v>
      </c>
      <c r="BW485" s="15">
        <f t="shared" si="823"/>
        <v>5</v>
      </c>
      <c r="BX485" s="8">
        <v>3166</v>
      </c>
      <c r="BY485" s="15">
        <f t="shared" si="824"/>
        <v>2</v>
      </c>
      <c r="BZ485" s="13">
        <v>1757</v>
      </c>
      <c r="CA485" s="16">
        <f t="shared" si="825"/>
        <v>1</v>
      </c>
    </row>
    <row r="486" spans="1:79">
      <c r="A486" s="1">
        <v>44383</v>
      </c>
      <c r="B486">
        <v>44384</v>
      </c>
      <c r="C486" s="4">
        <v>410004</v>
      </c>
      <c r="D486">
        <f t="shared" si="776"/>
        <v>1276</v>
      </c>
      <c r="E486" s="4">
        <v>6591</v>
      </c>
      <c r="F486">
        <f t="shared" si="777"/>
        <v>8</v>
      </c>
      <c r="G486" s="4">
        <v>389912</v>
      </c>
      <c r="H486">
        <f t="shared" si="778"/>
        <v>478</v>
      </c>
      <c r="I486">
        <f t="shared" si="775"/>
        <v>13501</v>
      </c>
      <c r="J486">
        <f t="shared" si="829"/>
        <v>790</v>
      </c>
      <c r="K486">
        <f t="shared" si="826"/>
        <v>1.6075452922410513E-2</v>
      </c>
      <c r="L486">
        <f t="shared" si="781"/>
        <v>0.95099560004292638</v>
      </c>
      <c r="M486">
        <f t="shared" si="782"/>
        <v>3.2928947034663078E-2</v>
      </c>
      <c r="N486">
        <f t="shared" si="783"/>
        <v>3.1121647593682013E-3</v>
      </c>
      <c r="O486">
        <f t="shared" si="827"/>
        <v>1.2137763617053557E-3</v>
      </c>
      <c r="P486">
        <f t="shared" si="784"/>
        <v>1.2259176429553335E-3</v>
      </c>
      <c r="Q486">
        <f t="shared" si="785"/>
        <v>5.8514184134508554E-2</v>
      </c>
      <c r="R486">
        <f t="shared" si="786"/>
        <v>103171.6155007549</v>
      </c>
      <c r="S486">
        <f t="shared" si="828"/>
        <v>1658.5304479114241</v>
      </c>
      <c r="T486">
        <f t="shared" si="787"/>
        <v>98115.752390538502</v>
      </c>
      <c r="U486">
        <f t="shared" si="788"/>
        <v>3397.332662304982</v>
      </c>
      <c r="V486" s="4">
        <v>3071315</v>
      </c>
      <c r="W486">
        <f t="shared" si="789"/>
        <v>14903</v>
      </c>
      <c r="X486">
        <f t="shared" si="790"/>
        <v>8196</v>
      </c>
      <c r="Y486" s="20">
        <f t="shared" si="791"/>
        <v>772852.28988424758</v>
      </c>
      <c r="Z486" s="4">
        <v>2657761</v>
      </c>
      <c r="AA486">
        <f t="shared" si="792"/>
        <v>13627</v>
      </c>
      <c r="AB486" s="17">
        <f t="shared" si="793"/>
        <v>0.86534953269202275</v>
      </c>
      <c r="AC486" s="16">
        <f t="shared" si="794"/>
        <v>7525</v>
      </c>
      <c r="AD486">
        <f t="shared" si="795"/>
        <v>413554</v>
      </c>
      <c r="AE486">
        <f t="shared" si="796"/>
        <v>1276</v>
      </c>
      <c r="AF486" s="17">
        <f t="shared" si="797"/>
        <v>0.1346504673079772</v>
      </c>
      <c r="AG486" s="16">
        <f t="shared" si="798"/>
        <v>671</v>
      </c>
      <c r="AH486" s="20">
        <f t="shared" si="799"/>
        <v>8.56203448970006E-2</v>
      </c>
      <c r="AI486" s="20">
        <f t="shared" si="800"/>
        <v>104064.9219929542</v>
      </c>
      <c r="AJ486" s="4">
        <v>12411</v>
      </c>
      <c r="AK486">
        <f t="shared" si="801"/>
        <v>805</v>
      </c>
      <c r="AL486">
        <f t="shared" si="802"/>
        <v>6.9360675512665892E-2</v>
      </c>
      <c r="AM486" s="20">
        <f t="shared" si="803"/>
        <v>3123.0498238550576</v>
      </c>
      <c r="AN486" s="20">
        <f t="shared" si="804"/>
        <v>3.0270436385986477E-2</v>
      </c>
      <c r="AO486" s="4">
        <v>346</v>
      </c>
      <c r="AP486">
        <f t="shared" si="773"/>
        <v>-28</v>
      </c>
      <c r="AQ486">
        <f t="shared" si="774"/>
        <v>-7.4866310160427774E-2</v>
      </c>
      <c r="AR486" s="20">
        <f t="shared" si="805"/>
        <v>87.065928535480623</v>
      </c>
      <c r="AS486" s="4">
        <v>620</v>
      </c>
      <c r="AT486">
        <f t="shared" si="806"/>
        <v>10</v>
      </c>
      <c r="AU486">
        <f t="shared" si="807"/>
        <v>1.6393442622950838E-2</v>
      </c>
      <c r="AV486" s="20">
        <f t="shared" si="808"/>
        <v>156.01409159536991</v>
      </c>
      <c r="AW486" s="30">
        <f t="shared" si="809"/>
        <v>1.51218036897201E-3</v>
      </c>
      <c r="AX486" s="4">
        <v>124</v>
      </c>
      <c r="AY486">
        <f t="shared" si="810"/>
        <v>3</v>
      </c>
      <c r="AZ486">
        <f t="shared" si="811"/>
        <v>2.4793388429751984E-2</v>
      </c>
      <c r="BA486" s="20">
        <f t="shared" si="812"/>
        <v>31.20281831907398</v>
      </c>
      <c r="BB486" s="30">
        <f t="shared" si="813"/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 t="shared" si="814"/>
        <v>790</v>
      </c>
      <c r="BE486" s="30">
        <f t="shared" si="815"/>
        <v>6.2150892927385737E-2</v>
      </c>
      <c r="BF486" s="20">
        <f t="shared" si="816"/>
        <v>3397.332662304982</v>
      </c>
      <c r="BG486" s="20">
        <f t="shared" si="817"/>
        <v>3.2928947034663078E-2</v>
      </c>
      <c r="BH486" s="26">
        <v>75782</v>
      </c>
      <c r="BI486">
        <f t="shared" si="779"/>
        <v>280</v>
      </c>
      <c r="BJ486" s="4">
        <v>159753</v>
      </c>
      <c r="BK486">
        <f t="shared" si="780"/>
        <v>513</v>
      </c>
      <c r="BL486" s="4">
        <v>118408</v>
      </c>
      <c r="BM486">
        <f t="shared" si="818"/>
        <v>376</v>
      </c>
      <c r="BN486" s="4">
        <v>46452</v>
      </c>
      <c r="BO486">
        <f t="shared" si="819"/>
        <v>83</v>
      </c>
      <c r="BP486" s="4">
        <v>9609</v>
      </c>
      <c r="BQ486">
        <f t="shared" si="820"/>
        <v>24</v>
      </c>
      <c r="BR486" s="8">
        <v>33</v>
      </c>
      <c r="BS486" s="15">
        <f t="shared" si="821"/>
        <v>0</v>
      </c>
      <c r="BT486" s="8">
        <v>296</v>
      </c>
      <c r="BU486" s="15">
        <f t="shared" si="822"/>
        <v>0</v>
      </c>
      <c r="BV486" s="8">
        <v>1332</v>
      </c>
      <c r="BW486" s="15">
        <f t="shared" si="823"/>
        <v>1</v>
      </c>
      <c r="BX486" s="8">
        <v>3168</v>
      </c>
      <c r="BY486" s="15">
        <f t="shared" si="824"/>
        <v>2</v>
      </c>
      <c r="BZ486" s="13">
        <v>1762</v>
      </c>
      <c r="CA486" s="16">
        <f t="shared" si="825"/>
        <v>5</v>
      </c>
    </row>
    <row r="487" spans="1:79">
      <c r="A487" s="1">
        <v>44384</v>
      </c>
      <c r="B487">
        <v>44385</v>
      </c>
      <c r="C487" s="4">
        <v>411226</v>
      </c>
      <c r="D487">
        <f t="shared" si="776"/>
        <v>1222</v>
      </c>
      <c r="E487" s="4">
        <v>6599</v>
      </c>
      <c r="F487">
        <f t="shared" si="777"/>
        <v>8</v>
      </c>
      <c r="G487" s="4">
        <v>391087</v>
      </c>
      <c r="H487">
        <f t="shared" si="778"/>
        <v>1175</v>
      </c>
      <c r="I487">
        <f t="shared" si="775"/>
        <v>13540</v>
      </c>
      <c r="J487">
        <f t="shared" si="829"/>
        <v>39</v>
      </c>
      <c r="K487">
        <f t="shared" si="826"/>
        <v>1.604713709736252E-2</v>
      </c>
      <c r="L487">
        <f t="shared" si="781"/>
        <v>0.95102692923112842</v>
      </c>
      <c r="M487">
        <f t="shared" si="782"/>
        <v>3.2925933671509096E-2</v>
      </c>
      <c r="N487">
        <f t="shared" si="783"/>
        <v>2.9716019901465376E-3</v>
      </c>
      <c r="O487">
        <f t="shared" si="827"/>
        <v>1.2123048946810122E-3</v>
      </c>
      <c r="P487">
        <f t="shared" si="784"/>
        <v>3.0044465809397911E-3</v>
      </c>
      <c r="Q487">
        <f t="shared" si="785"/>
        <v>2.8803545051698672E-3</v>
      </c>
      <c r="R487">
        <f t="shared" si="786"/>
        <v>103479.11424257675</v>
      </c>
      <c r="S487">
        <f t="shared" si="828"/>
        <v>1660.5435329642676</v>
      </c>
      <c r="T487">
        <f t="shared" si="787"/>
        <v>98411.42425767488</v>
      </c>
      <c r="U487">
        <f t="shared" si="788"/>
        <v>3407.1464519375941</v>
      </c>
      <c r="V487" s="4">
        <v>3085213</v>
      </c>
      <c r="W487">
        <f t="shared" si="789"/>
        <v>13898</v>
      </c>
      <c r="X487">
        <f t="shared" si="790"/>
        <v>-1005</v>
      </c>
      <c r="Y487" s="20">
        <f t="shared" si="791"/>
        <v>776349.52189229988</v>
      </c>
      <c r="Z487" s="4">
        <v>2670437</v>
      </c>
      <c r="AA487">
        <f t="shared" si="792"/>
        <v>12676</v>
      </c>
      <c r="AB487" s="17">
        <f t="shared" si="793"/>
        <v>0.86556001157780682</v>
      </c>
      <c r="AC487" s="16">
        <f t="shared" si="794"/>
        <v>-951</v>
      </c>
      <c r="AD487">
        <f t="shared" si="795"/>
        <v>414776</v>
      </c>
      <c r="AE487">
        <f t="shared" si="796"/>
        <v>1222</v>
      </c>
      <c r="AF487" s="17">
        <f t="shared" si="797"/>
        <v>0.13443998842219321</v>
      </c>
      <c r="AG487" s="16">
        <f t="shared" si="798"/>
        <v>-54</v>
      </c>
      <c r="AH487" s="20">
        <f t="shared" si="799"/>
        <v>8.7926320333860983E-2</v>
      </c>
      <c r="AI487" s="20">
        <f t="shared" si="800"/>
        <v>104372.42073477604</v>
      </c>
      <c r="AJ487" s="4">
        <v>12469</v>
      </c>
      <c r="AK487">
        <f t="shared" si="801"/>
        <v>58</v>
      </c>
      <c r="AL487">
        <f t="shared" si="802"/>
        <v>4.6732737088066578E-3</v>
      </c>
      <c r="AM487" s="20">
        <f t="shared" si="803"/>
        <v>3137.6446904881732</v>
      </c>
      <c r="AN487" s="20">
        <f t="shared" si="804"/>
        <v>3.0321526362632713E-2</v>
      </c>
      <c r="AO487" s="4">
        <v>347</v>
      </c>
      <c r="AP487">
        <f t="shared" si="773"/>
        <v>1</v>
      </c>
      <c r="AQ487">
        <f t="shared" si="774"/>
        <v>2.8901734104045396E-3</v>
      </c>
      <c r="AR487" s="20">
        <f t="shared" si="805"/>
        <v>87.317564167086061</v>
      </c>
      <c r="AS487" s="4">
        <v>610</v>
      </c>
      <c r="AT487">
        <f t="shared" si="806"/>
        <v>-10</v>
      </c>
      <c r="AU487">
        <f t="shared" si="807"/>
        <v>-1.6129032258064502E-2</v>
      </c>
      <c r="AV487" s="20">
        <f t="shared" si="808"/>
        <v>153.49773527931555</v>
      </c>
      <c r="AW487" s="30">
        <f t="shared" si="809"/>
        <v>1.4833692422171749E-3</v>
      </c>
      <c r="AX487" s="4">
        <v>114</v>
      </c>
      <c r="AY487">
        <f t="shared" si="810"/>
        <v>-10</v>
      </c>
      <c r="AZ487">
        <f t="shared" si="811"/>
        <v>-8.064516129032262E-2</v>
      </c>
      <c r="BA487" s="20">
        <f t="shared" si="812"/>
        <v>28.686462003019628</v>
      </c>
      <c r="BB487" s="30">
        <f t="shared" si="813"/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 t="shared" si="814"/>
        <v>39</v>
      </c>
      <c r="BE487" s="30">
        <f t="shared" si="815"/>
        <v>2.8886749129695133E-3</v>
      </c>
      <c r="BF487" s="20">
        <f t="shared" si="816"/>
        <v>3407.1464519375941</v>
      </c>
      <c r="BG487" s="20">
        <f t="shared" si="817"/>
        <v>3.2925933671509096E-2</v>
      </c>
      <c r="BH487" s="26">
        <v>76021</v>
      </c>
      <c r="BI487">
        <f t="shared" si="779"/>
        <v>239</v>
      </c>
      <c r="BJ487" s="4">
        <v>160251</v>
      </c>
      <c r="BK487">
        <f t="shared" si="780"/>
        <v>498</v>
      </c>
      <c r="BL487" s="4">
        <v>118766</v>
      </c>
      <c r="BM487">
        <f t="shared" si="818"/>
        <v>358</v>
      </c>
      <c r="BN487" s="4">
        <v>46559</v>
      </c>
      <c r="BO487">
        <f t="shared" si="819"/>
        <v>107</v>
      </c>
      <c r="BP487" s="4">
        <v>9629</v>
      </c>
      <c r="BQ487">
        <f t="shared" si="820"/>
        <v>20</v>
      </c>
      <c r="BR487" s="8">
        <v>33</v>
      </c>
      <c r="BS487" s="15">
        <f t="shared" si="821"/>
        <v>0</v>
      </c>
      <c r="BT487" s="8">
        <v>297</v>
      </c>
      <c r="BU487" s="15">
        <f t="shared" si="822"/>
        <v>1</v>
      </c>
      <c r="BV487" s="8">
        <v>1335</v>
      </c>
      <c r="BW487" s="15">
        <f t="shared" si="823"/>
        <v>3</v>
      </c>
      <c r="BX487" s="8">
        <v>3170</v>
      </c>
      <c r="BY487" s="15">
        <f t="shared" si="824"/>
        <v>2</v>
      </c>
      <c r="BZ487" s="13">
        <v>1764</v>
      </c>
      <c r="CA487" s="16">
        <f t="shared" si="825"/>
        <v>2</v>
      </c>
    </row>
    <row r="488" spans="1:79">
      <c r="A488" s="1">
        <v>44385</v>
      </c>
      <c r="B488">
        <v>44386</v>
      </c>
      <c r="C488" s="4">
        <v>412466</v>
      </c>
      <c r="D488">
        <f t="shared" si="776"/>
        <v>1240</v>
      </c>
      <c r="E488" s="4">
        <v>6604</v>
      </c>
      <c r="F488">
        <f t="shared" si="777"/>
        <v>5</v>
      </c>
      <c r="G488" s="4">
        <v>392262</v>
      </c>
      <c r="H488">
        <f t="shared" si="778"/>
        <v>1175</v>
      </c>
      <c r="I488">
        <f t="shared" si="775"/>
        <v>13600</v>
      </c>
      <c r="J488">
        <f t="shared" si="829"/>
        <v>60</v>
      </c>
      <c r="K488">
        <f t="shared" si="826"/>
        <v>1.6011016665616076E-2</v>
      </c>
      <c r="L488">
        <f t="shared" si="781"/>
        <v>0.95101656863838469</v>
      </c>
      <c r="M488">
        <f t="shared" si="782"/>
        <v>3.2972414695999187E-2</v>
      </c>
      <c r="N488">
        <f t="shared" si="783"/>
        <v>3.0063083987528667E-3</v>
      </c>
      <c r="O488">
        <f t="shared" si="827"/>
        <v>7.5711689884918232E-4</v>
      </c>
      <c r="P488">
        <f t="shared" si="784"/>
        <v>2.9954469206805653E-3</v>
      </c>
      <c r="Q488">
        <f t="shared" si="785"/>
        <v>4.4117647058823529E-3</v>
      </c>
      <c r="R488">
        <f t="shared" si="786"/>
        <v>103791.14242576748</v>
      </c>
      <c r="S488">
        <f t="shared" si="828"/>
        <v>1661.8017111222948</v>
      </c>
      <c r="T488">
        <f t="shared" si="787"/>
        <v>98707.096124811273</v>
      </c>
      <c r="U488">
        <f t="shared" si="788"/>
        <v>3422.2445898339201</v>
      </c>
      <c r="V488" s="4">
        <v>3098829</v>
      </c>
      <c r="W488">
        <f t="shared" si="789"/>
        <v>13616</v>
      </c>
      <c r="X488">
        <f t="shared" si="790"/>
        <v>-282</v>
      </c>
      <c r="Y488" s="20">
        <f t="shared" si="791"/>
        <v>779775.79265223956</v>
      </c>
      <c r="Z488" s="4">
        <v>2682813</v>
      </c>
      <c r="AA488">
        <f t="shared" si="792"/>
        <v>12376</v>
      </c>
      <c r="AB488" s="17">
        <f t="shared" si="793"/>
        <v>0.86575057868633598</v>
      </c>
      <c r="AC488" s="16">
        <f t="shared" si="794"/>
        <v>-300</v>
      </c>
      <c r="AD488">
        <f t="shared" si="795"/>
        <v>416016</v>
      </c>
      <c r="AE488">
        <f t="shared" si="796"/>
        <v>1240</v>
      </c>
      <c r="AF488" s="17">
        <f t="shared" si="797"/>
        <v>0.13424942131366396</v>
      </c>
      <c r="AG488" s="16">
        <f t="shared" si="798"/>
        <v>18</v>
      </c>
      <c r="AH488" s="20">
        <f t="shared" si="799"/>
        <v>9.1069330199764986E-2</v>
      </c>
      <c r="AI488" s="20">
        <f t="shared" si="800"/>
        <v>104684.44891796677</v>
      </c>
      <c r="AJ488" s="4">
        <v>12547</v>
      </c>
      <c r="AK488">
        <f t="shared" si="801"/>
        <v>78</v>
      </c>
      <c r="AL488">
        <f t="shared" si="802"/>
        <v>6.255513673911306E-3</v>
      </c>
      <c r="AM488" s="20">
        <f t="shared" si="803"/>
        <v>3157.2722697533968</v>
      </c>
      <c r="AN488" s="20">
        <f t="shared" si="804"/>
        <v>3.0419476999316308E-2</v>
      </c>
      <c r="AO488" s="4">
        <v>342</v>
      </c>
      <c r="AP488">
        <f t="shared" si="773"/>
        <v>-5</v>
      </c>
      <c r="AQ488">
        <f t="shared" si="774"/>
        <v>-1.4409221902017322E-2</v>
      </c>
      <c r="AR488" s="20">
        <f t="shared" si="805"/>
        <v>86.059386009058883</v>
      </c>
      <c r="AS488" s="4">
        <v>596</v>
      </c>
      <c r="AT488">
        <f t="shared" si="806"/>
        <v>-14</v>
      </c>
      <c r="AU488">
        <f t="shared" si="807"/>
        <v>-2.2950819672131195E-2</v>
      </c>
      <c r="AV488" s="20">
        <f t="shared" si="808"/>
        <v>149.97483643683944</v>
      </c>
      <c r="AW488" s="30">
        <f t="shared" si="809"/>
        <v>1.4449675852070232E-3</v>
      </c>
      <c r="AX488" s="4">
        <v>115</v>
      </c>
      <c r="AY488">
        <f t="shared" si="810"/>
        <v>1</v>
      </c>
      <c r="AZ488">
        <f t="shared" si="811"/>
        <v>8.7719298245614308E-3</v>
      </c>
      <c r="BA488" s="20">
        <f t="shared" si="812"/>
        <v>28.938097634625063</v>
      </c>
      <c r="BB488" s="30">
        <f t="shared" si="813"/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 t="shared" si="814"/>
        <v>60</v>
      </c>
      <c r="BE488" s="30">
        <f t="shared" si="815"/>
        <v>4.4313146233383449E-3</v>
      </c>
      <c r="BF488" s="20">
        <f t="shared" si="816"/>
        <v>3422.2445898339201</v>
      </c>
      <c r="BG488" s="20">
        <f t="shared" si="817"/>
        <v>3.2972414695999187E-2</v>
      </c>
      <c r="BH488" s="26">
        <v>76292</v>
      </c>
      <c r="BI488">
        <f t="shared" si="779"/>
        <v>271</v>
      </c>
      <c r="BJ488" s="4">
        <v>160743</v>
      </c>
      <c r="BK488">
        <f t="shared" si="780"/>
        <v>492</v>
      </c>
      <c r="BL488" s="4">
        <v>119112</v>
      </c>
      <c r="BM488">
        <f t="shared" si="818"/>
        <v>346</v>
      </c>
      <c r="BN488" s="4">
        <v>46670</v>
      </c>
      <c r="BO488">
        <f t="shared" si="819"/>
        <v>111</v>
      </c>
      <c r="BP488" s="4">
        <v>9649</v>
      </c>
      <c r="BQ488">
        <f t="shared" si="820"/>
        <v>20</v>
      </c>
      <c r="BR488" s="8">
        <v>33</v>
      </c>
      <c r="BS488" s="15">
        <f t="shared" si="821"/>
        <v>0</v>
      </c>
      <c r="BT488" s="8">
        <v>297</v>
      </c>
      <c r="BU488" s="15">
        <f t="shared" si="822"/>
        <v>0</v>
      </c>
      <c r="BV488" s="8">
        <v>1335</v>
      </c>
      <c r="BW488" s="15">
        <f t="shared" si="823"/>
        <v>0</v>
      </c>
      <c r="BX488" s="8">
        <v>3173</v>
      </c>
      <c r="BY488" s="15">
        <f t="shared" si="824"/>
        <v>3</v>
      </c>
      <c r="BZ488" s="13">
        <v>1766</v>
      </c>
      <c r="CA488" s="16">
        <f t="shared" si="825"/>
        <v>2</v>
      </c>
    </row>
    <row r="489" spans="1:79">
      <c r="A489" s="1">
        <v>44386</v>
      </c>
      <c r="B489">
        <v>44387</v>
      </c>
      <c r="C489" s="4">
        <v>413626</v>
      </c>
      <c r="D489">
        <f t="shared" si="776"/>
        <v>1160</v>
      </c>
      <c r="E489" s="4">
        <v>6614</v>
      </c>
      <c r="F489">
        <f t="shared" si="777"/>
        <v>10</v>
      </c>
      <c r="G489" s="4">
        <v>393377</v>
      </c>
      <c r="H489">
        <f t="shared" si="778"/>
        <v>1115</v>
      </c>
      <c r="I489">
        <f t="shared" si="775"/>
        <v>13635</v>
      </c>
      <c r="J489">
        <f t="shared" si="829"/>
        <v>35</v>
      </c>
      <c r="K489">
        <f t="shared" si="826"/>
        <v>1.5990290745746157E-2</v>
      </c>
      <c r="L489">
        <f t="shared" si="781"/>
        <v>0.95104514706522314</v>
      </c>
      <c r="M489">
        <f t="shared" si="782"/>
        <v>3.2964562189030669E-2</v>
      </c>
      <c r="N489">
        <f t="shared" si="783"/>
        <v>2.8044658701338889E-3</v>
      </c>
      <c r="O489">
        <f t="shared" si="827"/>
        <v>1.5119443604475356E-3</v>
      </c>
      <c r="P489">
        <f t="shared" si="784"/>
        <v>2.8344310928193565E-3</v>
      </c>
      <c r="Q489">
        <f t="shared" si="785"/>
        <v>2.5669233590025669E-3</v>
      </c>
      <c r="R489">
        <f t="shared" si="786"/>
        <v>104083.03975842979</v>
      </c>
      <c r="S489">
        <f t="shared" si="828"/>
        <v>1664.3180674383491</v>
      </c>
      <c r="T489">
        <f t="shared" si="787"/>
        <v>98987.669854051332</v>
      </c>
      <c r="U489">
        <f t="shared" si="788"/>
        <v>3431.0518369401107</v>
      </c>
      <c r="V489" s="4">
        <v>3112551</v>
      </c>
      <c r="W489">
        <f t="shared" si="789"/>
        <v>13722</v>
      </c>
      <c r="X489">
        <f t="shared" si="790"/>
        <v>106</v>
      </c>
      <c r="Y489" s="20">
        <f t="shared" si="791"/>
        <v>783228.73678912933</v>
      </c>
      <c r="Z489" s="4">
        <v>2695375</v>
      </c>
      <c r="AA489">
        <f t="shared" si="792"/>
        <v>12562</v>
      </c>
      <c r="AB489" s="17">
        <f t="shared" si="793"/>
        <v>0.86596974635917612</v>
      </c>
      <c r="AC489" s="16">
        <f t="shared" si="794"/>
        <v>186</v>
      </c>
      <c r="AD489">
        <f t="shared" si="795"/>
        <v>417176</v>
      </c>
      <c r="AE489">
        <f t="shared" si="796"/>
        <v>1160</v>
      </c>
      <c r="AF489" s="17">
        <f t="shared" si="797"/>
        <v>0.13403025364082388</v>
      </c>
      <c r="AG489" s="16">
        <f t="shared" si="798"/>
        <v>-80</v>
      </c>
      <c r="AH489" s="20">
        <f t="shared" si="799"/>
        <v>8.4535781955983089E-2</v>
      </c>
      <c r="AI489" s="20">
        <f t="shared" si="800"/>
        <v>104976.34625062908</v>
      </c>
      <c r="AJ489" s="4">
        <v>12581</v>
      </c>
      <c r="AK489">
        <f t="shared" si="801"/>
        <v>34</v>
      </c>
      <c r="AL489">
        <f t="shared" si="802"/>
        <v>2.7098111102255018E-3</v>
      </c>
      <c r="AM489" s="20">
        <f t="shared" si="803"/>
        <v>3165.8278812279818</v>
      </c>
      <c r="AN489" s="20">
        <f t="shared" si="804"/>
        <v>3.0416366475995223E-2</v>
      </c>
      <c r="AO489" s="4">
        <v>346</v>
      </c>
      <c r="AP489">
        <f t="shared" si="773"/>
        <v>4</v>
      </c>
      <c r="AQ489">
        <f t="shared" si="774"/>
        <v>1.1695906432748648E-2</v>
      </c>
      <c r="AR489" s="20">
        <f t="shared" si="805"/>
        <v>87.065928535480623</v>
      </c>
      <c r="AS489" s="4">
        <v>584</v>
      </c>
      <c r="AT489">
        <f t="shared" si="806"/>
        <v>-12</v>
      </c>
      <c r="AU489">
        <f t="shared" si="807"/>
        <v>-2.0134228187919434E-2</v>
      </c>
      <c r="AV489" s="20">
        <f t="shared" si="808"/>
        <v>146.95520885757423</v>
      </c>
      <c r="AW489" s="30">
        <f t="shared" si="809"/>
        <v>1.4119035070329234E-3</v>
      </c>
      <c r="AX489" s="4">
        <v>124</v>
      </c>
      <c r="AY489">
        <f t="shared" si="810"/>
        <v>9</v>
      </c>
      <c r="AZ489">
        <f t="shared" si="811"/>
        <v>7.8260869565217384E-2</v>
      </c>
      <c r="BA489" s="20">
        <f t="shared" si="812"/>
        <v>31.20281831907398</v>
      </c>
      <c r="BB489" s="30">
        <f t="shared" si="813"/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 t="shared" si="814"/>
        <v>35</v>
      </c>
      <c r="BE489" s="30">
        <f t="shared" si="815"/>
        <v>2.5735294117648078E-3</v>
      </c>
      <c r="BF489" s="20">
        <f t="shared" si="816"/>
        <v>3431.0518369401107</v>
      </c>
      <c r="BG489" s="20">
        <f t="shared" si="817"/>
        <v>3.2964562189030669E-2</v>
      </c>
      <c r="BH489" s="26">
        <v>76575</v>
      </c>
      <c r="BI489">
        <f t="shared" si="779"/>
        <v>283</v>
      </c>
      <c r="BJ489" s="4">
        <v>161183</v>
      </c>
      <c r="BK489">
        <f t="shared" si="780"/>
        <v>440</v>
      </c>
      <c r="BL489" s="4">
        <v>119437</v>
      </c>
      <c r="BM489">
        <f t="shared" si="818"/>
        <v>325</v>
      </c>
      <c r="BN489" s="4">
        <v>46767</v>
      </c>
      <c r="BO489">
        <f t="shared" si="819"/>
        <v>97</v>
      </c>
      <c r="BP489" s="4">
        <v>9664</v>
      </c>
      <c r="BQ489">
        <f t="shared" si="820"/>
        <v>15</v>
      </c>
      <c r="BR489" s="8">
        <v>33</v>
      </c>
      <c r="BS489" s="15">
        <f t="shared" si="821"/>
        <v>0</v>
      </c>
      <c r="BT489" s="8">
        <v>297</v>
      </c>
      <c r="BU489" s="15">
        <f t="shared" si="822"/>
        <v>0</v>
      </c>
      <c r="BV489" s="8">
        <v>1339</v>
      </c>
      <c r="BW489" s="15">
        <f t="shared" si="823"/>
        <v>4</v>
      </c>
      <c r="BX489" s="8">
        <v>3178</v>
      </c>
      <c r="BY489" s="15">
        <f t="shared" si="824"/>
        <v>5</v>
      </c>
      <c r="BZ489" s="13">
        <v>1767</v>
      </c>
      <c r="CA489" s="16">
        <f t="shared" si="825"/>
        <v>1</v>
      </c>
    </row>
    <row r="490" spans="1:79">
      <c r="A490" s="1">
        <v>44387</v>
      </c>
      <c r="B490">
        <v>44388</v>
      </c>
      <c r="C490" s="4">
        <v>414647</v>
      </c>
      <c r="D490">
        <f t="shared" si="776"/>
        <v>1021</v>
      </c>
      <c r="E490" s="4">
        <v>6627</v>
      </c>
      <c r="F490">
        <f t="shared" si="777"/>
        <v>13</v>
      </c>
      <c r="G490" s="4">
        <v>394465</v>
      </c>
      <c r="H490">
        <f t="shared" si="778"/>
        <v>1088</v>
      </c>
      <c r="I490">
        <f t="shared" si="775"/>
        <v>13555</v>
      </c>
      <c r="J490">
        <f t="shared" si="829"/>
        <v>-80</v>
      </c>
      <c r="K490">
        <f t="shared" si="826"/>
        <v>1.598226925553543E-2</v>
      </c>
      <c r="L490">
        <f t="shared" si="781"/>
        <v>0.95132727356040203</v>
      </c>
      <c r="M490">
        <f t="shared" si="782"/>
        <v>3.2690457184062591E-2</v>
      </c>
      <c r="N490">
        <f t="shared" si="783"/>
        <v>2.462335432307481E-3</v>
      </c>
      <c r="O490">
        <f t="shared" si="827"/>
        <v>1.9616719480911424E-3</v>
      </c>
      <c r="P490">
        <f t="shared" si="784"/>
        <v>2.7581661237372139E-3</v>
      </c>
      <c r="Q490">
        <f t="shared" si="785"/>
        <v>-5.9018812246403544E-3</v>
      </c>
      <c r="R490">
        <f t="shared" si="786"/>
        <v>104339.95973829895</v>
      </c>
      <c r="S490">
        <f t="shared" si="828"/>
        <v>1667.5893306492198</v>
      </c>
      <c r="T490">
        <f t="shared" si="787"/>
        <v>99261.449421238038</v>
      </c>
      <c r="U490">
        <f t="shared" si="788"/>
        <v>3410.9209864116756</v>
      </c>
      <c r="V490" s="4">
        <v>3126487</v>
      </c>
      <c r="W490">
        <f t="shared" si="789"/>
        <v>13936</v>
      </c>
      <c r="X490">
        <f t="shared" si="790"/>
        <v>214</v>
      </c>
      <c r="Y490" s="20">
        <f t="shared" si="791"/>
        <v>786735.53095118259</v>
      </c>
      <c r="Z490" s="4">
        <v>2708290</v>
      </c>
      <c r="AA490">
        <f t="shared" si="792"/>
        <v>12915</v>
      </c>
      <c r="AB490" s="17">
        <f t="shared" si="793"/>
        <v>0.86624060806905645</v>
      </c>
      <c r="AC490" s="16">
        <f t="shared" si="794"/>
        <v>353</v>
      </c>
      <c r="AD490">
        <f t="shared" si="795"/>
        <v>418197</v>
      </c>
      <c r="AE490">
        <f t="shared" si="796"/>
        <v>1021</v>
      </c>
      <c r="AF490" s="17">
        <f t="shared" si="797"/>
        <v>0.13375939193094358</v>
      </c>
      <c r="AG490" s="16">
        <f t="shared" si="798"/>
        <v>-139</v>
      </c>
      <c r="AH490" s="20">
        <f t="shared" si="799"/>
        <v>7.326349024110218E-2</v>
      </c>
      <c r="AI490" s="20">
        <f t="shared" si="800"/>
        <v>105233.26623049824</v>
      </c>
      <c r="AJ490" s="4">
        <v>12516</v>
      </c>
      <c r="AK490">
        <f t="shared" si="801"/>
        <v>-65</v>
      </c>
      <c r="AL490">
        <f t="shared" si="802"/>
        <v>-5.16652094428105E-3</v>
      </c>
      <c r="AM490" s="20">
        <f t="shared" si="803"/>
        <v>3149.4715651736283</v>
      </c>
      <c r="AN490" s="20">
        <f t="shared" si="804"/>
        <v>3.0184711332772212E-2</v>
      </c>
      <c r="AO490" s="4">
        <v>353</v>
      </c>
      <c r="AP490">
        <f t="shared" si="773"/>
        <v>7</v>
      </c>
      <c r="AQ490">
        <f t="shared" si="774"/>
        <v>2.0231213872832443E-2</v>
      </c>
      <c r="AR490" s="20">
        <f t="shared" si="805"/>
        <v>88.827377956718664</v>
      </c>
      <c r="AS490" s="4">
        <v>569</v>
      </c>
      <c r="AT490">
        <f t="shared" si="806"/>
        <v>-15</v>
      </c>
      <c r="AU490">
        <f t="shared" si="807"/>
        <v>-2.5684931506849362E-2</v>
      </c>
      <c r="AV490" s="20">
        <f t="shared" si="808"/>
        <v>143.18067438349269</v>
      </c>
      <c r="AW490" s="30">
        <f t="shared" si="809"/>
        <v>1.3722515778481455E-3</v>
      </c>
      <c r="AX490" s="4">
        <v>117</v>
      </c>
      <c r="AY490">
        <f t="shared" si="810"/>
        <v>-7</v>
      </c>
      <c r="AZ490">
        <f t="shared" si="811"/>
        <v>-5.6451612903225756E-2</v>
      </c>
      <c r="BA490" s="20">
        <f t="shared" si="812"/>
        <v>29.441368897835932</v>
      </c>
      <c r="BB490" s="30">
        <f t="shared" si="813"/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 t="shared" si="814"/>
        <v>-80</v>
      </c>
      <c r="BE490" s="30">
        <f t="shared" si="815"/>
        <v>-5.8672533920058889E-3</v>
      </c>
      <c r="BF490" s="20">
        <f t="shared" si="816"/>
        <v>3410.9209864116756</v>
      </c>
      <c r="BG490" s="20">
        <f t="shared" si="817"/>
        <v>3.2690457184062591E-2</v>
      </c>
      <c r="BH490" s="26">
        <v>76809</v>
      </c>
      <c r="BI490">
        <f t="shared" si="779"/>
        <v>234</v>
      </c>
      <c r="BJ490" s="4">
        <v>161582</v>
      </c>
      <c r="BK490">
        <f t="shared" si="780"/>
        <v>399</v>
      </c>
      <c r="BL490" s="4">
        <v>119739</v>
      </c>
      <c r="BM490">
        <f t="shared" si="818"/>
        <v>302</v>
      </c>
      <c r="BN490" s="4">
        <v>46847</v>
      </c>
      <c r="BO490">
        <f t="shared" si="819"/>
        <v>80</v>
      </c>
      <c r="BP490" s="4">
        <v>9670</v>
      </c>
      <c r="BQ490">
        <f t="shared" si="820"/>
        <v>6</v>
      </c>
      <c r="BR490" s="8">
        <v>33</v>
      </c>
      <c r="BS490" s="15">
        <f t="shared" si="821"/>
        <v>0</v>
      </c>
      <c r="BT490" s="8">
        <v>297</v>
      </c>
      <c r="BU490" s="15">
        <f t="shared" si="822"/>
        <v>0</v>
      </c>
      <c r="BV490" s="8">
        <v>1343</v>
      </c>
      <c r="BW490" s="15">
        <f t="shared" si="823"/>
        <v>4</v>
      </c>
      <c r="BX490" s="8">
        <v>3183</v>
      </c>
      <c r="BY490" s="15">
        <f t="shared" si="824"/>
        <v>5</v>
      </c>
      <c r="BZ490" s="13">
        <v>1771</v>
      </c>
      <c r="CA490" s="16">
        <f t="shared" si="825"/>
        <v>4</v>
      </c>
    </row>
    <row r="491" spans="1:79">
      <c r="A491" s="1">
        <v>44388</v>
      </c>
      <c r="B491">
        <v>44389</v>
      </c>
      <c r="C491" s="4">
        <v>415480</v>
      </c>
      <c r="D491">
        <f t="shared" si="776"/>
        <v>833</v>
      </c>
      <c r="E491" s="4">
        <v>6632</v>
      </c>
      <c r="F491">
        <f t="shared" si="777"/>
        <v>5</v>
      </c>
      <c r="G491" s="4">
        <v>395309</v>
      </c>
      <c r="H491">
        <f t="shared" si="778"/>
        <v>844</v>
      </c>
      <c r="I491">
        <f t="shared" si="775"/>
        <v>13539</v>
      </c>
      <c r="J491">
        <f t="shared" si="829"/>
        <v>-16</v>
      </c>
      <c r="K491">
        <f t="shared" si="826"/>
        <v>1.5962260517955136E-2</v>
      </c>
      <c r="L491">
        <f t="shared" si="781"/>
        <v>0.95145133339751609</v>
      </c>
      <c r="M491">
        <f t="shared" si="782"/>
        <v>3.2586406084528736E-2</v>
      </c>
      <c r="N491">
        <f t="shared" si="783"/>
        <v>2.0049099836333879E-3</v>
      </c>
      <c r="O491">
        <f t="shared" si="827"/>
        <v>7.5392038600723761E-4</v>
      </c>
      <c r="P491">
        <f t="shared" si="784"/>
        <v>2.135038665954987E-3</v>
      </c>
      <c r="Q491">
        <f t="shared" si="785"/>
        <v>-1.1817711795553585E-3</v>
      </c>
      <c r="R491">
        <f t="shared" si="786"/>
        <v>104549.57221942626</v>
      </c>
      <c r="S491">
        <f t="shared" si="828"/>
        <v>1668.8475088072471</v>
      </c>
      <c r="T491">
        <f t="shared" si="787"/>
        <v>99473.829894313036</v>
      </c>
      <c r="U491">
        <f t="shared" si="788"/>
        <v>3406.8948163059886</v>
      </c>
      <c r="V491" s="4">
        <v>3136235</v>
      </c>
      <c r="W491">
        <f t="shared" si="789"/>
        <v>9748</v>
      </c>
      <c r="X491">
        <f t="shared" si="790"/>
        <v>-4188</v>
      </c>
      <c r="Y491" s="20">
        <f t="shared" si="791"/>
        <v>789188.47508807248</v>
      </c>
      <c r="Z491" s="4">
        <v>2717205</v>
      </c>
      <c r="AA491">
        <f t="shared" si="792"/>
        <v>8915</v>
      </c>
      <c r="AB491" s="17">
        <f t="shared" si="793"/>
        <v>0.86639075196852278</v>
      </c>
      <c r="AC491" s="16">
        <f t="shared" si="794"/>
        <v>-4000</v>
      </c>
      <c r="AD491">
        <f t="shared" si="795"/>
        <v>419030</v>
      </c>
      <c r="AE491">
        <f t="shared" si="796"/>
        <v>833</v>
      </c>
      <c r="AF491" s="17">
        <f t="shared" si="797"/>
        <v>0.13360924803147722</v>
      </c>
      <c r="AG491" s="16">
        <f t="shared" si="798"/>
        <v>-188</v>
      </c>
      <c r="AH491" s="20">
        <f t="shared" si="799"/>
        <v>8.5453426343865407E-2</v>
      </c>
      <c r="AI491" s="20">
        <f t="shared" si="800"/>
        <v>105442.87871162556</v>
      </c>
      <c r="AJ491" s="4">
        <v>12485</v>
      </c>
      <c r="AK491">
        <f t="shared" si="801"/>
        <v>-31</v>
      </c>
      <c r="AL491">
        <f t="shared" si="802"/>
        <v>-2.4768296580377491E-3</v>
      </c>
      <c r="AM491" s="20">
        <f t="shared" si="803"/>
        <v>3141.6708605938597</v>
      </c>
      <c r="AN491" s="20">
        <f t="shared" si="804"/>
        <v>3.0049581207278329E-2</v>
      </c>
      <c r="AO491" s="4">
        <v>353</v>
      </c>
      <c r="AP491">
        <f t="shared" si="773"/>
        <v>0</v>
      </c>
      <c r="AQ491">
        <f t="shared" si="774"/>
        <v>0</v>
      </c>
      <c r="AR491" s="20">
        <f t="shared" si="805"/>
        <v>88.827377956718664</v>
      </c>
      <c r="AS491" s="4">
        <v>589</v>
      </c>
      <c r="AT491">
        <f t="shared" si="806"/>
        <v>20</v>
      </c>
      <c r="AU491">
        <f t="shared" si="807"/>
        <v>3.5149384885764468E-2</v>
      </c>
      <c r="AV491" s="20">
        <f t="shared" si="808"/>
        <v>148.2133870156014</v>
      </c>
      <c r="AW491" s="30">
        <f t="shared" si="809"/>
        <v>1.4176374314046403E-3</v>
      </c>
      <c r="AX491" s="4">
        <v>112</v>
      </c>
      <c r="AY491">
        <f t="shared" si="810"/>
        <v>-5</v>
      </c>
      <c r="AZ491">
        <f t="shared" si="811"/>
        <v>-4.2735042735042694E-2</v>
      </c>
      <c r="BA491" s="20">
        <f t="shared" si="812"/>
        <v>28.183190739808754</v>
      </c>
      <c r="BB491" s="30">
        <f t="shared" si="813"/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 t="shared" si="814"/>
        <v>-16</v>
      </c>
      <c r="BE491" s="30">
        <f t="shared" si="815"/>
        <v>-1.1803762449280608E-3</v>
      </c>
      <c r="BF491" s="20">
        <f t="shared" si="816"/>
        <v>3406.8948163059886</v>
      </c>
      <c r="BG491" s="20">
        <f t="shared" si="817"/>
        <v>3.2586406084528736E-2</v>
      </c>
      <c r="BH491" s="26">
        <v>77041</v>
      </c>
      <c r="BI491">
        <f t="shared" si="779"/>
        <v>232</v>
      </c>
      <c r="BJ491" s="4">
        <v>161882</v>
      </c>
      <c r="BK491">
        <f t="shared" si="780"/>
        <v>300</v>
      </c>
      <c r="BL491" s="4">
        <v>119953</v>
      </c>
      <c r="BM491">
        <f t="shared" si="818"/>
        <v>214</v>
      </c>
      <c r="BN491" s="4">
        <v>46917</v>
      </c>
      <c r="BO491">
        <f t="shared" si="819"/>
        <v>70</v>
      </c>
      <c r="BP491" s="4">
        <v>9687</v>
      </c>
      <c r="BQ491">
        <f t="shared" si="820"/>
        <v>17</v>
      </c>
      <c r="BR491" s="8">
        <v>33</v>
      </c>
      <c r="BS491" s="15">
        <f t="shared" si="821"/>
        <v>0</v>
      </c>
      <c r="BT491" s="8">
        <v>297</v>
      </c>
      <c r="BU491" s="15">
        <f t="shared" si="822"/>
        <v>0</v>
      </c>
      <c r="BV491" s="8">
        <v>1345</v>
      </c>
      <c r="BW491" s="15">
        <f t="shared" si="823"/>
        <v>2</v>
      </c>
      <c r="BX491" s="8">
        <v>3185</v>
      </c>
      <c r="BY491" s="15">
        <f t="shared" si="824"/>
        <v>2</v>
      </c>
      <c r="BZ491" s="13">
        <v>1772</v>
      </c>
      <c r="CA491" s="16">
        <f t="shared" si="825"/>
        <v>1</v>
      </c>
    </row>
    <row r="492" spans="1:79">
      <c r="A492" s="1">
        <v>44389</v>
      </c>
      <c r="B492">
        <v>44390</v>
      </c>
      <c r="C492" s="4">
        <v>416232</v>
      </c>
      <c r="D492">
        <f t="shared" si="776"/>
        <v>752</v>
      </c>
      <c r="E492" s="4">
        <v>6646</v>
      </c>
      <c r="F492">
        <f t="shared" si="777"/>
        <v>14</v>
      </c>
      <c r="G492" s="4">
        <v>395949</v>
      </c>
      <c r="H492">
        <f t="shared" si="778"/>
        <v>640</v>
      </c>
      <c r="I492">
        <f t="shared" si="775"/>
        <v>13637</v>
      </c>
      <c r="J492">
        <f t="shared" si="829"/>
        <v>98</v>
      </c>
      <c r="K492">
        <f t="shared" si="826"/>
        <v>1.5967056833688903E-2</v>
      </c>
      <c r="L492">
        <f t="shared" si="781"/>
        <v>0.95126996482730786</v>
      </c>
      <c r="M492">
        <f t="shared" si="782"/>
        <v>3.2762978339003247E-2</v>
      </c>
      <c r="N492">
        <f t="shared" si="783"/>
        <v>1.8066847335140017E-3</v>
      </c>
      <c r="O492">
        <f t="shared" si="827"/>
        <v>2.1065302437556425E-3</v>
      </c>
      <c r="P492">
        <f t="shared" si="784"/>
        <v>1.6163697849975629E-3</v>
      </c>
      <c r="Q492">
        <f t="shared" si="785"/>
        <v>7.1863313045391211E-3</v>
      </c>
      <c r="R492">
        <f t="shared" si="786"/>
        <v>104738.80221439355</v>
      </c>
      <c r="S492">
        <f t="shared" si="828"/>
        <v>1672.3704076497231</v>
      </c>
      <c r="T492">
        <f t="shared" si="787"/>
        <v>99634.876698540509</v>
      </c>
      <c r="U492">
        <f t="shared" si="788"/>
        <v>3431.5551082033212</v>
      </c>
      <c r="V492" s="4">
        <v>3143680</v>
      </c>
      <c r="W492">
        <f t="shared" si="789"/>
        <v>7445</v>
      </c>
      <c r="X492">
        <f t="shared" si="790"/>
        <v>-2303</v>
      </c>
      <c r="Y492" s="20">
        <f t="shared" si="791"/>
        <v>791061.90236537484</v>
      </c>
      <c r="Z492" s="4">
        <v>2723898</v>
      </c>
      <c r="AA492">
        <f t="shared" si="792"/>
        <v>6693</v>
      </c>
      <c r="AB492" s="17">
        <f t="shared" si="793"/>
        <v>0.86646796111563518</v>
      </c>
      <c r="AC492" s="16">
        <f t="shared" si="794"/>
        <v>-2222</v>
      </c>
      <c r="AD492">
        <f t="shared" si="795"/>
        <v>419782</v>
      </c>
      <c r="AE492">
        <f t="shared" si="796"/>
        <v>752</v>
      </c>
      <c r="AF492" s="17">
        <f t="shared" si="797"/>
        <v>0.13353203888436482</v>
      </c>
      <c r="AG492" s="16">
        <f t="shared" si="798"/>
        <v>-81</v>
      </c>
      <c r="AH492" s="20">
        <f t="shared" si="799"/>
        <v>0.1010073875083949</v>
      </c>
      <c r="AI492" s="20">
        <f t="shared" si="800"/>
        <v>105632.10870659284</v>
      </c>
      <c r="AJ492" s="4">
        <v>12547</v>
      </c>
      <c r="AK492">
        <f t="shared" si="801"/>
        <v>62</v>
      </c>
      <c r="AL492">
        <f t="shared" si="802"/>
        <v>4.9659591509811918E-3</v>
      </c>
      <c r="AM492" s="20">
        <f t="shared" si="803"/>
        <v>3157.2722697533968</v>
      </c>
      <c r="AN492" s="20">
        <f t="shared" si="804"/>
        <v>3.0144246477925771E-2</v>
      </c>
      <c r="AO492" s="4">
        <v>362</v>
      </c>
      <c r="AP492">
        <f t="shared" si="773"/>
        <v>9</v>
      </c>
      <c r="AQ492">
        <f t="shared" si="774"/>
        <v>2.5495750708215192E-2</v>
      </c>
      <c r="AR492" s="20">
        <f t="shared" si="805"/>
        <v>91.092098641167581</v>
      </c>
      <c r="AS492" s="4">
        <v>619</v>
      </c>
      <c r="AT492">
        <f t="shared" si="806"/>
        <v>30</v>
      </c>
      <c r="AU492">
        <f t="shared" si="807"/>
        <v>5.0933786078098509E-2</v>
      </c>
      <c r="AV492" s="20">
        <f t="shared" si="808"/>
        <v>155.76245596376447</v>
      </c>
      <c r="AW492" s="30">
        <f t="shared" si="809"/>
        <v>1.4871513963366583E-3</v>
      </c>
      <c r="AX492" s="4">
        <v>109</v>
      </c>
      <c r="AY492">
        <f t="shared" si="810"/>
        <v>-3</v>
      </c>
      <c r="AZ492">
        <f t="shared" si="811"/>
        <v>-2.6785714285714302E-2</v>
      </c>
      <c r="BA492" s="20">
        <f t="shared" si="812"/>
        <v>27.42828384499245</v>
      </c>
      <c r="BB492" s="30">
        <f t="shared" si="813"/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 t="shared" si="814"/>
        <v>98</v>
      </c>
      <c r="BE492" s="30">
        <f t="shared" si="815"/>
        <v>7.238348474776668E-3</v>
      </c>
      <c r="BF492" s="20">
        <f t="shared" si="816"/>
        <v>3431.5551082033212</v>
      </c>
      <c r="BG492" s="20">
        <f t="shared" si="817"/>
        <v>3.2762978339003247E-2</v>
      </c>
      <c r="BH492" s="26">
        <v>77269</v>
      </c>
      <c r="BI492">
        <f t="shared" si="779"/>
        <v>228</v>
      </c>
      <c r="BJ492" s="4">
        <v>162129</v>
      </c>
      <c r="BK492">
        <f t="shared" si="780"/>
        <v>247</v>
      </c>
      <c r="BL492" s="4">
        <v>120148</v>
      </c>
      <c r="BM492">
        <f t="shared" si="818"/>
        <v>195</v>
      </c>
      <c r="BN492" s="4">
        <v>46989</v>
      </c>
      <c r="BO492">
        <f t="shared" si="819"/>
        <v>72</v>
      </c>
      <c r="BP492" s="4">
        <v>9697</v>
      </c>
      <c r="BQ492">
        <f t="shared" si="820"/>
        <v>10</v>
      </c>
      <c r="BR492" s="8">
        <v>33</v>
      </c>
      <c r="BS492" s="15">
        <f t="shared" si="821"/>
        <v>0</v>
      </c>
      <c r="BT492" s="8">
        <v>298</v>
      </c>
      <c r="BU492" s="15">
        <f t="shared" si="822"/>
        <v>1</v>
      </c>
      <c r="BV492" s="8">
        <v>1351</v>
      </c>
      <c r="BW492" s="15">
        <f t="shared" si="823"/>
        <v>6</v>
      </c>
      <c r="BX492" s="8">
        <v>3189</v>
      </c>
      <c r="BY492" s="15">
        <f t="shared" si="824"/>
        <v>4</v>
      </c>
      <c r="BZ492" s="13">
        <v>1775</v>
      </c>
      <c r="CA492" s="16">
        <f t="shared" si="825"/>
        <v>3</v>
      </c>
    </row>
    <row r="493" spans="1:79">
      <c r="A493" s="1">
        <v>44390</v>
      </c>
      <c r="B493">
        <v>44391</v>
      </c>
      <c r="C493" s="4">
        <v>417087</v>
      </c>
      <c r="D493">
        <f t="shared" si="776"/>
        <v>855</v>
      </c>
      <c r="E493" s="4">
        <v>6654</v>
      </c>
      <c r="F493">
        <f t="shared" si="777"/>
        <v>8</v>
      </c>
      <c r="G493" s="4">
        <v>397152</v>
      </c>
      <c r="H493">
        <f t="shared" si="778"/>
        <v>1203</v>
      </c>
      <c r="I493">
        <f t="shared" si="775"/>
        <v>13281</v>
      </c>
      <c r="J493">
        <f t="shared" si="829"/>
        <v>-356</v>
      </c>
      <c r="K493">
        <f t="shared" si="826"/>
        <v>1.595350610304325E-2</v>
      </c>
      <c r="L493">
        <f t="shared" si="781"/>
        <v>0.95220421638650932</v>
      </c>
      <c r="M493">
        <f t="shared" si="782"/>
        <v>3.1842277510447457E-2</v>
      </c>
      <c r="N493">
        <f t="shared" si="783"/>
        <v>2.049932028569579E-3</v>
      </c>
      <c r="O493">
        <f t="shared" si="827"/>
        <v>1.2022843402464682E-3</v>
      </c>
      <c r="P493">
        <f t="shared" si="784"/>
        <v>3.0290669567319315E-3</v>
      </c>
      <c r="Q493">
        <f t="shared" si="785"/>
        <v>-2.6805210451020255E-2</v>
      </c>
      <c r="R493">
        <f t="shared" si="786"/>
        <v>104953.9506794162</v>
      </c>
      <c r="S493">
        <f t="shared" si="828"/>
        <v>1674.3834927025666</v>
      </c>
      <c r="T493">
        <f t="shared" si="787"/>
        <v>99937.594363361844</v>
      </c>
      <c r="U493">
        <f t="shared" si="788"/>
        <v>3341.9728233517862</v>
      </c>
      <c r="V493" s="4">
        <v>3153596</v>
      </c>
      <c r="W493">
        <f t="shared" si="789"/>
        <v>9916</v>
      </c>
      <c r="X493">
        <f t="shared" si="790"/>
        <v>2471</v>
      </c>
      <c r="Y493" s="20">
        <f t="shared" si="791"/>
        <v>793557.12128837442</v>
      </c>
      <c r="Z493" s="4">
        <v>2732957</v>
      </c>
      <c r="AA493">
        <f t="shared" si="792"/>
        <v>9059</v>
      </c>
      <c r="AB493" s="17">
        <f t="shared" si="793"/>
        <v>0.86661607891435677</v>
      </c>
      <c r="AC493" s="16">
        <f t="shared" si="794"/>
        <v>2366</v>
      </c>
      <c r="AD493">
        <f t="shared" si="795"/>
        <v>420639</v>
      </c>
      <c r="AE493">
        <f t="shared" si="796"/>
        <v>857</v>
      </c>
      <c r="AF493" s="17">
        <f t="shared" si="797"/>
        <v>0.13338392108564318</v>
      </c>
      <c r="AG493" s="16">
        <f t="shared" si="798"/>
        <v>105</v>
      </c>
      <c r="AH493" s="20">
        <f t="shared" si="799"/>
        <v>8.6425978217022997E-2</v>
      </c>
      <c r="AI493" s="20">
        <f t="shared" si="800"/>
        <v>105847.7604428787</v>
      </c>
      <c r="AJ493" s="4">
        <v>12201</v>
      </c>
      <c r="AK493">
        <f t="shared" si="801"/>
        <v>-346</v>
      </c>
      <c r="AL493">
        <f t="shared" si="802"/>
        <v>-2.7576313062883551E-2</v>
      </c>
      <c r="AM493" s="20">
        <f t="shared" si="803"/>
        <v>3070.2063412179164</v>
      </c>
      <c r="AN493" s="20">
        <f t="shared" si="804"/>
        <v>2.9252889684885888E-2</v>
      </c>
      <c r="AO493" s="4">
        <v>360</v>
      </c>
      <c r="AP493">
        <f t="shared" si="773"/>
        <v>-2</v>
      </c>
      <c r="AQ493">
        <f t="shared" si="774"/>
        <v>-5.5248618784530246E-3</v>
      </c>
      <c r="AR493" s="20">
        <f t="shared" si="805"/>
        <v>90.588827377956719</v>
      </c>
      <c r="AS493" s="4">
        <v>613</v>
      </c>
      <c r="AT493">
        <f t="shared" si="806"/>
        <v>-6</v>
      </c>
      <c r="AU493">
        <f t="shared" si="807"/>
        <v>-9.6930533117932649E-3</v>
      </c>
      <c r="AV493" s="20">
        <f t="shared" si="808"/>
        <v>154.25264217413184</v>
      </c>
      <c r="AW493" s="30">
        <f t="shared" si="809"/>
        <v>1.4697173491381894E-3</v>
      </c>
      <c r="AX493" s="4">
        <v>107</v>
      </c>
      <c r="AY493">
        <f t="shared" si="810"/>
        <v>-2</v>
      </c>
      <c r="AZ493">
        <f t="shared" si="811"/>
        <v>-1.834862385321101E-2</v>
      </c>
      <c r="BA493" s="20">
        <f t="shared" si="812"/>
        <v>26.92501258178158</v>
      </c>
      <c r="BB493" s="30">
        <f t="shared" si="813"/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 t="shared" si="814"/>
        <v>-356</v>
      </c>
      <c r="BE493" s="30">
        <f t="shared" si="815"/>
        <v>-2.6105448412407473E-2</v>
      </c>
      <c r="BF493" s="20">
        <f t="shared" si="816"/>
        <v>3341.9728233517862</v>
      </c>
      <c r="BG493" s="20">
        <f t="shared" si="817"/>
        <v>3.1842277510447457E-2</v>
      </c>
      <c r="BH493" s="26">
        <v>77436</v>
      </c>
      <c r="BI493">
        <f t="shared" si="779"/>
        <v>167</v>
      </c>
      <c r="BJ493" s="4">
        <v>162482</v>
      </c>
      <c r="BK493">
        <f t="shared" si="780"/>
        <v>353</v>
      </c>
      <c r="BL493" s="4">
        <v>120396</v>
      </c>
      <c r="BM493">
        <f t="shared" si="818"/>
        <v>248</v>
      </c>
      <c r="BN493" s="4">
        <v>47066</v>
      </c>
      <c r="BO493">
        <f t="shared" si="819"/>
        <v>77</v>
      </c>
      <c r="BP493" s="4">
        <v>9709</v>
      </c>
      <c r="BQ493">
        <f t="shared" si="820"/>
        <v>12</v>
      </c>
      <c r="BR493" s="8">
        <v>33</v>
      </c>
      <c r="BS493" s="15">
        <f t="shared" si="821"/>
        <v>0</v>
      </c>
      <c r="BT493" s="8">
        <v>298</v>
      </c>
      <c r="BU493" s="15">
        <f t="shared" si="822"/>
        <v>0</v>
      </c>
      <c r="BV493" s="8">
        <v>1355</v>
      </c>
      <c r="BW493" s="15">
        <f t="shared" si="823"/>
        <v>4</v>
      </c>
      <c r="BX493" s="8">
        <v>3192</v>
      </c>
      <c r="BY493" s="15">
        <f t="shared" si="824"/>
        <v>3</v>
      </c>
      <c r="BZ493" s="13">
        <v>1776</v>
      </c>
      <c r="CA493" s="16">
        <f t="shared" si="825"/>
        <v>1</v>
      </c>
    </row>
    <row r="494" spans="1:79">
      <c r="A494" s="1">
        <v>44391</v>
      </c>
      <c r="B494">
        <v>44392</v>
      </c>
      <c r="C494" s="4">
        <v>418604</v>
      </c>
      <c r="D494">
        <f t="shared" si="776"/>
        <v>1517</v>
      </c>
      <c r="E494" s="4">
        <v>6661</v>
      </c>
      <c r="F494">
        <f t="shared" si="777"/>
        <v>7</v>
      </c>
      <c r="G494" s="4">
        <v>398300</v>
      </c>
      <c r="H494">
        <f t="shared" si="778"/>
        <v>1148</v>
      </c>
      <c r="I494">
        <f t="shared" si="775"/>
        <v>13643</v>
      </c>
      <c r="J494">
        <f t="shared" si="829"/>
        <v>362</v>
      </c>
      <c r="K494">
        <f t="shared" si="826"/>
        <v>1.5912413641532331E-2</v>
      </c>
      <c r="L494">
        <f t="shared" si="781"/>
        <v>0.95149592454921594</v>
      </c>
      <c r="M494">
        <f t="shared" si="782"/>
        <v>3.2591661809251701E-2</v>
      </c>
      <c r="N494">
        <f t="shared" si="783"/>
        <v>3.623950081700127E-3</v>
      </c>
      <c r="O494">
        <f t="shared" si="827"/>
        <v>1.0508932592703799E-3</v>
      </c>
      <c r="P494">
        <f t="shared" si="784"/>
        <v>2.8822495606326891E-3</v>
      </c>
      <c r="Q494">
        <f t="shared" si="785"/>
        <v>2.6533753573261012E-2</v>
      </c>
      <c r="R494">
        <f t="shared" si="786"/>
        <v>105335.68193256165</v>
      </c>
      <c r="S494">
        <f t="shared" si="828"/>
        <v>1676.1449421238046</v>
      </c>
      <c r="T494">
        <f t="shared" si="787"/>
        <v>100226.47206844488</v>
      </c>
      <c r="U494">
        <f t="shared" si="788"/>
        <v>3433.0649219929542</v>
      </c>
      <c r="V494" s="4">
        <v>3169198</v>
      </c>
      <c r="W494">
        <f t="shared" si="789"/>
        <v>15602</v>
      </c>
      <c r="X494">
        <f t="shared" si="790"/>
        <v>5686</v>
      </c>
      <c r="Y494" s="20">
        <f t="shared" si="791"/>
        <v>797483.14041268243</v>
      </c>
      <c r="Z494" s="4">
        <v>2747044</v>
      </c>
      <c r="AA494">
        <f t="shared" si="792"/>
        <v>14087</v>
      </c>
      <c r="AB494" s="17">
        <f t="shared" si="793"/>
        <v>0.86679469064413139</v>
      </c>
      <c r="AC494" s="16">
        <f t="shared" si="794"/>
        <v>5028</v>
      </c>
      <c r="AD494">
        <f t="shared" si="795"/>
        <v>422154</v>
      </c>
      <c r="AE494">
        <f t="shared" si="796"/>
        <v>1515</v>
      </c>
      <c r="AF494" s="17">
        <f t="shared" si="797"/>
        <v>0.13320530935586858</v>
      </c>
      <c r="AG494" s="16">
        <f t="shared" si="798"/>
        <v>658</v>
      </c>
      <c r="AH494" s="20">
        <f t="shared" si="799"/>
        <v>9.7102935521087036E-2</v>
      </c>
      <c r="AI494" s="20">
        <f t="shared" si="800"/>
        <v>106228.98842476094</v>
      </c>
      <c r="AJ494" s="4">
        <v>12538</v>
      </c>
      <c r="AK494">
        <f t="shared" si="801"/>
        <v>337</v>
      </c>
      <c r="AL494">
        <f t="shared" si="802"/>
        <v>2.762068682894836E-2</v>
      </c>
      <c r="AM494" s="20">
        <f t="shared" si="803"/>
        <v>3155.0075490689478</v>
      </c>
      <c r="AN494" s="20">
        <f t="shared" si="804"/>
        <v>2.9951935480788526E-2</v>
      </c>
      <c r="AO494" s="4">
        <v>362</v>
      </c>
      <c r="AP494">
        <f t="shared" si="773"/>
        <v>2</v>
      </c>
      <c r="AQ494">
        <f t="shared" si="774"/>
        <v>5.5555555555555358E-3</v>
      </c>
      <c r="AR494" s="20">
        <f t="shared" si="805"/>
        <v>91.092098641167581</v>
      </c>
      <c r="AS494" s="4">
        <v>632</v>
      </c>
      <c r="AT494">
        <f t="shared" si="806"/>
        <v>19</v>
      </c>
      <c r="AU494">
        <f t="shared" si="807"/>
        <v>3.0995106035889064E-2</v>
      </c>
      <c r="AV494" s="20">
        <f t="shared" si="808"/>
        <v>159.03371917463511</v>
      </c>
      <c r="AW494" s="30">
        <f t="shared" si="809"/>
        <v>1.5097801263246409E-3</v>
      </c>
      <c r="AX494" s="4">
        <v>111</v>
      </c>
      <c r="AY494">
        <f t="shared" si="810"/>
        <v>4</v>
      </c>
      <c r="AZ494">
        <f t="shared" si="811"/>
        <v>3.7383177570093462E-2</v>
      </c>
      <c r="BA494" s="20">
        <f t="shared" si="812"/>
        <v>27.93155510820332</v>
      </c>
      <c r="BB494" s="30">
        <f t="shared" si="813"/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 t="shared" si="814"/>
        <v>362</v>
      </c>
      <c r="BE494" s="30">
        <f t="shared" si="815"/>
        <v>2.7256983660868928E-2</v>
      </c>
      <c r="BF494" s="20">
        <f t="shared" si="816"/>
        <v>3433.0649219929542</v>
      </c>
      <c r="BG494" s="20">
        <f t="shared" si="817"/>
        <v>3.2591661809251701E-2</v>
      </c>
      <c r="BH494" s="26">
        <v>77787</v>
      </c>
      <c r="BI494">
        <f t="shared" si="779"/>
        <v>351</v>
      </c>
      <c r="BJ494" s="4">
        <v>163056</v>
      </c>
      <c r="BK494">
        <f t="shared" si="780"/>
        <v>574</v>
      </c>
      <c r="BL494" s="4">
        <v>120820</v>
      </c>
      <c r="BM494">
        <f t="shared" si="818"/>
        <v>424</v>
      </c>
      <c r="BN494" s="4">
        <v>47203</v>
      </c>
      <c r="BO494">
        <f t="shared" si="819"/>
        <v>137</v>
      </c>
      <c r="BP494" s="4">
        <v>9738</v>
      </c>
      <c r="BQ494">
        <f t="shared" si="820"/>
        <v>29</v>
      </c>
      <c r="BR494" s="8">
        <v>33</v>
      </c>
      <c r="BS494" s="15">
        <f t="shared" si="821"/>
        <v>0</v>
      </c>
      <c r="BT494" s="8">
        <v>298</v>
      </c>
      <c r="BU494" s="15">
        <f t="shared" si="822"/>
        <v>0</v>
      </c>
      <c r="BV494" s="8">
        <v>1356</v>
      </c>
      <c r="BW494" s="15">
        <f t="shared" si="823"/>
        <v>1</v>
      </c>
      <c r="BX494" s="8">
        <v>3195</v>
      </c>
      <c r="BY494" s="15">
        <f t="shared" si="824"/>
        <v>3</v>
      </c>
      <c r="BZ494" s="13">
        <v>1779</v>
      </c>
      <c r="CA494" s="16">
        <f t="shared" si="825"/>
        <v>3</v>
      </c>
    </row>
    <row r="495" spans="1:79">
      <c r="A495" s="1">
        <v>44392</v>
      </c>
      <c r="B495">
        <v>44393</v>
      </c>
      <c r="C495" s="4">
        <v>419829</v>
      </c>
      <c r="D495">
        <f t="shared" si="776"/>
        <v>1225</v>
      </c>
      <c r="E495" s="4">
        <v>6674</v>
      </c>
      <c r="F495">
        <f t="shared" si="777"/>
        <v>13</v>
      </c>
      <c r="G495" s="4">
        <v>399471</v>
      </c>
      <c r="H495">
        <f t="shared" si="778"/>
        <v>1171</v>
      </c>
      <c r="I495">
        <f t="shared" si="775"/>
        <v>13684</v>
      </c>
      <c r="J495">
        <f t="shared" si="829"/>
        <v>41</v>
      </c>
      <c r="K495">
        <f t="shared" si="826"/>
        <v>1.5896948519516278E-2</v>
      </c>
      <c r="L495">
        <f t="shared" si="781"/>
        <v>0.95150882859449915</v>
      </c>
      <c r="M495">
        <f t="shared" si="782"/>
        <v>3.2594222885984535E-2</v>
      </c>
      <c r="N495">
        <f t="shared" si="783"/>
        <v>2.9178546503457361E-3</v>
      </c>
      <c r="O495">
        <f t="shared" si="827"/>
        <v>1.947857356907402E-3</v>
      </c>
      <c r="P495">
        <f t="shared" si="784"/>
        <v>2.9313767457462493E-3</v>
      </c>
      <c r="Q495">
        <f t="shared" si="785"/>
        <v>2.9961999415375621E-3</v>
      </c>
      <c r="R495">
        <f t="shared" si="786"/>
        <v>105643.9355812783</v>
      </c>
      <c r="S495">
        <f t="shared" si="828"/>
        <v>1679.4162053346754</v>
      </c>
      <c r="T495">
        <f t="shared" si="787"/>
        <v>100521.13739305486</v>
      </c>
      <c r="U495">
        <f t="shared" si="788"/>
        <v>3443.3819828887767</v>
      </c>
      <c r="V495" s="4">
        <v>3184701</v>
      </c>
      <c r="W495">
        <f t="shared" si="789"/>
        <v>15503</v>
      </c>
      <c r="X495">
        <f t="shared" si="790"/>
        <v>-99</v>
      </c>
      <c r="Y495" s="20">
        <f t="shared" si="791"/>
        <v>801384.24760946142</v>
      </c>
      <c r="Z495" s="4">
        <v>2761322</v>
      </c>
      <c r="AA495">
        <f t="shared" si="792"/>
        <v>14278</v>
      </c>
      <c r="AB495" s="17">
        <f t="shared" si="793"/>
        <v>0.86705847738924313</v>
      </c>
      <c r="AC495" s="16">
        <f t="shared" si="794"/>
        <v>191</v>
      </c>
      <c r="AD495">
        <f t="shared" si="795"/>
        <v>423379</v>
      </c>
      <c r="AE495">
        <f t="shared" si="796"/>
        <v>1225</v>
      </c>
      <c r="AF495" s="17">
        <f t="shared" si="797"/>
        <v>0.13294152261075687</v>
      </c>
      <c r="AG495" s="16">
        <f t="shared" si="798"/>
        <v>-290</v>
      </c>
      <c r="AH495" s="20">
        <f t="shared" si="799"/>
        <v>7.9016964458491906E-2</v>
      </c>
      <c r="AI495" s="20">
        <f t="shared" si="800"/>
        <v>106537.2420734776</v>
      </c>
      <c r="AJ495" s="4">
        <v>12593</v>
      </c>
      <c r="AK495">
        <f t="shared" si="801"/>
        <v>55</v>
      </c>
      <c r="AL495">
        <f t="shared" si="802"/>
        <v>4.3866645397989679E-3</v>
      </c>
      <c r="AM495" s="20">
        <f t="shared" si="803"/>
        <v>3168.8475088072469</v>
      </c>
      <c r="AN495" s="20">
        <f t="shared" si="804"/>
        <v>2.9995545805554167E-2</v>
      </c>
      <c r="AO495" s="4">
        <v>364</v>
      </c>
      <c r="AP495">
        <f t="shared" si="773"/>
        <v>2</v>
      </c>
      <c r="AQ495">
        <f t="shared" si="774"/>
        <v>5.5248618784531356E-3</v>
      </c>
      <c r="AR495" s="20">
        <f t="shared" si="805"/>
        <v>91.595369904378458</v>
      </c>
      <c r="AS495" s="4">
        <v>614</v>
      </c>
      <c r="AT495">
        <f t="shared" si="806"/>
        <v>-18</v>
      </c>
      <c r="AU495">
        <f t="shared" si="807"/>
        <v>-2.8481012658227889E-2</v>
      </c>
      <c r="AV495" s="20">
        <f t="shared" si="808"/>
        <v>154.50427780573727</v>
      </c>
      <c r="AW495" s="30">
        <f t="shared" si="809"/>
        <v>1.4625002084181892E-3</v>
      </c>
      <c r="AX495" s="4">
        <v>113</v>
      </c>
      <c r="AY495">
        <f t="shared" si="810"/>
        <v>2</v>
      </c>
      <c r="AZ495">
        <f t="shared" si="811"/>
        <v>1.8018018018018056E-2</v>
      </c>
      <c r="BA495" s="20">
        <f t="shared" si="812"/>
        <v>28.434826371414189</v>
      </c>
      <c r="BB495" s="30">
        <f t="shared" si="813"/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 t="shared" si="814"/>
        <v>41</v>
      </c>
      <c r="BE495" s="30">
        <f t="shared" si="815"/>
        <v>3.0052041339880819E-3</v>
      </c>
      <c r="BF495" s="20">
        <f t="shared" si="816"/>
        <v>3443.3819828887767</v>
      </c>
      <c r="BG495" s="20">
        <f t="shared" si="817"/>
        <v>3.2594222885984535E-2</v>
      </c>
      <c r="BH495" s="26">
        <v>78058</v>
      </c>
      <c r="BI495">
        <f t="shared" si="779"/>
        <v>271</v>
      </c>
      <c r="BJ495" s="4">
        <v>163514</v>
      </c>
      <c r="BK495">
        <f t="shared" si="780"/>
        <v>458</v>
      </c>
      <c r="BL495" s="4">
        <v>121186</v>
      </c>
      <c r="BM495">
        <f t="shared" si="818"/>
        <v>366</v>
      </c>
      <c r="BN495" s="4">
        <v>47307</v>
      </c>
      <c r="BO495">
        <f t="shared" si="819"/>
        <v>104</v>
      </c>
      <c r="BP495" s="4">
        <v>9764</v>
      </c>
      <c r="BQ495">
        <f t="shared" si="820"/>
        <v>26</v>
      </c>
      <c r="BR495" s="8">
        <v>33</v>
      </c>
      <c r="BS495" s="15">
        <f t="shared" si="821"/>
        <v>0</v>
      </c>
      <c r="BT495" s="8">
        <v>299</v>
      </c>
      <c r="BU495" s="15">
        <f t="shared" si="822"/>
        <v>1</v>
      </c>
      <c r="BV495" s="8">
        <v>1360</v>
      </c>
      <c r="BW495" s="15">
        <f t="shared" si="823"/>
        <v>4</v>
      </c>
      <c r="BX495" s="8">
        <v>3202</v>
      </c>
      <c r="BY495" s="15">
        <f t="shared" si="824"/>
        <v>7</v>
      </c>
      <c r="BZ495" s="13">
        <v>1780</v>
      </c>
      <c r="CA495" s="16">
        <f t="shared" si="825"/>
        <v>1</v>
      </c>
    </row>
    <row r="496" spans="1:79">
      <c r="A496" s="1">
        <v>44393</v>
      </c>
      <c r="B496">
        <v>44394</v>
      </c>
      <c r="C496" s="4">
        <v>420916</v>
      </c>
      <c r="D496">
        <f t="shared" si="776"/>
        <v>1087</v>
      </c>
      <c r="E496" s="4">
        <v>6688</v>
      </c>
      <c r="F496">
        <f t="shared" si="777"/>
        <v>14</v>
      </c>
      <c r="G496" s="4">
        <v>400592</v>
      </c>
      <c r="H496">
        <f t="shared" si="778"/>
        <v>1121</v>
      </c>
      <c r="I496">
        <f t="shared" si="775"/>
        <v>13636</v>
      </c>
      <c r="J496">
        <f t="shared" si="829"/>
        <v>-48</v>
      </c>
      <c r="K496">
        <f t="shared" si="826"/>
        <v>1.5889156031132102E-2</v>
      </c>
      <c r="L496">
        <f t="shared" si="781"/>
        <v>0.95171483146280966</v>
      </c>
      <c r="M496">
        <f t="shared" si="782"/>
        <v>3.2396012506058218E-2</v>
      </c>
      <c r="N496">
        <f t="shared" si="783"/>
        <v>2.5824630092465004E-3</v>
      </c>
      <c r="O496">
        <f t="shared" si="827"/>
        <v>2.0933014354066986E-3</v>
      </c>
      <c r="P496">
        <f t="shared" si="784"/>
        <v>2.7983584295243041E-3</v>
      </c>
      <c r="Q496">
        <f t="shared" si="785"/>
        <v>-3.5200938691698444E-3</v>
      </c>
      <c r="R496">
        <f t="shared" si="786"/>
        <v>105917.4635128334</v>
      </c>
      <c r="S496">
        <f t="shared" si="828"/>
        <v>1682.9391041771514</v>
      </c>
      <c r="T496">
        <f t="shared" si="787"/>
        <v>100803.22093608454</v>
      </c>
      <c r="U496">
        <f t="shared" si="788"/>
        <v>3431.3034725717162</v>
      </c>
      <c r="V496" s="4">
        <v>3197675</v>
      </c>
      <c r="W496">
        <f t="shared" si="789"/>
        <v>12974</v>
      </c>
      <c r="X496">
        <f t="shared" si="790"/>
        <v>-2529</v>
      </c>
      <c r="Y496" s="20">
        <f t="shared" si="791"/>
        <v>804648.96829391038</v>
      </c>
      <c r="Z496" s="4">
        <v>2773209</v>
      </c>
      <c r="AA496">
        <f t="shared" si="792"/>
        <v>11887</v>
      </c>
      <c r="AB496" s="17">
        <f t="shared" si="793"/>
        <v>0.86725792958946735</v>
      </c>
      <c r="AC496" s="16">
        <f t="shared" si="794"/>
        <v>-2391</v>
      </c>
      <c r="AD496">
        <f t="shared" si="795"/>
        <v>424466</v>
      </c>
      <c r="AE496">
        <f t="shared" si="796"/>
        <v>1087</v>
      </c>
      <c r="AF496" s="17">
        <f t="shared" si="797"/>
        <v>0.13274207041053265</v>
      </c>
      <c r="AG496" s="16">
        <f t="shared" si="798"/>
        <v>-138</v>
      </c>
      <c r="AH496" s="20">
        <f t="shared" si="799"/>
        <v>8.3782950516417445E-2</v>
      </c>
      <c r="AI496" s="20">
        <f t="shared" si="800"/>
        <v>106810.77000503271</v>
      </c>
      <c r="AJ496" s="4">
        <v>12553</v>
      </c>
      <c r="AK496">
        <f t="shared" si="801"/>
        <v>-40</v>
      </c>
      <c r="AL496">
        <f t="shared" si="802"/>
        <v>-3.1763678233939219E-3</v>
      </c>
      <c r="AM496" s="20">
        <f t="shared" si="803"/>
        <v>3158.7820835430293</v>
      </c>
      <c r="AN496" s="20">
        <f t="shared" si="804"/>
        <v>2.9823052580562392E-2</v>
      </c>
      <c r="AO496" s="4">
        <v>351</v>
      </c>
      <c r="AP496">
        <f t="shared" si="773"/>
        <v>-13</v>
      </c>
      <c r="AQ496">
        <f t="shared" si="774"/>
        <v>-3.5714285714285698E-2</v>
      </c>
      <c r="AR496" s="20">
        <f t="shared" si="805"/>
        <v>88.324106693507801</v>
      </c>
      <c r="AS496" s="4">
        <v>619</v>
      </c>
      <c r="AT496">
        <f t="shared" si="806"/>
        <v>5</v>
      </c>
      <c r="AU496">
        <f t="shared" si="807"/>
        <v>8.1433224755700362E-3</v>
      </c>
      <c r="AV496" s="20">
        <f t="shared" si="808"/>
        <v>155.76245596376447</v>
      </c>
      <c r="AW496" s="30">
        <f t="shared" si="809"/>
        <v>1.4706022104172805E-3</v>
      </c>
      <c r="AX496" s="4">
        <v>113</v>
      </c>
      <c r="AY496">
        <f t="shared" si="810"/>
        <v>0</v>
      </c>
      <c r="AZ496">
        <f t="shared" si="811"/>
        <v>0</v>
      </c>
      <c r="BA496" s="20">
        <f t="shared" si="812"/>
        <v>28.434826371414189</v>
      </c>
      <c r="BB496" s="30">
        <f t="shared" si="813"/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 t="shared" si="814"/>
        <v>-48</v>
      </c>
      <c r="BE496" s="30">
        <f t="shared" si="815"/>
        <v>-3.5077462730195297E-3</v>
      </c>
      <c r="BF496" s="20">
        <f t="shared" si="816"/>
        <v>3431.3034725717162</v>
      </c>
      <c r="BG496" s="20">
        <f t="shared" si="817"/>
        <v>3.2396012506058218E-2</v>
      </c>
      <c r="BH496" s="26">
        <v>78288</v>
      </c>
      <c r="BI496">
        <f t="shared" si="779"/>
        <v>230</v>
      </c>
      <c r="BJ496" s="4">
        <v>163952</v>
      </c>
      <c r="BK496">
        <f t="shared" si="780"/>
        <v>438</v>
      </c>
      <c r="BL496" s="4">
        <v>121474</v>
      </c>
      <c r="BM496">
        <f t="shared" si="818"/>
        <v>288</v>
      </c>
      <c r="BN496" s="4">
        <v>47417</v>
      </c>
      <c r="BO496">
        <f t="shared" si="819"/>
        <v>110</v>
      </c>
      <c r="BP496" s="4">
        <v>9785</v>
      </c>
      <c r="BQ496">
        <f t="shared" si="820"/>
        <v>21</v>
      </c>
      <c r="BR496" s="8">
        <v>33</v>
      </c>
      <c r="BS496" s="15">
        <f t="shared" si="821"/>
        <v>0</v>
      </c>
      <c r="BT496" s="8">
        <v>301</v>
      </c>
      <c r="BU496" s="15">
        <f t="shared" si="822"/>
        <v>2</v>
      </c>
      <c r="BV496" s="8">
        <v>1368</v>
      </c>
      <c r="BW496" s="15">
        <f t="shared" si="823"/>
        <v>8</v>
      </c>
      <c r="BX496" s="8">
        <v>3206</v>
      </c>
      <c r="BY496" s="15">
        <f t="shared" si="824"/>
        <v>4</v>
      </c>
      <c r="BZ496" s="13">
        <v>1780</v>
      </c>
      <c r="CA496" s="16">
        <f t="shared" si="825"/>
        <v>0</v>
      </c>
    </row>
    <row r="497" spans="1:79">
      <c r="A497" s="1">
        <v>44394</v>
      </c>
      <c r="B497">
        <v>44395</v>
      </c>
      <c r="C497" s="4">
        <v>421957</v>
      </c>
      <c r="D497">
        <f t="shared" si="776"/>
        <v>1041</v>
      </c>
      <c r="E497" s="4">
        <v>6697</v>
      </c>
      <c r="F497">
        <f t="shared" si="777"/>
        <v>9</v>
      </c>
      <c r="G497" s="4">
        <v>401758</v>
      </c>
      <c r="H497">
        <f t="shared" si="778"/>
        <v>1166</v>
      </c>
      <c r="I497">
        <f t="shared" si="775"/>
        <v>13502</v>
      </c>
      <c r="J497">
        <f t="shared" si="829"/>
        <v>-134</v>
      </c>
      <c r="K497">
        <f t="shared" si="826"/>
        <v>1.5871285462736723E-2</v>
      </c>
      <c r="L497">
        <f t="shared" si="781"/>
        <v>0.95213019336093485</v>
      </c>
      <c r="M497">
        <f t="shared" si="782"/>
        <v>3.1998521176328391E-2</v>
      </c>
      <c r="N497">
        <f t="shared" si="783"/>
        <v>2.4670760290740525E-3</v>
      </c>
      <c r="O497">
        <f t="shared" si="827"/>
        <v>1.3438853217858744E-3</v>
      </c>
      <c r="P497">
        <f t="shared" si="784"/>
        <v>2.9022446348299226E-3</v>
      </c>
      <c r="Q497">
        <f t="shared" si="785"/>
        <v>-9.9244556362020446E-3</v>
      </c>
      <c r="R497">
        <f t="shared" si="786"/>
        <v>106179.41620533467</v>
      </c>
      <c r="S497">
        <f t="shared" si="828"/>
        <v>1685.2038248616004</v>
      </c>
      <c r="T497">
        <f t="shared" si="787"/>
        <v>101096.62808253648</v>
      </c>
      <c r="U497">
        <f t="shared" si="788"/>
        <v>3397.5842979365875</v>
      </c>
      <c r="V497" s="4">
        <v>3211371</v>
      </c>
      <c r="W497">
        <f t="shared" si="789"/>
        <v>13696</v>
      </c>
      <c r="X497">
        <f t="shared" si="790"/>
        <v>722</v>
      </c>
      <c r="Y497" s="20">
        <f t="shared" si="791"/>
        <v>808095.36990437843</v>
      </c>
      <c r="Z497" s="4">
        <v>2785864</v>
      </c>
      <c r="AA497">
        <f t="shared" si="792"/>
        <v>12655</v>
      </c>
      <c r="AB497" s="17">
        <f t="shared" si="793"/>
        <v>0.86749989334773214</v>
      </c>
      <c r="AC497" s="16">
        <f t="shared" si="794"/>
        <v>768</v>
      </c>
      <c r="AD497">
        <f t="shared" si="795"/>
        <v>425507</v>
      </c>
      <c r="AE497">
        <f t="shared" si="796"/>
        <v>1041</v>
      </c>
      <c r="AF497" s="17">
        <f t="shared" si="797"/>
        <v>0.13250010665226783</v>
      </c>
      <c r="AG497" s="16">
        <f t="shared" si="798"/>
        <v>-46</v>
      </c>
      <c r="AH497" s="20">
        <f t="shared" si="799"/>
        <v>7.6007593457943931E-2</v>
      </c>
      <c r="AI497" s="20">
        <f t="shared" si="800"/>
        <v>107072.72269753397</v>
      </c>
      <c r="AJ497" s="4">
        <v>12408</v>
      </c>
      <c r="AK497">
        <f t="shared" si="801"/>
        <v>-145</v>
      </c>
      <c r="AL497">
        <f t="shared" si="802"/>
        <v>-1.1551023659682969E-2</v>
      </c>
      <c r="AM497" s="20">
        <f t="shared" si="803"/>
        <v>3122.2949169602416</v>
      </c>
      <c r="AN497" s="20">
        <f t="shared" si="804"/>
        <v>2.9405839931557008E-2</v>
      </c>
      <c r="AO497" s="4">
        <v>361</v>
      </c>
      <c r="AP497">
        <f t="shared" si="773"/>
        <v>10</v>
      </c>
      <c r="AQ497">
        <f t="shared" si="774"/>
        <v>2.8490028490028463E-2</v>
      </c>
      <c r="AR497" s="20">
        <f t="shared" si="805"/>
        <v>90.840463009562143</v>
      </c>
      <c r="AS497" s="4">
        <v>628</v>
      </c>
      <c r="AT497">
        <f t="shared" si="806"/>
        <v>9</v>
      </c>
      <c r="AU497">
        <f t="shared" si="807"/>
        <v>1.4539579967689731E-2</v>
      </c>
      <c r="AV497" s="20">
        <f t="shared" si="808"/>
        <v>158.02717664821338</v>
      </c>
      <c r="AW497" s="30">
        <f t="shared" si="809"/>
        <v>1.488303310526902E-3</v>
      </c>
      <c r="AX497" s="4">
        <v>105</v>
      </c>
      <c r="AY497">
        <f t="shared" si="810"/>
        <v>-8</v>
      </c>
      <c r="AZ497">
        <f t="shared" si="811"/>
        <v>-7.0796460176991149E-2</v>
      </c>
      <c r="BA497" s="20">
        <f t="shared" si="812"/>
        <v>26.421741318570707</v>
      </c>
      <c r="BB497" s="30">
        <f t="shared" si="813"/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 t="shared" si="814"/>
        <v>-134</v>
      </c>
      <c r="BE497" s="30">
        <f t="shared" si="815"/>
        <v>-9.8269287180992038E-3</v>
      </c>
      <c r="BF497" s="20">
        <f t="shared" si="816"/>
        <v>3397.5842979365875</v>
      </c>
      <c r="BG497" s="20">
        <f t="shared" si="817"/>
        <v>3.1998521176328391E-2</v>
      </c>
      <c r="BH497" s="26">
        <v>78532</v>
      </c>
      <c r="BI497">
        <f t="shared" si="779"/>
        <v>244</v>
      </c>
      <c r="BJ497" s="4">
        <v>164360</v>
      </c>
      <c r="BK497">
        <f t="shared" si="780"/>
        <v>408</v>
      </c>
      <c r="BL497" s="4">
        <v>121765</v>
      </c>
      <c r="BM497">
        <f t="shared" si="818"/>
        <v>291</v>
      </c>
      <c r="BN497" s="4">
        <v>47491</v>
      </c>
      <c r="BO497">
        <f t="shared" si="819"/>
        <v>74</v>
      </c>
      <c r="BP497" s="4">
        <v>9809</v>
      </c>
      <c r="BQ497">
        <f t="shared" si="820"/>
        <v>24</v>
      </c>
      <c r="BR497" s="8">
        <v>33</v>
      </c>
      <c r="BS497" s="15">
        <f t="shared" si="821"/>
        <v>0</v>
      </c>
      <c r="BT497" s="8">
        <v>301</v>
      </c>
      <c r="BU497" s="15">
        <f t="shared" si="822"/>
        <v>0</v>
      </c>
      <c r="BV497" s="8">
        <v>1372</v>
      </c>
      <c r="BW497" s="15">
        <f t="shared" si="823"/>
        <v>4</v>
      </c>
      <c r="BX497" s="8">
        <v>3209</v>
      </c>
      <c r="BY497" s="15">
        <f t="shared" si="824"/>
        <v>3</v>
      </c>
      <c r="BZ497" s="13">
        <v>1782</v>
      </c>
      <c r="CA497" s="16">
        <f t="shared" si="825"/>
        <v>2</v>
      </c>
    </row>
    <row r="498" spans="1:79">
      <c r="A498" s="1">
        <v>44395</v>
      </c>
      <c r="B498">
        <v>44396</v>
      </c>
      <c r="C498" s="4">
        <v>422678</v>
      </c>
      <c r="D498">
        <f t="shared" si="776"/>
        <v>721</v>
      </c>
      <c r="E498" s="4">
        <v>6703</v>
      </c>
      <c r="F498">
        <f t="shared" si="777"/>
        <v>6</v>
      </c>
      <c r="G498" s="4">
        <v>402551</v>
      </c>
      <c r="H498">
        <f t="shared" si="778"/>
        <v>793</v>
      </c>
      <c r="I498">
        <f t="shared" si="775"/>
        <v>13424</v>
      </c>
      <c r="J498">
        <f t="shared" si="829"/>
        <v>-78</v>
      </c>
      <c r="K498">
        <f t="shared" si="826"/>
        <v>1.5858407582131077E-2</v>
      </c>
      <c r="L498">
        <f t="shared" si="781"/>
        <v>0.9523821916447035</v>
      </c>
      <c r="M498">
        <f t="shared" si="782"/>
        <v>3.1759400773165386E-2</v>
      </c>
      <c r="N498">
        <f t="shared" si="783"/>
        <v>1.7057902232905427E-3</v>
      </c>
      <c r="O498">
        <f t="shared" si="827"/>
        <v>8.9512158734894826E-4</v>
      </c>
      <c r="P498">
        <f t="shared" si="784"/>
        <v>1.9699367285139027E-3</v>
      </c>
      <c r="Q498">
        <f t="shared" si="785"/>
        <v>-5.8104886769964241E-3</v>
      </c>
      <c r="R498">
        <f t="shared" si="786"/>
        <v>106360.84549572218</v>
      </c>
      <c r="S498">
        <f t="shared" si="828"/>
        <v>1686.7136386512329</v>
      </c>
      <c r="T498">
        <f t="shared" si="787"/>
        <v>101296.17513839959</v>
      </c>
      <c r="U498">
        <f t="shared" si="788"/>
        <v>3377.9567186713639</v>
      </c>
      <c r="V498" s="4">
        <v>3220693</v>
      </c>
      <c r="W498">
        <f t="shared" si="789"/>
        <v>9322</v>
      </c>
      <c r="X498">
        <f t="shared" si="790"/>
        <v>-4374</v>
      </c>
      <c r="Y498" s="20">
        <f t="shared" si="791"/>
        <v>810441.11726220429</v>
      </c>
      <c r="Z498" s="4">
        <v>2794465</v>
      </c>
      <c r="AA498">
        <f t="shared" si="792"/>
        <v>8601</v>
      </c>
      <c r="AB498" s="17">
        <f t="shared" si="793"/>
        <v>0.86765953786964478</v>
      </c>
      <c r="AC498" s="16">
        <f t="shared" si="794"/>
        <v>-4054</v>
      </c>
      <c r="AD498">
        <f t="shared" si="795"/>
        <v>426228</v>
      </c>
      <c r="AE498">
        <f t="shared" si="796"/>
        <v>721</v>
      </c>
      <c r="AF498" s="17">
        <f t="shared" si="797"/>
        <v>0.13234046213035516</v>
      </c>
      <c r="AG498" s="16">
        <f t="shared" si="798"/>
        <v>-320</v>
      </c>
      <c r="AH498" s="20">
        <f t="shared" si="799"/>
        <v>7.7343917614245875E-2</v>
      </c>
      <c r="AI498" s="20">
        <f t="shared" si="800"/>
        <v>107254.15198792149</v>
      </c>
      <c r="AJ498" s="4">
        <v>12216</v>
      </c>
      <c r="AK498">
        <f t="shared" si="801"/>
        <v>-192</v>
      </c>
      <c r="AL498">
        <f t="shared" si="802"/>
        <v>-1.5473887814313358E-2</v>
      </c>
      <c r="AM498" s="20">
        <f t="shared" si="803"/>
        <v>3073.9808756919979</v>
      </c>
      <c r="AN498" s="20">
        <f t="shared" si="804"/>
        <v>2.8901433242326309E-2</v>
      </c>
      <c r="AO498" s="4">
        <v>367</v>
      </c>
      <c r="AP498">
        <f t="shared" si="773"/>
        <v>6</v>
      </c>
      <c r="AQ498">
        <f t="shared" si="774"/>
        <v>1.6620498614958512E-2</v>
      </c>
      <c r="AR498" s="20">
        <f t="shared" si="805"/>
        <v>92.350276799194759</v>
      </c>
      <c r="AS498" s="4">
        <v>610</v>
      </c>
      <c r="AT498">
        <f t="shared" si="806"/>
        <v>-18</v>
      </c>
      <c r="AU498">
        <f t="shared" si="807"/>
        <v>-2.8662420382165599E-2</v>
      </c>
      <c r="AV498" s="20">
        <f t="shared" si="808"/>
        <v>153.49773527931555</v>
      </c>
      <c r="AW498" s="30">
        <f t="shared" si="809"/>
        <v>1.4431789683872829E-3</v>
      </c>
      <c r="AX498" s="4">
        <v>131</v>
      </c>
      <c r="AY498">
        <f t="shared" si="810"/>
        <v>26</v>
      </c>
      <c r="AZ498">
        <f t="shared" si="811"/>
        <v>0.24761904761904763</v>
      </c>
      <c r="BA498" s="20">
        <f t="shared" si="812"/>
        <v>32.964267740312025</v>
      </c>
      <c r="BB498" s="30">
        <f t="shared" si="813"/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 t="shared" si="814"/>
        <v>-178</v>
      </c>
      <c r="BE498" s="30">
        <f t="shared" si="815"/>
        <v>-1.3183232113760934E-2</v>
      </c>
      <c r="BF498" s="20">
        <f t="shared" si="816"/>
        <v>3352.7931555108203</v>
      </c>
      <c r="BG498" s="20">
        <f t="shared" si="817"/>
        <v>3.1522814057036323E-2</v>
      </c>
      <c r="BH498" s="26">
        <v>78727</v>
      </c>
      <c r="BI498">
        <f t="shared" si="779"/>
        <v>195</v>
      </c>
      <c r="BJ498" s="4">
        <v>164616</v>
      </c>
      <c r="BK498">
        <f t="shared" si="780"/>
        <v>256</v>
      </c>
      <c r="BL498" s="4">
        <v>121960</v>
      </c>
      <c r="BM498">
        <f t="shared" si="818"/>
        <v>195</v>
      </c>
      <c r="BN498" s="4">
        <v>47549</v>
      </c>
      <c r="BO498">
        <f t="shared" si="819"/>
        <v>58</v>
      </c>
      <c r="BP498" s="4">
        <v>9826</v>
      </c>
      <c r="BQ498">
        <f t="shared" si="820"/>
        <v>17</v>
      </c>
      <c r="BR498" s="8">
        <v>33</v>
      </c>
      <c r="BS498" s="15">
        <f t="shared" si="821"/>
        <v>0</v>
      </c>
      <c r="BT498" s="8">
        <v>301</v>
      </c>
      <c r="BU498" s="15">
        <f t="shared" si="822"/>
        <v>0</v>
      </c>
      <c r="BV498" s="8">
        <v>1373</v>
      </c>
      <c r="BW498" s="15">
        <f t="shared" si="823"/>
        <v>1</v>
      </c>
      <c r="BX498" s="8">
        <v>3212</v>
      </c>
      <c r="BY498" s="15">
        <f t="shared" si="824"/>
        <v>3</v>
      </c>
      <c r="BZ498" s="13">
        <v>1784</v>
      </c>
      <c r="CA498" s="16">
        <f t="shared" si="825"/>
        <v>2</v>
      </c>
    </row>
    <row r="499" spans="1:79">
      <c r="A499" s="1">
        <v>44396</v>
      </c>
      <c r="B499">
        <v>44397</v>
      </c>
      <c r="C499" s="4">
        <v>423366</v>
      </c>
      <c r="D499">
        <f t="shared" si="776"/>
        <v>688</v>
      </c>
      <c r="E499" s="4">
        <v>6710</v>
      </c>
      <c r="F499">
        <f t="shared" si="777"/>
        <v>7</v>
      </c>
      <c r="G499" s="4">
        <v>403208</v>
      </c>
      <c r="H499">
        <f t="shared" si="778"/>
        <v>657</v>
      </c>
      <c r="I499">
        <f t="shared" si="775"/>
        <v>13448</v>
      </c>
      <c r="J499">
        <f t="shared" si="829"/>
        <v>24</v>
      </c>
      <c r="K499">
        <f t="shared" si="826"/>
        <v>1.5849170693914959E-2</v>
      </c>
      <c r="L499">
        <f t="shared" si="781"/>
        <v>0.95238635128942806</v>
      </c>
      <c r="M499">
        <f t="shared" si="782"/>
        <v>3.176447801665698E-2</v>
      </c>
      <c r="N499">
        <f t="shared" si="783"/>
        <v>1.6250714511793578E-3</v>
      </c>
      <c r="O499">
        <f t="shared" si="827"/>
        <v>1.0432190760059613E-3</v>
      </c>
      <c r="P499">
        <f t="shared" si="784"/>
        <v>1.6294319557151643E-3</v>
      </c>
      <c r="Q499">
        <f t="shared" si="785"/>
        <v>1.784651992861392E-3</v>
      </c>
      <c r="R499">
        <f t="shared" si="786"/>
        <v>106533.97081026674</v>
      </c>
      <c r="S499">
        <f t="shared" si="828"/>
        <v>1688.475088072471</v>
      </c>
      <c r="T499">
        <f t="shared" si="787"/>
        <v>101461.49974836437</v>
      </c>
      <c r="U499">
        <f t="shared" si="788"/>
        <v>3383.995973829894</v>
      </c>
      <c r="V499" s="4">
        <v>3227910</v>
      </c>
      <c r="W499">
        <f t="shared" si="789"/>
        <v>7217</v>
      </c>
      <c r="X499">
        <f t="shared" si="790"/>
        <v>-2105</v>
      </c>
      <c r="Y499" s="20">
        <f t="shared" si="791"/>
        <v>812257.1716155007</v>
      </c>
      <c r="Z499" s="4">
        <v>2800994</v>
      </c>
      <c r="AA499">
        <f t="shared" si="792"/>
        <v>6529</v>
      </c>
      <c r="AB499" s="17">
        <f t="shared" si="793"/>
        <v>0.86774228525578467</v>
      </c>
      <c r="AC499" s="16">
        <f t="shared" si="794"/>
        <v>-2072</v>
      </c>
      <c r="AD499">
        <f t="shared" si="795"/>
        <v>426916</v>
      </c>
      <c r="AE499">
        <f t="shared" si="796"/>
        <v>688</v>
      </c>
      <c r="AF499" s="17">
        <f t="shared" si="797"/>
        <v>0.1322577147442153</v>
      </c>
      <c r="AG499" s="16">
        <f t="shared" si="798"/>
        <v>-33</v>
      </c>
      <c r="AH499" s="20">
        <f t="shared" si="799"/>
        <v>9.5330469724262165E-2</v>
      </c>
      <c r="AI499" s="20">
        <f t="shared" si="800"/>
        <v>107427.27730246603</v>
      </c>
      <c r="AJ499" s="4">
        <v>12318</v>
      </c>
      <c r="AK499">
        <f t="shared" si="801"/>
        <v>102</v>
      </c>
      <c r="AL499">
        <f t="shared" si="802"/>
        <v>8.3497053045187286E-3</v>
      </c>
      <c r="AM499" s="20">
        <f t="shared" si="803"/>
        <v>3099.647710115752</v>
      </c>
      <c r="AN499" s="20">
        <f t="shared" si="804"/>
        <v>2.909539263899321E-2</v>
      </c>
      <c r="AO499" s="4">
        <v>368</v>
      </c>
      <c r="AP499">
        <f t="shared" si="773"/>
        <v>1</v>
      </c>
      <c r="AQ499">
        <f t="shared" si="774"/>
        <v>2.7247956403269047E-3</v>
      </c>
      <c r="AR499" s="20">
        <f t="shared" si="805"/>
        <v>92.601912430800198</v>
      </c>
      <c r="AS499" s="4">
        <v>628</v>
      </c>
      <c r="AT499">
        <f t="shared" si="806"/>
        <v>18</v>
      </c>
      <c r="AU499">
        <f t="shared" si="807"/>
        <v>2.9508196721311553E-2</v>
      </c>
      <c r="AV499" s="20">
        <f t="shared" si="808"/>
        <v>158.02717664821338</v>
      </c>
      <c r="AW499" s="30">
        <f t="shared" si="809"/>
        <v>1.4833501036927859E-3</v>
      </c>
      <c r="AX499" s="4">
        <v>134</v>
      </c>
      <c r="AY499">
        <f t="shared" si="810"/>
        <v>3</v>
      </c>
      <c r="AZ499">
        <f t="shared" si="811"/>
        <v>2.2900763358778553E-2</v>
      </c>
      <c r="BA499" s="20">
        <f t="shared" si="812"/>
        <v>33.719174635128333</v>
      </c>
      <c r="BB499" s="30">
        <f t="shared" si="813"/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 t="shared" si="814"/>
        <v>124</v>
      </c>
      <c r="BE499" s="30">
        <f t="shared" si="815"/>
        <v>9.3065145601920474E-3</v>
      </c>
      <c r="BF499" s="20">
        <f t="shared" si="816"/>
        <v>3383.995973829894</v>
      </c>
      <c r="BG499" s="20">
        <f t="shared" si="817"/>
        <v>3.176447801665698E-2</v>
      </c>
      <c r="BH499" s="26">
        <v>78942</v>
      </c>
      <c r="BI499">
        <f t="shared" si="779"/>
        <v>215</v>
      </c>
      <c r="BJ499" s="4">
        <v>164862</v>
      </c>
      <c r="BK499">
        <f t="shared" si="780"/>
        <v>246</v>
      </c>
      <c r="BL499" s="4">
        <v>122116</v>
      </c>
      <c r="BM499">
        <f t="shared" si="818"/>
        <v>156</v>
      </c>
      <c r="BN499" s="4">
        <v>47599</v>
      </c>
      <c r="BO499">
        <f t="shared" si="819"/>
        <v>50</v>
      </c>
      <c r="BP499" s="4">
        <v>9847</v>
      </c>
      <c r="BQ499">
        <f t="shared" si="820"/>
        <v>21</v>
      </c>
      <c r="BR499" s="8">
        <v>33</v>
      </c>
      <c r="BS499" s="15">
        <f t="shared" si="821"/>
        <v>0</v>
      </c>
      <c r="BT499" s="8">
        <v>301</v>
      </c>
      <c r="BU499" s="15">
        <f t="shared" si="822"/>
        <v>0</v>
      </c>
      <c r="BV499" s="8">
        <v>1374</v>
      </c>
      <c r="BW499" s="15">
        <f t="shared" si="823"/>
        <v>1</v>
      </c>
      <c r="BX499" s="8">
        <v>3216</v>
      </c>
      <c r="BY499" s="15">
        <f t="shared" si="824"/>
        <v>4</v>
      </c>
      <c r="BZ499" s="13">
        <v>1786</v>
      </c>
      <c r="CA499" s="16">
        <f t="shared" si="825"/>
        <v>2</v>
      </c>
    </row>
    <row r="500" spans="1:79">
      <c r="A500" s="1">
        <v>44397</v>
      </c>
      <c r="B500">
        <v>44398</v>
      </c>
      <c r="C500" s="4">
        <v>424455</v>
      </c>
      <c r="D500">
        <f t="shared" si="776"/>
        <v>1089</v>
      </c>
      <c r="E500" s="4">
        <v>6716</v>
      </c>
      <c r="F500">
        <f t="shared" si="777"/>
        <v>6</v>
      </c>
      <c r="G500" s="4">
        <v>404606</v>
      </c>
      <c r="H500">
        <f t="shared" si="778"/>
        <v>1398</v>
      </c>
      <c r="I500">
        <f t="shared" si="775"/>
        <v>13133</v>
      </c>
      <c r="J500">
        <f t="shared" si="829"/>
        <v>-315</v>
      </c>
      <c r="K500">
        <f t="shared" si="826"/>
        <v>1.5822643154162395E-2</v>
      </c>
      <c r="L500">
        <f t="shared" si="781"/>
        <v>0.95323650328067755</v>
      </c>
      <c r="M500">
        <f t="shared" si="782"/>
        <v>3.0940853565160027E-2</v>
      </c>
      <c r="N500">
        <f t="shared" si="783"/>
        <v>2.5656430010248437E-3</v>
      </c>
      <c r="O500">
        <f t="shared" si="827"/>
        <v>8.9338892197736745E-4</v>
      </c>
      <c r="P500">
        <f t="shared" si="784"/>
        <v>3.455213219774299E-3</v>
      </c>
      <c r="Q500">
        <f t="shared" si="785"/>
        <v>-2.3985380339602527E-2</v>
      </c>
      <c r="R500">
        <f t="shared" si="786"/>
        <v>106808.00201308505</v>
      </c>
      <c r="S500">
        <f t="shared" si="828"/>
        <v>1689.9849018621037</v>
      </c>
      <c r="T500">
        <f t="shared" si="787"/>
        <v>101813.28636134876</v>
      </c>
      <c r="U500">
        <f t="shared" si="788"/>
        <v>3304.730749874182</v>
      </c>
      <c r="V500" s="4">
        <v>3241406</v>
      </c>
      <c r="W500">
        <f t="shared" si="789"/>
        <v>13496</v>
      </c>
      <c r="X500">
        <f t="shared" si="790"/>
        <v>6279</v>
      </c>
      <c r="Y500" s="20">
        <f t="shared" si="791"/>
        <v>815653.24609964772</v>
      </c>
      <c r="Z500" s="4">
        <v>2813401</v>
      </c>
      <c r="AA500">
        <f t="shared" si="792"/>
        <v>12407</v>
      </c>
      <c r="AB500" s="17">
        <f t="shared" si="793"/>
        <v>0.86795699150306993</v>
      </c>
      <c r="AC500" s="16">
        <f t="shared" si="794"/>
        <v>5878</v>
      </c>
      <c r="AD500">
        <f t="shared" si="795"/>
        <v>428005</v>
      </c>
      <c r="AE500">
        <f t="shared" si="796"/>
        <v>1089</v>
      </c>
      <c r="AF500" s="17">
        <f t="shared" si="797"/>
        <v>0.13204300849693004</v>
      </c>
      <c r="AG500" s="16">
        <f t="shared" si="798"/>
        <v>401</v>
      </c>
      <c r="AH500" s="20">
        <f t="shared" si="799"/>
        <v>8.0690574985180799E-2</v>
      </c>
      <c r="AI500" s="20">
        <f t="shared" si="800"/>
        <v>107701.30850528434</v>
      </c>
      <c r="AJ500" s="4">
        <v>12000</v>
      </c>
      <c r="AK500">
        <f t="shared" si="801"/>
        <v>-318</v>
      </c>
      <c r="AL500">
        <f t="shared" si="802"/>
        <v>-2.5815879201169012E-2</v>
      </c>
      <c r="AM500" s="20">
        <f t="shared" si="803"/>
        <v>3019.6275792652236</v>
      </c>
      <c r="AN500" s="20">
        <f t="shared" si="804"/>
        <v>2.8271548220659432E-2</v>
      </c>
      <c r="AO500" s="4">
        <v>360</v>
      </c>
      <c r="AP500">
        <f t="shared" si="773"/>
        <v>-8</v>
      </c>
      <c r="AQ500">
        <f t="shared" si="774"/>
        <v>-2.1739130434782594E-2</v>
      </c>
      <c r="AR500" s="20">
        <f t="shared" si="805"/>
        <v>90.588827377956719</v>
      </c>
      <c r="AS500" s="4">
        <v>638</v>
      </c>
      <c r="AT500">
        <f t="shared" si="806"/>
        <v>10</v>
      </c>
      <c r="AU500">
        <f t="shared" si="807"/>
        <v>1.5923566878980999E-2</v>
      </c>
      <c r="AV500" s="20">
        <f t="shared" si="808"/>
        <v>160.54353296426774</v>
      </c>
      <c r="AW500" s="30">
        <f t="shared" si="809"/>
        <v>1.5031039803983933E-3</v>
      </c>
      <c r="AX500" s="4">
        <v>135</v>
      </c>
      <c r="AY500">
        <f t="shared" si="810"/>
        <v>1</v>
      </c>
      <c r="AZ500">
        <f t="shared" si="811"/>
        <v>7.4626865671640896E-3</v>
      </c>
      <c r="BA500" s="20">
        <f t="shared" si="812"/>
        <v>33.970810266733771</v>
      </c>
      <c r="BB500" s="30">
        <f t="shared" si="813"/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 t="shared" si="814"/>
        <v>-315</v>
      </c>
      <c r="BE500" s="30">
        <f t="shared" si="815"/>
        <v>-2.3423557406305751E-2</v>
      </c>
      <c r="BF500" s="20">
        <f t="shared" si="816"/>
        <v>3304.730749874182</v>
      </c>
      <c r="BG500" s="20">
        <f t="shared" si="817"/>
        <v>3.0940853565160027E-2</v>
      </c>
      <c r="BH500" s="26">
        <v>75992</v>
      </c>
      <c r="BI500">
        <f t="shared" si="779"/>
        <v>-2950</v>
      </c>
      <c r="BJ500" s="4">
        <v>161209</v>
      </c>
      <c r="BK500">
        <f t="shared" si="780"/>
        <v>-3653</v>
      </c>
      <c r="BL500" s="4">
        <v>119516</v>
      </c>
      <c r="BM500">
        <f t="shared" si="818"/>
        <v>-2600</v>
      </c>
      <c r="BN500" s="4">
        <v>46870</v>
      </c>
      <c r="BO500">
        <f t="shared" si="819"/>
        <v>-729</v>
      </c>
      <c r="BP500" s="4">
        <v>20868</v>
      </c>
      <c r="BQ500">
        <f t="shared" si="820"/>
        <v>11021</v>
      </c>
      <c r="BR500" s="8">
        <v>33</v>
      </c>
      <c r="BS500" s="15">
        <f t="shared" si="821"/>
        <v>0</v>
      </c>
      <c r="BT500" s="8">
        <v>301</v>
      </c>
      <c r="BU500" s="15">
        <f t="shared" si="822"/>
        <v>0</v>
      </c>
      <c r="BV500" s="8">
        <v>1374</v>
      </c>
      <c r="BW500" s="15">
        <f t="shared" si="823"/>
        <v>0</v>
      </c>
      <c r="BX500" s="8">
        <v>3221</v>
      </c>
      <c r="BY500" s="15">
        <f t="shared" si="824"/>
        <v>5</v>
      </c>
      <c r="BZ500" s="13">
        <v>1787</v>
      </c>
      <c r="CA500" s="16">
        <f t="shared" si="825"/>
        <v>1</v>
      </c>
    </row>
    <row r="501" spans="1:79">
      <c r="A501" s="1">
        <v>44398</v>
      </c>
      <c r="B501">
        <v>44399</v>
      </c>
      <c r="C501" s="4">
        <v>425599</v>
      </c>
      <c r="D501">
        <f t="shared" si="776"/>
        <v>1144</v>
      </c>
      <c r="E501" s="4">
        <v>6723</v>
      </c>
      <c r="F501">
        <f t="shared" si="777"/>
        <v>7</v>
      </c>
      <c r="G501" s="4">
        <v>405811</v>
      </c>
      <c r="H501">
        <f t="shared" si="778"/>
        <v>1205</v>
      </c>
      <c r="I501">
        <f t="shared" si="775"/>
        <v>13065</v>
      </c>
      <c r="J501">
        <f t="shared" si="829"/>
        <v>-68</v>
      </c>
      <c r="K501">
        <f t="shared" si="826"/>
        <v>1.5796559672367653E-2</v>
      </c>
      <c r="L501">
        <f t="shared" si="781"/>
        <v>0.95350552985321868</v>
      </c>
      <c r="M501">
        <f t="shared" si="782"/>
        <v>3.0697910474413708E-2</v>
      </c>
      <c r="N501">
        <f t="shared" si="783"/>
        <v>2.6879762405456779E-3</v>
      </c>
      <c r="O501">
        <f t="shared" si="827"/>
        <v>1.0412018444146958E-3</v>
      </c>
      <c r="P501">
        <f t="shared" si="784"/>
        <v>2.9693625850457481E-3</v>
      </c>
      <c r="Q501">
        <f t="shared" si="785"/>
        <v>-5.2047455032529655E-3</v>
      </c>
      <c r="R501">
        <f t="shared" si="786"/>
        <v>107095.87317564167</v>
      </c>
      <c r="S501">
        <f t="shared" si="828"/>
        <v>1691.7463512833417</v>
      </c>
      <c r="T501">
        <f t="shared" si="787"/>
        <v>102116.50729743332</v>
      </c>
      <c r="U501">
        <f t="shared" si="788"/>
        <v>3287.6195269250125</v>
      </c>
      <c r="V501" s="4">
        <v>3255294</v>
      </c>
      <c r="W501">
        <f t="shared" si="789"/>
        <v>13888</v>
      </c>
      <c r="X501">
        <f t="shared" si="790"/>
        <v>392</v>
      </c>
      <c r="Y501" s="20">
        <f t="shared" si="791"/>
        <v>819147.96175138396</v>
      </c>
      <c r="Z501" s="4">
        <v>2826145</v>
      </c>
      <c r="AA501">
        <f t="shared" si="792"/>
        <v>12744</v>
      </c>
      <c r="AB501" s="17">
        <f t="shared" si="793"/>
        <v>0.86816889657278262</v>
      </c>
      <c r="AC501" s="16">
        <f t="shared" si="794"/>
        <v>337</v>
      </c>
      <c r="AD501">
        <f t="shared" si="795"/>
        <v>429149</v>
      </c>
      <c r="AE501">
        <f t="shared" si="796"/>
        <v>1144</v>
      </c>
      <c r="AF501" s="17">
        <f t="shared" si="797"/>
        <v>0.13183110342721732</v>
      </c>
      <c r="AG501" s="16">
        <f t="shared" si="798"/>
        <v>55</v>
      </c>
      <c r="AH501" s="20">
        <f t="shared" si="799"/>
        <v>8.2373271889400926E-2</v>
      </c>
      <c r="AI501" s="20">
        <f t="shared" si="800"/>
        <v>107989.17966784096</v>
      </c>
      <c r="AJ501" s="4">
        <v>11937</v>
      </c>
      <c r="AK501">
        <f t="shared" si="801"/>
        <v>-63</v>
      </c>
      <c r="AL501">
        <f t="shared" si="802"/>
        <v>-5.2499999999999769E-3</v>
      </c>
      <c r="AM501" s="20">
        <f t="shared" si="803"/>
        <v>3003.7745344740815</v>
      </c>
      <c r="AN501" s="20">
        <f t="shared" si="804"/>
        <v>2.8047528307162378E-2</v>
      </c>
      <c r="AO501" s="4">
        <v>351</v>
      </c>
      <c r="AP501">
        <f t="shared" si="773"/>
        <v>-9</v>
      </c>
      <c r="AQ501">
        <f t="shared" si="774"/>
        <v>-2.5000000000000022E-2</v>
      </c>
      <c r="AR501" s="20">
        <f t="shared" si="805"/>
        <v>88.324106693507801</v>
      </c>
      <c r="AS501" s="4">
        <v>643</v>
      </c>
      <c r="AT501">
        <f t="shared" si="806"/>
        <v>5</v>
      </c>
      <c r="AU501">
        <f t="shared" si="807"/>
        <v>7.8369905956112706E-3</v>
      </c>
      <c r="AV501" s="20">
        <f t="shared" si="808"/>
        <v>161.8017111222949</v>
      </c>
      <c r="AW501" s="30">
        <f t="shared" si="809"/>
        <v>1.5108118205164956E-3</v>
      </c>
      <c r="AX501" s="4">
        <v>134</v>
      </c>
      <c r="AY501">
        <f t="shared" si="810"/>
        <v>-1</v>
      </c>
      <c r="AZ501">
        <f t="shared" si="811"/>
        <v>-7.4074074074074181E-3</v>
      </c>
      <c r="BA501" s="20">
        <f t="shared" si="812"/>
        <v>33.719174635128333</v>
      </c>
      <c r="BB501" s="30">
        <f t="shared" si="813"/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 t="shared" si="814"/>
        <v>-68</v>
      </c>
      <c r="BE501" s="30">
        <f t="shared" si="815"/>
        <v>-5.1777963907713165E-3</v>
      </c>
      <c r="BF501" s="20">
        <f t="shared" si="816"/>
        <v>3287.6195269250125</v>
      </c>
      <c r="BG501" s="20">
        <f t="shared" si="817"/>
        <v>3.0697910474413708E-2</v>
      </c>
      <c r="BH501" s="26">
        <v>76266</v>
      </c>
      <c r="BI501">
        <f t="shared" si="779"/>
        <v>274</v>
      </c>
      <c r="BJ501" s="4">
        <v>161655</v>
      </c>
      <c r="BK501">
        <f t="shared" si="780"/>
        <v>446</v>
      </c>
      <c r="BL501" s="4">
        <v>119815</v>
      </c>
      <c r="BM501">
        <f t="shared" si="818"/>
        <v>299</v>
      </c>
      <c r="BN501" s="4">
        <v>46971</v>
      </c>
      <c r="BO501">
        <f t="shared" si="819"/>
        <v>101</v>
      </c>
      <c r="BP501" s="4">
        <v>20892</v>
      </c>
      <c r="BQ501">
        <f t="shared" si="820"/>
        <v>24</v>
      </c>
      <c r="BR501" s="8">
        <v>33</v>
      </c>
      <c r="BS501" s="15">
        <f t="shared" si="821"/>
        <v>0</v>
      </c>
      <c r="BT501" s="8">
        <v>301</v>
      </c>
      <c r="BU501" s="15">
        <f t="shared" si="822"/>
        <v>0</v>
      </c>
      <c r="BV501" s="8">
        <v>1375</v>
      </c>
      <c r="BW501" s="15">
        <f t="shared" si="823"/>
        <v>1</v>
      </c>
      <c r="BX501" s="8">
        <v>3224</v>
      </c>
      <c r="BY501" s="15">
        <f t="shared" si="824"/>
        <v>3</v>
      </c>
      <c r="BZ501" s="13">
        <v>1790</v>
      </c>
      <c r="CA501" s="16">
        <f t="shared" si="825"/>
        <v>3</v>
      </c>
    </row>
    <row r="502" spans="1:79">
      <c r="A502" s="1">
        <v>44399</v>
      </c>
      <c r="B502">
        <v>44400</v>
      </c>
      <c r="C502" s="4">
        <v>426849</v>
      </c>
      <c r="D502">
        <f t="shared" si="776"/>
        <v>1250</v>
      </c>
      <c r="E502" s="4">
        <v>6730</v>
      </c>
      <c r="F502">
        <f t="shared" si="777"/>
        <v>7</v>
      </c>
      <c r="G502" s="4">
        <v>407055</v>
      </c>
      <c r="H502">
        <f t="shared" si="778"/>
        <v>1244</v>
      </c>
      <c r="I502">
        <f t="shared" si="775"/>
        <v>13064</v>
      </c>
      <c r="J502">
        <f t="shared" si="829"/>
        <v>-1</v>
      </c>
      <c r="K502">
        <f t="shared" si="826"/>
        <v>1.5766699699425325E-2</v>
      </c>
      <c r="L502">
        <f t="shared" si="781"/>
        <v>0.95362762944273038</v>
      </c>
      <c r="M502">
        <f t="shared" si="782"/>
        <v>3.0605670857844342E-2</v>
      </c>
      <c r="N502">
        <f t="shared" si="783"/>
        <v>2.9284360511562637E-3</v>
      </c>
      <c r="O502">
        <f t="shared" si="827"/>
        <v>1.0401188707280832E-3</v>
      </c>
      <c r="P502">
        <f t="shared" si="784"/>
        <v>3.0560980702853424E-3</v>
      </c>
      <c r="Q502">
        <f t="shared" si="785"/>
        <v>-7.6546233925290876E-5</v>
      </c>
      <c r="R502">
        <f t="shared" si="786"/>
        <v>107410.41771514846</v>
      </c>
      <c r="S502">
        <f t="shared" si="828"/>
        <v>1693.5078007045797</v>
      </c>
      <c r="T502">
        <f t="shared" si="787"/>
        <v>102429.54202315047</v>
      </c>
      <c r="U502">
        <f t="shared" si="788"/>
        <v>3287.367891293407</v>
      </c>
      <c r="V502" s="4">
        <v>3268714</v>
      </c>
      <c r="W502">
        <f t="shared" si="789"/>
        <v>13420</v>
      </c>
      <c r="X502">
        <f t="shared" si="790"/>
        <v>-468</v>
      </c>
      <c r="Y502" s="20">
        <f t="shared" si="791"/>
        <v>822524.91192752891</v>
      </c>
      <c r="Z502" s="4">
        <v>2838315</v>
      </c>
      <c r="AA502">
        <f t="shared" si="792"/>
        <v>12170</v>
      </c>
      <c r="AB502" s="17">
        <f t="shared" si="793"/>
        <v>0.86832772766292798</v>
      </c>
      <c r="AC502" s="16">
        <f t="shared" si="794"/>
        <v>-574</v>
      </c>
      <c r="AD502">
        <f t="shared" si="795"/>
        <v>430399</v>
      </c>
      <c r="AE502">
        <f t="shared" si="796"/>
        <v>1250</v>
      </c>
      <c r="AF502" s="17">
        <f t="shared" si="797"/>
        <v>0.13167227233707202</v>
      </c>
      <c r="AG502" s="16">
        <f t="shared" si="798"/>
        <v>106</v>
      </c>
      <c r="AH502" s="20">
        <f t="shared" si="799"/>
        <v>9.3144560357675113E-2</v>
      </c>
      <c r="AI502" s="20">
        <f t="shared" si="800"/>
        <v>108303.72420734775</v>
      </c>
      <c r="AJ502" s="4">
        <v>11946</v>
      </c>
      <c r="AK502">
        <f t="shared" si="801"/>
        <v>9</v>
      </c>
      <c r="AL502">
        <f t="shared" si="802"/>
        <v>7.5395828097502005E-4</v>
      </c>
      <c r="AM502" s="20">
        <f t="shared" si="803"/>
        <v>3006.0392551585305</v>
      </c>
      <c r="AN502" s="20">
        <f t="shared" si="804"/>
        <v>2.7986477653690181E-2</v>
      </c>
      <c r="AO502" s="4">
        <v>334</v>
      </c>
      <c r="AP502">
        <f t="shared" si="773"/>
        <v>-17</v>
      </c>
      <c r="AQ502">
        <f t="shared" si="774"/>
        <v>-4.8433048433048409E-2</v>
      </c>
      <c r="AR502" s="20">
        <f t="shared" si="805"/>
        <v>84.04630095621539</v>
      </c>
      <c r="AS502" s="4">
        <v>651</v>
      </c>
      <c r="AT502">
        <f t="shared" si="806"/>
        <v>8</v>
      </c>
      <c r="AU502">
        <f t="shared" si="807"/>
        <v>1.2441679626749691E-2</v>
      </c>
      <c r="AV502" s="20">
        <f t="shared" si="808"/>
        <v>163.81479617513838</v>
      </c>
      <c r="AW502" s="30">
        <f t="shared" si="809"/>
        <v>1.5251294954421821E-3</v>
      </c>
      <c r="AX502" s="4">
        <v>133</v>
      </c>
      <c r="AY502">
        <f t="shared" si="810"/>
        <v>-1</v>
      </c>
      <c r="AZ502">
        <f t="shared" si="811"/>
        <v>-7.4626865671642006E-3</v>
      </c>
      <c r="BA502" s="20">
        <f t="shared" si="812"/>
        <v>33.467539003522894</v>
      </c>
      <c r="BB502" s="30">
        <f t="shared" si="813"/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 t="shared" si="814"/>
        <v>-1</v>
      </c>
      <c r="BE502" s="30">
        <f t="shared" si="815"/>
        <v>-7.6540375047784437E-5</v>
      </c>
      <c r="BF502" s="20">
        <f t="shared" si="816"/>
        <v>3287.367891293407</v>
      </c>
      <c r="BG502" s="20">
        <f t="shared" si="817"/>
        <v>3.0605670857844342E-2</v>
      </c>
      <c r="BH502" s="26">
        <v>76530</v>
      </c>
      <c r="BI502">
        <f t="shared" si="779"/>
        <v>264</v>
      </c>
      <c r="BJ502" s="4">
        <v>162171</v>
      </c>
      <c r="BK502">
        <f t="shared" si="780"/>
        <v>516</v>
      </c>
      <c r="BL502" s="4">
        <v>120176</v>
      </c>
      <c r="BM502">
        <f t="shared" si="818"/>
        <v>361</v>
      </c>
      <c r="BN502" s="4">
        <v>47060</v>
      </c>
      <c r="BO502">
        <f t="shared" si="819"/>
        <v>89</v>
      </c>
      <c r="BP502" s="4">
        <v>20912</v>
      </c>
      <c r="BQ502">
        <f t="shared" si="820"/>
        <v>20</v>
      </c>
      <c r="BR502" s="8">
        <v>33</v>
      </c>
      <c r="BS502" s="15">
        <f t="shared" si="821"/>
        <v>0</v>
      </c>
      <c r="BT502" s="8">
        <v>301</v>
      </c>
      <c r="BU502" s="15">
        <f t="shared" si="822"/>
        <v>0</v>
      </c>
      <c r="BV502" s="8">
        <v>1375</v>
      </c>
      <c r="BW502" s="15">
        <f t="shared" si="823"/>
        <v>0</v>
      </c>
      <c r="BX502" s="8">
        <v>3224</v>
      </c>
      <c r="BY502" s="15">
        <f t="shared" si="824"/>
        <v>0</v>
      </c>
      <c r="BZ502" s="13">
        <v>1797</v>
      </c>
      <c r="CA502" s="16">
        <f t="shared" si="825"/>
        <v>7</v>
      </c>
    </row>
    <row r="503" spans="1:79">
      <c r="A503" s="1">
        <v>44400</v>
      </c>
      <c r="B503">
        <v>44401</v>
      </c>
      <c r="C503" s="4">
        <v>427987</v>
      </c>
      <c r="D503">
        <f t="shared" si="776"/>
        <v>1138</v>
      </c>
      <c r="E503" s="4">
        <v>6743</v>
      </c>
      <c r="F503">
        <f t="shared" si="777"/>
        <v>13</v>
      </c>
      <c r="G503" s="4">
        <v>408155</v>
      </c>
      <c r="H503">
        <f t="shared" si="778"/>
        <v>1100</v>
      </c>
      <c r="I503">
        <f t="shared" si="775"/>
        <v>13089</v>
      </c>
      <c r="J503">
        <f t="shared" si="829"/>
        <v>25</v>
      </c>
      <c r="K503">
        <f t="shared" si="826"/>
        <v>1.5755151441515746E-2</v>
      </c>
      <c r="L503">
        <f t="shared" si="781"/>
        <v>0.95366214394362447</v>
      </c>
      <c r="M503">
        <f t="shared" si="782"/>
        <v>3.0582704614859797E-2</v>
      </c>
      <c r="N503">
        <f t="shared" si="783"/>
        <v>2.6589592674543853E-3</v>
      </c>
      <c r="O503">
        <f t="shared" si="827"/>
        <v>1.9279252558208513E-3</v>
      </c>
      <c r="P503">
        <f t="shared" si="784"/>
        <v>2.695054574855141E-3</v>
      </c>
      <c r="Q503">
        <f t="shared" si="785"/>
        <v>1.9100007640003055E-3</v>
      </c>
      <c r="R503">
        <f t="shared" si="786"/>
        <v>107696.77906391544</v>
      </c>
      <c r="S503">
        <f t="shared" si="828"/>
        <v>1696.7790639154503</v>
      </c>
      <c r="T503">
        <f t="shared" si="787"/>
        <v>102706.34121791646</v>
      </c>
      <c r="U503">
        <f t="shared" si="788"/>
        <v>3293.658782083543</v>
      </c>
      <c r="V503" s="4">
        <v>3282932</v>
      </c>
      <c r="W503">
        <f t="shared" si="789"/>
        <v>14218</v>
      </c>
      <c r="X503">
        <f t="shared" si="790"/>
        <v>798</v>
      </c>
      <c r="Y503" s="20">
        <f t="shared" si="791"/>
        <v>826102.66733769502</v>
      </c>
      <c r="Z503" s="4">
        <v>2851395</v>
      </c>
      <c r="AA503">
        <f t="shared" si="792"/>
        <v>13080</v>
      </c>
      <c r="AB503" s="17">
        <f t="shared" si="793"/>
        <v>0.86855134373785381</v>
      </c>
      <c r="AC503" s="16">
        <f t="shared" si="794"/>
        <v>910</v>
      </c>
      <c r="AD503">
        <f t="shared" si="795"/>
        <v>431537</v>
      </c>
      <c r="AE503">
        <f t="shared" si="796"/>
        <v>1138</v>
      </c>
      <c r="AF503" s="17">
        <f t="shared" si="797"/>
        <v>0.13144865626214616</v>
      </c>
      <c r="AG503" s="16">
        <f t="shared" si="798"/>
        <v>-112</v>
      </c>
      <c r="AH503" s="20">
        <f t="shared" si="799"/>
        <v>8.0039386692924458E-2</v>
      </c>
      <c r="AI503" s="20">
        <f t="shared" si="800"/>
        <v>108590.08555611475</v>
      </c>
      <c r="AJ503" s="4">
        <v>11967</v>
      </c>
      <c r="AK503">
        <f t="shared" si="801"/>
        <v>21</v>
      </c>
      <c r="AL503">
        <f t="shared" si="802"/>
        <v>1.7579105976897047E-3</v>
      </c>
      <c r="AM503" s="20">
        <f t="shared" si="803"/>
        <v>3011.3236034222446</v>
      </c>
      <c r="AN503" s="20">
        <f t="shared" si="804"/>
        <v>2.7961129660480342E-2</v>
      </c>
      <c r="AO503" s="4">
        <v>344</v>
      </c>
      <c r="AP503">
        <f t="shared" si="773"/>
        <v>10</v>
      </c>
      <c r="AQ503">
        <f t="shared" si="774"/>
        <v>2.9940119760478945E-2</v>
      </c>
      <c r="AR503" s="20">
        <f t="shared" si="805"/>
        <v>86.562657272269746</v>
      </c>
      <c r="AS503" s="4">
        <v>654</v>
      </c>
      <c r="AT503">
        <f t="shared" si="806"/>
        <v>3</v>
      </c>
      <c r="AU503">
        <f t="shared" si="807"/>
        <v>4.6082949308756671E-3</v>
      </c>
      <c r="AV503" s="20">
        <f t="shared" si="808"/>
        <v>164.5697030699547</v>
      </c>
      <c r="AW503" s="30">
        <f t="shared" si="809"/>
        <v>1.5280837969377575E-3</v>
      </c>
      <c r="AX503" s="4">
        <v>124</v>
      </c>
      <c r="AY503">
        <f t="shared" si="810"/>
        <v>-9</v>
      </c>
      <c r="AZ503">
        <f t="shared" si="811"/>
        <v>-6.7669172932330879E-2</v>
      </c>
      <c r="BA503" s="20">
        <f t="shared" si="812"/>
        <v>31.20281831907398</v>
      </c>
      <c r="BB503" s="30">
        <f t="shared" si="813"/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 t="shared" si="814"/>
        <v>25</v>
      </c>
      <c r="BE503" s="30">
        <f t="shared" si="815"/>
        <v>1.9136558481323007E-3</v>
      </c>
      <c r="BF503" s="20">
        <f t="shared" si="816"/>
        <v>3293.658782083543</v>
      </c>
      <c r="BG503" s="20">
        <f t="shared" si="817"/>
        <v>3.0582704614859797E-2</v>
      </c>
      <c r="BH503" s="26">
        <v>76819</v>
      </c>
      <c r="BI503">
        <f t="shared" si="779"/>
        <v>289</v>
      </c>
      <c r="BJ503" s="4">
        <v>162586</v>
      </c>
      <c r="BK503">
        <f t="shared" si="780"/>
        <v>415</v>
      </c>
      <c r="BL503" s="4">
        <v>120499</v>
      </c>
      <c r="BM503">
        <f t="shared" si="818"/>
        <v>323</v>
      </c>
      <c r="BN503" s="4">
        <v>47146</v>
      </c>
      <c r="BO503">
        <f t="shared" si="819"/>
        <v>86</v>
      </c>
      <c r="BP503" s="4">
        <v>20937</v>
      </c>
      <c r="BQ503">
        <f t="shared" si="820"/>
        <v>25</v>
      </c>
      <c r="BR503" s="8">
        <v>33</v>
      </c>
      <c r="BS503" s="15">
        <f t="shared" si="821"/>
        <v>0</v>
      </c>
      <c r="BT503" s="8">
        <v>302</v>
      </c>
      <c r="BU503" s="15">
        <f t="shared" si="822"/>
        <v>1</v>
      </c>
      <c r="BV503" s="8">
        <v>1381</v>
      </c>
      <c r="BW503" s="15">
        <f t="shared" si="823"/>
        <v>6</v>
      </c>
      <c r="BX503" s="8">
        <v>3230</v>
      </c>
      <c r="BY503" s="15">
        <f t="shared" si="824"/>
        <v>6</v>
      </c>
      <c r="BZ503" s="13">
        <v>1797</v>
      </c>
      <c r="CA503" s="16">
        <f t="shared" si="825"/>
        <v>0</v>
      </c>
    </row>
    <row r="504" spans="1:79">
      <c r="A504" s="1">
        <v>44401</v>
      </c>
      <c r="B504">
        <v>44402</v>
      </c>
      <c r="C504" s="4">
        <v>429083</v>
      </c>
      <c r="D504">
        <f t="shared" si="776"/>
        <v>1096</v>
      </c>
      <c r="E504" s="4">
        <v>6750</v>
      </c>
      <c r="F504">
        <f t="shared" si="777"/>
        <v>7</v>
      </c>
      <c r="G504" s="4">
        <v>409216</v>
      </c>
      <c r="H504">
        <f t="shared" si="778"/>
        <v>1061</v>
      </c>
      <c r="I504">
        <f t="shared" si="775"/>
        <v>13117</v>
      </c>
      <c r="J504">
        <f t="shared" si="829"/>
        <v>28</v>
      </c>
      <c r="K504">
        <f t="shared" si="826"/>
        <v>1.5731222164476338E-2</v>
      </c>
      <c r="L504">
        <f t="shared" si="781"/>
        <v>0.95369893470494049</v>
      </c>
      <c r="M504">
        <f t="shared" si="782"/>
        <v>3.0569843130583127E-2</v>
      </c>
      <c r="N504">
        <f t="shared" si="783"/>
        <v>2.5542843692246023E-3</v>
      </c>
      <c r="O504">
        <f t="shared" si="827"/>
        <v>1.0370370370370371E-3</v>
      </c>
      <c r="P504">
        <f t="shared" si="784"/>
        <v>2.5927627463246793E-3</v>
      </c>
      <c r="Q504">
        <f t="shared" si="785"/>
        <v>2.1346344438514906E-3</v>
      </c>
      <c r="R504">
        <f t="shared" si="786"/>
        <v>107972.571716155</v>
      </c>
      <c r="S504">
        <f t="shared" si="828"/>
        <v>1698.5405133366885</v>
      </c>
      <c r="T504">
        <f t="shared" si="787"/>
        <v>102973.32662304981</v>
      </c>
      <c r="U504">
        <f t="shared" si="788"/>
        <v>3300.704579768495</v>
      </c>
      <c r="V504" s="4">
        <v>3295447</v>
      </c>
      <c r="W504">
        <f t="shared" si="789"/>
        <v>12515</v>
      </c>
      <c r="X504">
        <f t="shared" si="790"/>
        <v>-1703</v>
      </c>
      <c r="Y504" s="20">
        <f t="shared" si="791"/>
        <v>829251.88726723695</v>
      </c>
      <c r="Z504" s="4">
        <v>2862815</v>
      </c>
      <c r="AA504">
        <f t="shared" si="792"/>
        <v>11420</v>
      </c>
      <c r="AB504" s="17">
        <f t="shared" si="793"/>
        <v>0.86871826492733761</v>
      </c>
      <c r="AC504" s="16">
        <f t="shared" si="794"/>
        <v>-1660</v>
      </c>
      <c r="AD504">
        <f t="shared" si="795"/>
        <v>432632</v>
      </c>
      <c r="AE504">
        <f t="shared" si="796"/>
        <v>1095</v>
      </c>
      <c r="AF504" s="17">
        <f t="shared" si="797"/>
        <v>0.13128173507266239</v>
      </c>
      <c r="AG504" s="16">
        <f t="shared" si="798"/>
        <v>-43</v>
      </c>
      <c r="AH504" s="20">
        <f t="shared" si="799"/>
        <v>8.7495005992808628E-2</v>
      </c>
      <c r="AI504" s="20">
        <f t="shared" si="800"/>
        <v>108865.62657272269</v>
      </c>
      <c r="AJ504" s="4">
        <v>12003</v>
      </c>
      <c r="AK504">
        <f t="shared" si="801"/>
        <v>36</v>
      </c>
      <c r="AL504">
        <f t="shared" si="802"/>
        <v>3.0082727500626572E-3</v>
      </c>
      <c r="AM504" s="20">
        <f t="shared" si="803"/>
        <v>3020.3824861600401</v>
      </c>
      <c r="AN504" s="20">
        <f t="shared" si="804"/>
        <v>2.7973608835586587E-2</v>
      </c>
      <c r="AO504" s="4">
        <v>353</v>
      </c>
      <c r="AP504">
        <f t="shared" si="773"/>
        <v>9</v>
      </c>
      <c r="AQ504">
        <f t="shared" si="774"/>
        <v>2.6162790697674465E-2</v>
      </c>
      <c r="AR504" s="20">
        <f t="shared" si="805"/>
        <v>88.827377956718664</v>
      </c>
      <c r="AS504" s="4">
        <v>641</v>
      </c>
      <c r="AT504">
        <f t="shared" si="806"/>
        <v>-13</v>
      </c>
      <c r="AU504">
        <f t="shared" si="807"/>
        <v>-1.9877675840978548E-2</v>
      </c>
      <c r="AV504" s="20">
        <f t="shared" si="808"/>
        <v>161.29843985908403</v>
      </c>
      <c r="AW504" s="30">
        <f t="shared" si="809"/>
        <v>1.4938834677673085E-3</v>
      </c>
      <c r="AX504" s="4">
        <v>120</v>
      </c>
      <c r="AY504">
        <f t="shared" si="810"/>
        <v>-4</v>
      </c>
      <c r="AZ504">
        <f t="shared" si="811"/>
        <v>-3.2258064516129004E-2</v>
      </c>
      <c r="BA504" s="20">
        <f t="shared" si="812"/>
        <v>30.196275792652237</v>
      </c>
      <c r="BB504" s="30">
        <f t="shared" si="813"/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 t="shared" si="814"/>
        <v>28</v>
      </c>
      <c r="BE504" s="30">
        <f t="shared" si="815"/>
        <v>2.1392008556804232E-3</v>
      </c>
      <c r="BF504" s="20">
        <f t="shared" si="816"/>
        <v>3300.704579768495</v>
      </c>
      <c r="BG504" s="20">
        <f t="shared" si="817"/>
        <v>3.0569843130583127E-2</v>
      </c>
      <c r="BH504" s="26">
        <v>77060</v>
      </c>
      <c r="BI504">
        <f t="shared" si="779"/>
        <v>241</v>
      </c>
      <c r="BJ504" s="4">
        <v>163040</v>
      </c>
      <c r="BK504">
        <f t="shared" si="780"/>
        <v>454</v>
      </c>
      <c r="BL504" s="4">
        <v>120782</v>
      </c>
      <c r="BM504">
        <f t="shared" si="818"/>
        <v>283</v>
      </c>
      <c r="BN504" s="4">
        <v>47240</v>
      </c>
      <c r="BO504">
        <f t="shared" si="819"/>
        <v>94</v>
      </c>
      <c r="BP504" s="4">
        <v>20961</v>
      </c>
      <c r="BQ504">
        <f t="shared" si="820"/>
        <v>24</v>
      </c>
      <c r="BR504" s="8">
        <v>33</v>
      </c>
      <c r="BS504" s="15">
        <f t="shared" si="821"/>
        <v>0</v>
      </c>
      <c r="BT504" s="8">
        <v>303</v>
      </c>
      <c r="BU504" s="15">
        <f t="shared" si="822"/>
        <v>1</v>
      </c>
      <c r="BV504" s="8">
        <v>1383</v>
      </c>
      <c r="BW504" s="15">
        <f t="shared" si="823"/>
        <v>2</v>
      </c>
      <c r="BX504" s="8">
        <v>3231</v>
      </c>
      <c r="BY504" s="15">
        <f t="shared" si="824"/>
        <v>1</v>
      </c>
      <c r="BZ504" s="13">
        <v>1800</v>
      </c>
      <c r="CA504" s="16">
        <f t="shared" si="825"/>
        <v>3</v>
      </c>
    </row>
    <row r="505" spans="1:79">
      <c r="A505" s="1">
        <v>44402</v>
      </c>
      <c r="B505">
        <v>44403</v>
      </c>
      <c r="C505" s="4">
        <v>429949</v>
      </c>
      <c r="D505">
        <f t="shared" si="776"/>
        <v>866</v>
      </c>
      <c r="E505" s="4">
        <v>6759</v>
      </c>
      <c r="F505">
        <f t="shared" si="777"/>
        <v>9</v>
      </c>
      <c r="G505" s="4">
        <v>409995</v>
      </c>
      <c r="H505">
        <f t="shared" si="778"/>
        <v>779</v>
      </c>
      <c r="I505">
        <f t="shared" si="775"/>
        <v>13195</v>
      </c>
      <c r="J505">
        <f t="shared" si="829"/>
        <v>78</v>
      </c>
      <c r="K505">
        <f t="shared" si="826"/>
        <v>1.5720469171925041E-2</v>
      </c>
      <c r="L505">
        <f t="shared" si="781"/>
        <v>0.9535898443768912</v>
      </c>
      <c r="M505">
        <f t="shared" si="782"/>
        <v>3.0689686451183744E-2</v>
      </c>
      <c r="N505">
        <f t="shared" si="783"/>
        <v>2.014192380956811E-3</v>
      </c>
      <c r="O505">
        <f t="shared" si="827"/>
        <v>1.3315579227696406E-3</v>
      </c>
      <c r="P505">
        <f t="shared" si="784"/>
        <v>1.9000231710142807E-3</v>
      </c>
      <c r="Q505">
        <f t="shared" si="785"/>
        <v>5.9113300492610842E-3</v>
      </c>
      <c r="R505">
        <f t="shared" si="786"/>
        <v>108190.48817312531</v>
      </c>
      <c r="S505">
        <f t="shared" si="828"/>
        <v>1700.8052340211373</v>
      </c>
      <c r="T505">
        <f t="shared" si="787"/>
        <v>103169.35078007045</v>
      </c>
      <c r="U505">
        <f t="shared" si="788"/>
        <v>3320.3321590337191</v>
      </c>
      <c r="V505" s="4">
        <v>3304970</v>
      </c>
      <c r="W505">
        <f t="shared" si="789"/>
        <v>9523</v>
      </c>
      <c r="X505">
        <f t="shared" si="790"/>
        <v>-2992</v>
      </c>
      <c r="Y505" s="20">
        <f t="shared" si="791"/>
        <v>831648.21338701551</v>
      </c>
      <c r="Z505" s="4">
        <v>2871472</v>
      </c>
      <c r="AA505">
        <f t="shared" si="792"/>
        <v>8657</v>
      </c>
      <c r="AB505" s="17">
        <f t="shared" si="793"/>
        <v>0.8688345128700109</v>
      </c>
      <c r="AC505" s="16">
        <f t="shared" si="794"/>
        <v>-2763</v>
      </c>
      <c r="AD505">
        <f t="shared" si="795"/>
        <v>433498</v>
      </c>
      <c r="AE505">
        <f t="shared" si="796"/>
        <v>866</v>
      </c>
      <c r="AF505" s="17">
        <f t="shared" si="797"/>
        <v>0.13116548712998907</v>
      </c>
      <c r="AG505" s="16">
        <f t="shared" si="798"/>
        <v>-229</v>
      </c>
      <c r="AH505" s="20">
        <f t="shared" si="799"/>
        <v>9.09377297070251E-2</v>
      </c>
      <c r="AI505" s="20">
        <f t="shared" si="800"/>
        <v>109083.543029693</v>
      </c>
      <c r="AJ505" s="4">
        <v>12045</v>
      </c>
      <c r="AK505">
        <f t="shared" si="801"/>
        <v>42</v>
      </c>
      <c r="AL505">
        <f t="shared" si="802"/>
        <v>3.4991252186953314E-3</v>
      </c>
      <c r="AM505" s="20">
        <f t="shared" si="803"/>
        <v>3030.9511826874682</v>
      </c>
      <c r="AN505" s="20">
        <f t="shared" si="804"/>
        <v>2.8014950610421235E-2</v>
      </c>
      <c r="AO505" s="4">
        <v>362</v>
      </c>
      <c r="AP505">
        <f t="shared" si="773"/>
        <v>9</v>
      </c>
      <c r="AQ505">
        <f t="shared" si="774"/>
        <v>2.5495750708215192E-2</v>
      </c>
      <c r="AR505" s="20">
        <f t="shared" si="805"/>
        <v>91.092098641167581</v>
      </c>
      <c r="AS505" s="4">
        <v>665</v>
      </c>
      <c r="AT505">
        <f t="shared" si="806"/>
        <v>24</v>
      </c>
      <c r="AU505">
        <f t="shared" si="807"/>
        <v>3.7441497659906453E-2</v>
      </c>
      <c r="AV505" s="20">
        <f t="shared" si="808"/>
        <v>167.33769501761449</v>
      </c>
      <c r="AW505" s="30">
        <f t="shared" si="809"/>
        <v>1.5466950731365813E-3</v>
      </c>
      <c r="AX505" s="4">
        <v>123</v>
      </c>
      <c r="AY505">
        <f t="shared" si="810"/>
        <v>3</v>
      </c>
      <c r="AZ505">
        <f t="shared" si="811"/>
        <v>2.4999999999999911E-2</v>
      </c>
      <c r="BA505" s="20">
        <f t="shared" si="812"/>
        <v>30.951182687468545</v>
      </c>
      <c r="BB505" s="30">
        <f t="shared" si="813"/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 t="shared" si="814"/>
        <v>78</v>
      </c>
      <c r="BE505" s="30">
        <f t="shared" si="815"/>
        <v>5.9464816650147689E-3</v>
      </c>
      <c r="BF505" s="20">
        <f t="shared" si="816"/>
        <v>3320.3321590337191</v>
      </c>
      <c r="BG505" s="20">
        <f t="shared" si="817"/>
        <v>3.0689686451183744E-2</v>
      </c>
      <c r="BH505" s="26">
        <v>77305</v>
      </c>
      <c r="BI505">
        <f t="shared" si="779"/>
        <v>245</v>
      </c>
      <c r="BJ505" s="4">
        <v>163350</v>
      </c>
      <c r="BK505">
        <f t="shared" si="780"/>
        <v>310</v>
      </c>
      <c r="BL505" s="4">
        <v>120996</v>
      </c>
      <c r="BM505">
        <f t="shared" si="818"/>
        <v>214</v>
      </c>
      <c r="BN505" s="4">
        <v>47317</v>
      </c>
      <c r="BO505">
        <f t="shared" si="819"/>
        <v>77</v>
      </c>
      <c r="BP505" s="4">
        <v>20981</v>
      </c>
      <c r="BQ505">
        <f t="shared" si="820"/>
        <v>20</v>
      </c>
      <c r="BR505" s="8">
        <v>33</v>
      </c>
      <c r="BS505" s="15">
        <f t="shared" si="821"/>
        <v>0</v>
      </c>
      <c r="BT505" s="8">
        <v>304</v>
      </c>
      <c r="BU505" s="15">
        <f t="shared" si="822"/>
        <v>1</v>
      </c>
      <c r="BV505" s="8">
        <v>1385</v>
      </c>
      <c r="BW505" s="15">
        <f t="shared" si="823"/>
        <v>2</v>
      </c>
      <c r="BX505" s="8">
        <v>3234</v>
      </c>
      <c r="BY505" s="15">
        <f t="shared" si="824"/>
        <v>3</v>
      </c>
      <c r="BZ505" s="13">
        <v>1803</v>
      </c>
      <c r="CA505" s="16">
        <f t="shared" si="825"/>
        <v>3</v>
      </c>
    </row>
    <row r="506" spans="1:79">
      <c r="A506" s="1">
        <v>44403</v>
      </c>
      <c r="B506">
        <v>44404</v>
      </c>
      <c r="C506" s="4">
        <v>430444</v>
      </c>
      <c r="D506">
        <f t="shared" si="776"/>
        <v>495</v>
      </c>
      <c r="E506" s="4">
        <v>6768</v>
      </c>
      <c r="F506">
        <f t="shared" si="777"/>
        <v>9</v>
      </c>
      <c r="G506" s="4">
        <v>410678</v>
      </c>
      <c r="H506">
        <f t="shared" si="778"/>
        <v>683</v>
      </c>
      <c r="I506">
        <f t="shared" si="775"/>
        <v>12998</v>
      </c>
      <c r="J506">
        <f t="shared" si="829"/>
        <v>-197</v>
      </c>
      <c r="K506">
        <f t="shared" si="826"/>
        <v>1.5723299662673891E-2</v>
      </c>
      <c r="L506">
        <f t="shared" si="781"/>
        <v>0.95407997323693672</v>
      </c>
      <c r="M506">
        <f t="shared" si="782"/>
        <v>3.0196727100389367E-2</v>
      </c>
      <c r="N506">
        <f t="shared" si="783"/>
        <v>1.1499753742647127E-3</v>
      </c>
      <c r="O506">
        <f t="shared" si="827"/>
        <v>1.3297872340425532E-3</v>
      </c>
      <c r="P506">
        <f t="shared" si="784"/>
        <v>1.6631034533137884E-3</v>
      </c>
      <c r="Q506">
        <f t="shared" si="785"/>
        <v>-1.5156177873519004E-2</v>
      </c>
      <c r="R506">
        <f t="shared" si="786"/>
        <v>108315.04781077</v>
      </c>
      <c r="S506">
        <f t="shared" si="828"/>
        <v>1703.0699547055863</v>
      </c>
      <c r="T506">
        <f t="shared" si="787"/>
        <v>103341.21791645697</v>
      </c>
      <c r="U506">
        <f t="shared" si="788"/>
        <v>3270.7599396074484</v>
      </c>
      <c r="V506" s="4">
        <v>3310909</v>
      </c>
      <c r="W506">
        <f t="shared" si="789"/>
        <v>5939</v>
      </c>
      <c r="X506">
        <f t="shared" si="790"/>
        <v>-3584</v>
      </c>
      <c r="Y506" s="20">
        <f t="shared" si="791"/>
        <v>833142.67740312021</v>
      </c>
      <c r="Z506" s="4">
        <v>2876916</v>
      </c>
      <c r="AA506">
        <f t="shared" si="792"/>
        <v>5444</v>
      </c>
      <c r="AB506" s="17">
        <f t="shared" si="793"/>
        <v>0.8689202874497608</v>
      </c>
      <c r="AC506" s="16">
        <f t="shared" si="794"/>
        <v>-3213</v>
      </c>
      <c r="AD506">
        <f t="shared" si="795"/>
        <v>433993</v>
      </c>
      <c r="AE506">
        <f t="shared" si="796"/>
        <v>495</v>
      </c>
      <c r="AF506" s="17">
        <f t="shared" si="797"/>
        <v>0.13107971255023923</v>
      </c>
      <c r="AG506" s="16">
        <f t="shared" si="798"/>
        <v>-371</v>
      </c>
      <c r="AH506" s="20">
        <f t="shared" si="799"/>
        <v>8.3347364876241795E-2</v>
      </c>
      <c r="AI506" s="20">
        <f t="shared" si="800"/>
        <v>109208.10266733769</v>
      </c>
      <c r="AJ506" s="4">
        <v>11845</v>
      </c>
      <c r="AK506">
        <f t="shared" si="801"/>
        <v>-200</v>
      </c>
      <c r="AL506">
        <f t="shared" si="802"/>
        <v>-1.6604400166044031E-2</v>
      </c>
      <c r="AM506" s="20">
        <f t="shared" si="803"/>
        <v>2980.6240563663814</v>
      </c>
      <c r="AN506" s="20">
        <f t="shared" si="804"/>
        <v>2.7518097592253581E-2</v>
      </c>
      <c r="AO506" s="4">
        <v>380</v>
      </c>
      <c r="AP506">
        <f t="shared" si="773"/>
        <v>18</v>
      </c>
      <c r="AQ506">
        <f t="shared" si="774"/>
        <v>4.9723756906077332E-2</v>
      </c>
      <c r="AR506" s="20">
        <f t="shared" si="805"/>
        <v>95.621540010065416</v>
      </c>
      <c r="AS506" s="4">
        <v>649</v>
      </c>
      <c r="AT506">
        <f t="shared" si="806"/>
        <v>-16</v>
      </c>
      <c r="AU506">
        <f t="shared" si="807"/>
        <v>-2.4060150375939893E-2</v>
      </c>
      <c r="AV506" s="20">
        <f t="shared" si="808"/>
        <v>163.31152491192753</v>
      </c>
      <c r="AW506" s="30">
        <f t="shared" si="809"/>
        <v>1.5077454907026233E-3</v>
      </c>
      <c r="AX506" s="4">
        <v>124</v>
      </c>
      <c r="AY506">
        <f t="shared" si="810"/>
        <v>1</v>
      </c>
      <c r="AZ506">
        <f t="shared" si="811"/>
        <v>8.1300813008129413E-3</v>
      </c>
      <c r="BA506" s="20">
        <f t="shared" si="812"/>
        <v>31.20281831907398</v>
      </c>
      <c r="BB506" s="30">
        <f t="shared" si="813"/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 t="shared" si="814"/>
        <v>-197</v>
      </c>
      <c r="BE506" s="30">
        <f t="shared" si="815"/>
        <v>-1.4929897688518379E-2</v>
      </c>
      <c r="BF506" s="20">
        <f t="shared" si="816"/>
        <v>3270.7599396074484</v>
      </c>
      <c r="BG506" s="20">
        <f t="shared" si="817"/>
        <v>3.0196727100389367E-2</v>
      </c>
      <c r="BH506" s="26">
        <v>77441</v>
      </c>
      <c r="BI506">
        <f t="shared" si="779"/>
        <v>136</v>
      </c>
      <c r="BJ506" s="4">
        <v>163518</v>
      </c>
      <c r="BK506">
        <f t="shared" si="780"/>
        <v>168</v>
      </c>
      <c r="BL506" s="4">
        <v>121130</v>
      </c>
      <c r="BM506">
        <f t="shared" si="818"/>
        <v>134</v>
      </c>
      <c r="BN506" s="4">
        <v>47368</v>
      </c>
      <c r="BO506">
        <f t="shared" si="819"/>
        <v>51</v>
      </c>
      <c r="BP506" s="4">
        <v>20987</v>
      </c>
      <c r="BQ506">
        <f t="shared" si="820"/>
        <v>6</v>
      </c>
      <c r="BR506" s="8">
        <v>33</v>
      </c>
      <c r="BS506" s="15">
        <f t="shared" si="821"/>
        <v>0</v>
      </c>
      <c r="BT506" s="8">
        <v>304</v>
      </c>
      <c r="BU506" s="15">
        <f t="shared" si="822"/>
        <v>0</v>
      </c>
      <c r="BV506" s="8">
        <v>1390</v>
      </c>
      <c r="BW506" s="15">
        <f t="shared" si="823"/>
        <v>5</v>
      </c>
      <c r="BX506" s="8">
        <v>3236</v>
      </c>
      <c r="BY506" s="15">
        <f t="shared" si="824"/>
        <v>2</v>
      </c>
      <c r="BZ506" s="13">
        <v>1805</v>
      </c>
      <c r="CA506" s="16">
        <f t="shared" si="825"/>
        <v>2</v>
      </c>
    </row>
    <row r="507" spans="1:79">
      <c r="A507" s="1">
        <v>44404</v>
      </c>
      <c r="B507">
        <v>44405</v>
      </c>
      <c r="C507" s="4">
        <v>431554</v>
      </c>
      <c r="D507">
        <f t="shared" si="776"/>
        <v>1110</v>
      </c>
      <c r="E507" s="4">
        <v>6781</v>
      </c>
      <c r="F507">
        <f t="shared" si="777"/>
        <v>13</v>
      </c>
      <c r="G507" s="4">
        <v>411945</v>
      </c>
      <c r="H507">
        <f t="shared" si="778"/>
        <v>1267</v>
      </c>
      <c r="I507">
        <f t="shared" si="775"/>
        <v>12828</v>
      </c>
      <c r="J507">
        <f t="shared" si="829"/>
        <v>-170</v>
      </c>
      <c r="K507">
        <f t="shared" si="826"/>
        <v>1.5712981457708653E-2</v>
      </c>
      <c r="L507">
        <f t="shared" si="781"/>
        <v>0.95456188565046318</v>
      </c>
      <c r="M507">
        <f t="shared" si="782"/>
        <v>2.9725132891828137E-2</v>
      </c>
      <c r="N507">
        <f t="shared" si="783"/>
        <v>2.5720998994332111E-3</v>
      </c>
      <c r="O507">
        <f t="shared" si="827"/>
        <v>1.9171213685297154E-3</v>
      </c>
      <c r="P507">
        <f t="shared" si="784"/>
        <v>3.0756533032322278E-3</v>
      </c>
      <c r="Q507">
        <f t="shared" si="785"/>
        <v>-1.3252260679763019E-2</v>
      </c>
      <c r="R507">
        <f t="shared" si="786"/>
        <v>108594.36336185204</v>
      </c>
      <c r="S507">
        <f t="shared" si="828"/>
        <v>1706.3412179164568</v>
      </c>
      <c r="T507">
        <f t="shared" si="787"/>
        <v>103660.04026170105</v>
      </c>
      <c r="U507">
        <f t="shared" si="788"/>
        <v>3227.9818822345242</v>
      </c>
      <c r="V507" s="4">
        <v>3323433</v>
      </c>
      <c r="W507">
        <f t="shared" si="789"/>
        <v>12524</v>
      </c>
      <c r="X507">
        <f t="shared" si="790"/>
        <v>6585</v>
      </c>
      <c r="Y507" s="20">
        <f t="shared" si="791"/>
        <v>836294.16205334675</v>
      </c>
      <c r="Z507" s="4">
        <v>2888330</v>
      </c>
      <c r="AA507">
        <f t="shared" si="792"/>
        <v>11414</v>
      </c>
      <c r="AB507" s="17">
        <f t="shared" si="793"/>
        <v>0.86908025526616606</v>
      </c>
      <c r="AC507" s="16">
        <f t="shared" si="794"/>
        <v>5970</v>
      </c>
      <c r="AD507">
        <f t="shared" si="795"/>
        <v>435103</v>
      </c>
      <c r="AE507">
        <f t="shared" si="796"/>
        <v>1110</v>
      </c>
      <c r="AF507" s="17">
        <f t="shared" si="797"/>
        <v>0.13091974473383397</v>
      </c>
      <c r="AG507" s="16">
        <f t="shared" si="798"/>
        <v>615</v>
      </c>
      <c r="AH507" s="20">
        <f t="shared" si="799"/>
        <v>8.8629830725007991E-2</v>
      </c>
      <c r="AI507" s="20">
        <f t="shared" si="800"/>
        <v>109487.41821841973</v>
      </c>
      <c r="AJ507" s="4">
        <v>11879</v>
      </c>
      <c r="AK507">
        <f t="shared" si="801"/>
        <v>34</v>
      </c>
      <c r="AL507">
        <f t="shared" si="802"/>
        <v>2.8704094554663495E-3</v>
      </c>
      <c r="AM507" s="20">
        <f t="shared" si="803"/>
        <v>2989.179667840966</v>
      </c>
      <c r="AN507" s="20">
        <f t="shared" si="804"/>
        <v>2.7526103338168573E-2</v>
      </c>
      <c r="AO507" s="4">
        <v>326</v>
      </c>
      <c r="AP507">
        <f t="shared" si="773"/>
        <v>-54</v>
      </c>
      <c r="AQ507">
        <f t="shared" si="774"/>
        <v>-0.14210526315789473</v>
      </c>
      <c r="AR507" s="20">
        <f t="shared" si="805"/>
        <v>82.033215903371911</v>
      </c>
      <c r="AS507" s="4">
        <v>501</v>
      </c>
      <c r="AT507">
        <f t="shared" si="806"/>
        <v>-148</v>
      </c>
      <c r="AU507">
        <f t="shared" si="807"/>
        <v>-0.22804314329738062</v>
      </c>
      <c r="AV507" s="20">
        <f t="shared" si="808"/>
        <v>126.0694514343231</v>
      </c>
      <c r="AW507" s="30">
        <f t="shared" si="809"/>
        <v>1.1609207654198548E-3</v>
      </c>
      <c r="AX507" s="4">
        <v>121</v>
      </c>
      <c r="AY507">
        <f t="shared" si="810"/>
        <v>-3</v>
      </c>
      <c r="AZ507">
        <f t="shared" si="811"/>
        <v>-2.4193548387096753E-2</v>
      </c>
      <c r="BA507" s="20">
        <f t="shared" si="812"/>
        <v>30.447911424257672</v>
      </c>
      <c r="BB507" s="30">
        <f t="shared" si="813"/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 t="shared" si="814"/>
        <v>-171</v>
      </c>
      <c r="BE507" s="30">
        <f t="shared" si="815"/>
        <v>-1.3155870133866765E-2</v>
      </c>
      <c r="BF507" s="20">
        <f t="shared" si="816"/>
        <v>3227.7302466029187</v>
      </c>
      <c r="BG507" s="20">
        <f t="shared" si="817"/>
        <v>2.972281568471153E-2</v>
      </c>
      <c r="BH507" s="26">
        <v>77677</v>
      </c>
      <c r="BI507">
        <f t="shared" si="779"/>
        <v>236</v>
      </c>
      <c r="BJ507" s="4">
        <v>163925</v>
      </c>
      <c r="BK507">
        <f t="shared" si="780"/>
        <v>407</v>
      </c>
      <c r="BL507" s="4">
        <v>121459</v>
      </c>
      <c r="BM507">
        <f t="shared" si="818"/>
        <v>329</v>
      </c>
      <c r="BN507" s="4">
        <v>47480</v>
      </c>
      <c r="BO507">
        <f t="shared" si="819"/>
        <v>112</v>
      </c>
      <c r="BP507" s="4">
        <v>21013</v>
      </c>
      <c r="BQ507">
        <f t="shared" si="820"/>
        <v>26</v>
      </c>
      <c r="BR507" s="8">
        <v>33</v>
      </c>
      <c r="BS507" s="15">
        <f t="shared" si="821"/>
        <v>0</v>
      </c>
      <c r="BT507" s="8">
        <v>305</v>
      </c>
      <c r="BU507" s="15">
        <f t="shared" si="822"/>
        <v>1</v>
      </c>
      <c r="BV507" s="8">
        <v>1396</v>
      </c>
      <c r="BW507" s="15">
        <f t="shared" si="823"/>
        <v>6</v>
      </c>
      <c r="BX507" s="8">
        <v>3238</v>
      </c>
      <c r="BY507" s="15">
        <f t="shared" si="824"/>
        <v>2</v>
      </c>
      <c r="BZ507" s="13">
        <v>1809</v>
      </c>
      <c r="CA507" s="16">
        <f t="shared" si="825"/>
        <v>4</v>
      </c>
    </row>
    <row r="508" spans="1:79">
      <c r="A508" s="1">
        <v>44405</v>
      </c>
      <c r="B508">
        <v>44406</v>
      </c>
      <c r="C508" s="4">
        <v>432523</v>
      </c>
      <c r="D508">
        <f t="shared" si="776"/>
        <v>969</v>
      </c>
      <c r="E508" s="4">
        <v>6791</v>
      </c>
      <c r="F508">
        <f t="shared" si="777"/>
        <v>10</v>
      </c>
      <c r="G508" s="4">
        <v>412994</v>
      </c>
      <c r="H508">
        <f t="shared" si="778"/>
        <v>1049</v>
      </c>
      <c r="I508">
        <f t="shared" si="775"/>
        <v>12738</v>
      </c>
      <c r="J508">
        <f t="shared" si="829"/>
        <v>-90</v>
      </c>
      <c r="K508">
        <f t="shared" si="826"/>
        <v>1.5700899142935751E-2</v>
      </c>
      <c r="L508">
        <f t="shared" si="781"/>
        <v>0.95484864388714585</v>
      </c>
      <c r="M508">
        <f t="shared" si="782"/>
        <v>2.9450456969918364E-2</v>
      </c>
      <c r="N508">
        <f t="shared" si="783"/>
        <v>2.2403432881025979E-3</v>
      </c>
      <c r="O508">
        <f t="shared" si="827"/>
        <v>1.4725371815638344E-3</v>
      </c>
      <c r="P508">
        <f t="shared" si="784"/>
        <v>2.539988474408829E-3</v>
      </c>
      <c r="Q508">
        <f t="shared" si="785"/>
        <v>-7.0654733867169103E-3</v>
      </c>
      <c r="R508">
        <f t="shared" si="786"/>
        <v>108838.1982888777</v>
      </c>
      <c r="S508">
        <f t="shared" si="828"/>
        <v>1708.8575742325113</v>
      </c>
      <c r="T508">
        <f t="shared" si="787"/>
        <v>103924.00603925515</v>
      </c>
      <c r="U508">
        <f t="shared" si="788"/>
        <v>3205.334675390035</v>
      </c>
      <c r="V508" s="4">
        <v>3333808</v>
      </c>
      <c r="W508">
        <f t="shared" si="789"/>
        <v>10375</v>
      </c>
      <c r="X508">
        <f t="shared" si="790"/>
        <v>-2149</v>
      </c>
      <c r="Y508" s="20">
        <f t="shared" si="791"/>
        <v>838904.88173125312</v>
      </c>
      <c r="Z508" s="4">
        <v>2897736</v>
      </c>
      <c r="AA508">
        <f t="shared" si="792"/>
        <v>9406</v>
      </c>
      <c r="AB508" s="17">
        <f t="shared" si="793"/>
        <v>0.86919702634344864</v>
      </c>
      <c r="AC508" s="16">
        <f t="shared" si="794"/>
        <v>-2008</v>
      </c>
      <c r="AD508">
        <f t="shared" si="795"/>
        <v>436072</v>
      </c>
      <c r="AE508">
        <f t="shared" si="796"/>
        <v>969</v>
      </c>
      <c r="AF508" s="17">
        <f t="shared" si="797"/>
        <v>0.1308029736565513</v>
      </c>
      <c r="AG508" s="16">
        <f t="shared" si="798"/>
        <v>-141</v>
      </c>
      <c r="AH508" s="20">
        <f t="shared" si="799"/>
        <v>9.3397590361445779E-2</v>
      </c>
      <c r="AI508" s="20">
        <f t="shared" si="800"/>
        <v>109731.25314544539</v>
      </c>
      <c r="AJ508" s="4">
        <v>11840</v>
      </c>
      <c r="AK508">
        <f t="shared" si="801"/>
        <v>-39</v>
      </c>
      <c r="AL508">
        <f t="shared" si="802"/>
        <v>-3.2831046384376172E-3</v>
      </c>
      <c r="AM508" s="20">
        <f t="shared" si="803"/>
        <v>2979.3658782083539</v>
      </c>
      <c r="AN508" s="20">
        <f t="shared" si="804"/>
        <v>2.7374266801996658E-2</v>
      </c>
      <c r="AO508" s="4">
        <v>315</v>
      </c>
      <c r="AP508">
        <f t="shared" si="773"/>
        <v>-11</v>
      </c>
      <c r="AQ508">
        <f t="shared" si="774"/>
        <v>-3.3742331288343586E-2</v>
      </c>
      <c r="AR508" s="20">
        <f t="shared" si="805"/>
        <v>79.265223955712131</v>
      </c>
      <c r="AS508" s="4">
        <v>469</v>
      </c>
      <c r="AT508">
        <f t="shared" si="806"/>
        <v>-32</v>
      </c>
      <c r="AU508">
        <f t="shared" si="807"/>
        <v>-6.3872255489021978E-2</v>
      </c>
      <c r="AV508" s="20">
        <f t="shared" si="808"/>
        <v>118.01711122294917</v>
      </c>
      <c r="AW508" s="30">
        <f t="shared" si="809"/>
        <v>1.0843353995047661E-3</v>
      </c>
      <c r="AX508" s="4">
        <v>114</v>
      </c>
      <c r="AY508">
        <f t="shared" si="810"/>
        <v>-7</v>
      </c>
      <c r="AZ508">
        <f t="shared" si="811"/>
        <v>-5.7851239669421517E-2</v>
      </c>
      <c r="BA508" s="20">
        <f t="shared" si="812"/>
        <v>28.686462003019628</v>
      </c>
      <c r="BB508" s="30">
        <f t="shared" si="813"/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 t="shared" si="814"/>
        <v>-89</v>
      </c>
      <c r="BE508" s="30">
        <f t="shared" si="815"/>
        <v>-6.9384891245030111E-3</v>
      </c>
      <c r="BF508" s="20">
        <f t="shared" si="816"/>
        <v>3205.334675390035</v>
      </c>
      <c r="BG508" s="20">
        <f t="shared" si="817"/>
        <v>2.9450456969918364E-2</v>
      </c>
      <c r="BH508" s="26">
        <v>77891</v>
      </c>
      <c r="BI508">
        <f t="shared" si="779"/>
        <v>214</v>
      </c>
      <c r="BJ508" s="4">
        <v>164307</v>
      </c>
      <c r="BK508">
        <f t="shared" si="780"/>
        <v>382</v>
      </c>
      <c r="BL508" s="4">
        <v>121727</v>
      </c>
      <c r="BM508">
        <f t="shared" si="818"/>
        <v>268</v>
      </c>
      <c r="BN508" s="4">
        <v>47568</v>
      </c>
      <c r="BO508">
        <f t="shared" si="819"/>
        <v>88</v>
      </c>
      <c r="BP508" s="4">
        <v>21030</v>
      </c>
      <c r="BQ508">
        <f t="shared" si="820"/>
        <v>17</v>
      </c>
      <c r="BR508" s="8">
        <v>33</v>
      </c>
      <c r="BS508" s="15">
        <f t="shared" si="821"/>
        <v>0</v>
      </c>
      <c r="BT508" s="8">
        <v>306</v>
      </c>
      <c r="BU508" s="15">
        <f t="shared" si="822"/>
        <v>1</v>
      </c>
      <c r="BV508" s="8">
        <v>1397</v>
      </c>
      <c r="BW508" s="15">
        <f t="shared" si="823"/>
        <v>1</v>
      </c>
      <c r="BX508" s="8">
        <v>3240</v>
      </c>
      <c r="BY508" s="15">
        <f t="shared" si="824"/>
        <v>2</v>
      </c>
      <c r="BZ508" s="13">
        <v>1815</v>
      </c>
      <c r="CA508" s="16">
        <f t="shared" si="825"/>
        <v>6</v>
      </c>
    </row>
    <row r="509" spans="1:79">
      <c r="A509" s="1">
        <v>44406</v>
      </c>
      <c r="B509">
        <v>44407</v>
      </c>
      <c r="C509" s="4">
        <v>433545</v>
      </c>
      <c r="D509">
        <f t="shared" si="776"/>
        <v>1022</v>
      </c>
      <c r="E509" s="4">
        <v>6798</v>
      </c>
      <c r="F509">
        <f t="shared" si="777"/>
        <v>7</v>
      </c>
      <c r="G509" s="4">
        <v>414118</v>
      </c>
      <c r="H509">
        <f t="shared" si="778"/>
        <v>1124</v>
      </c>
      <c r="I509">
        <f t="shared" si="775"/>
        <v>12629</v>
      </c>
      <c r="J509">
        <f t="shared" si="829"/>
        <v>-109</v>
      </c>
      <c r="K509">
        <f t="shared" si="826"/>
        <v>1.5680033214545204E-2</v>
      </c>
      <c r="L509">
        <f t="shared" si="781"/>
        <v>0.95519034932936608</v>
      </c>
      <c r="M509">
        <f t="shared" si="782"/>
        <v>2.9129617456088757E-2</v>
      </c>
      <c r="N509">
        <f t="shared" si="783"/>
        <v>2.3573100831516913E-3</v>
      </c>
      <c r="O509">
        <f t="shared" si="827"/>
        <v>1.0297146219476316E-3</v>
      </c>
      <c r="P509">
        <f t="shared" si="784"/>
        <v>2.7142022322140065E-3</v>
      </c>
      <c r="Q509">
        <f t="shared" si="785"/>
        <v>-8.6309288146329873E-3</v>
      </c>
      <c r="R509">
        <f t="shared" si="786"/>
        <v>109095.36990437846</v>
      </c>
      <c r="S509">
        <f t="shared" si="828"/>
        <v>1710.6190236537493</v>
      </c>
      <c r="T509">
        <f t="shared" si="787"/>
        <v>104206.84448917967</v>
      </c>
      <c r="U509">
        <f t="shared" si="788"/>
        <v>3177.9063915450424</v>
      </c>
      <c r="V509" s="4">
        <v>3346454</v>
      </c>
      <c r="W509">
        <f t="shared" si="789"/>
        <v>12646</v>
      </c>
      <c r="X509">
        <f t="shared" si="790"/>
        <v>2271</v>
      </c>
      <c r="Y509" s="20">
        <f t="shared" si="791"/>
        <v>842087.06592853542</v>
      </c>
      <c r="Z509" s="4">
        <v>2909360</v>
      </c>
      <c r="AA509">
        <f t="shared" si="792"/>
        <v>11624</v>
      </c>
      <c r="AB509" s="17">
        <f t="shared" si="793"/>
        <v>0.86938592312937812</v>
      </c>
      <c r="AC509" s="16">
        <f t="shared" si="794"/>
        <v>2218</v>
      </c>
      <c r="AD509">
        <f t="shared" si="795"/>
        <v>437094</v>
      </c>
      <c r="AE509">
        <f t="shared" si="796"/>
        <v>1022</v>
      </c>
      <c r="AF509" s="17">
        <f t="shared" si="797"/>
        <v>0.13061407687062185</v>
      </c>
      <c r="AG509" s="16">
        <f t="shared" si="798"/>
        <v>53</v>
      </c>
      <c r="AH509" s="20">
        <f t="shared" si="799"/>
        <v>8.0816068321999057E-2</v>
      </c>
      <c r="AI509" s="20">
        <f t="shared" si="800"/>
        <v>109988.42476094615</v>
      </c>
      <c r="AJ509" s="4">
        <v>11753</v>
      </c>
      <c r="AK509">
        <f t="shared" si="801"/>
        <v>-87</v>
      </c>
      <c r="AL509">
        <f t="shared" si="802"/>
        <v>-7.3479729729729604E-3</v>
      </c>
      <c r="AM509" s="20">
        <f t="shared" si="803"/>
        <v>2957.4735782586813</v>
      </c>
      <c r="AN509" s="20">
        <f t="shared" si="804"/>
        <v>2.710906595624445E-2</v>
      </c>
      <c r="AO509" s="4">
        <v>329</v>
      </c>
      <c r="AP509">
        <f t="shared" si="773"/>
        <v>14</v>
      </c>
      <c r="AQ509">
        <f t="shared" si="774"/>
        <v>4.4444444444444509E-2</v>
      </c>
      <c r="AR509" s="20">
        <f t="shared" si="805"/>
        <v>82.788122798188226</v>
      </c>
      <c r="AS509" s="4">
        <v>447</v>
      </c>
      <c r="AT509">
        <f t="shared" si="806"/>
        <v>-22</v>
      </c>
      <c r="AU509">
        <f t="shared" si="807"/>
        <v>-4.6908315565031944E-2</v>
      </c>
      <c r="AV509" s="20">
        <f t="shared" si="808"/>
        <v>112.48112732762959</v>
      </c>
      <c r="AW509" s="30">
        <f t="shared" si="809"/>
        <v>1.0310348406739785E-3</v>
      </c>
      <c r="AX509" s="4">
        <v>100</v>
      </c>
      <c r="AY509">
        <f t="shared" si="810"/>
        <v>-14</v>
      </c>
      <c r="AZ509">
        <f t="shared" si="811"/>
        <v>-0.1228070175438597</v>
      </c>
      <c r="BA509" s="20">
        <f t="shared" si="812"/>
        <v>25.163563160543532</v>
      </c>
      <c r="BB509" s="30">
        <f t="shared" si="813"/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 t="shared" si="814"/>
        <v>-109</v>
      </c>
      <c r="BE509" s="30">
        <f t="shared" si="815"/>
        <v>-8.5570733239127561E-3</v>
      </c>
      <c r="BF509" s="20">
        <f t="shared" si="816"/>
        <v>3177.9063915450424</v>
      </c>
      <c r="BG509" s="20">
        <f t="shared" si="817"/>
        <v>2.9129617456088757E-2</v>
      </c>
      <c r="BH509" s="26">
        <v>78108</v>
      </c>
      <c r="BI509">
        <f t="shared" si="779"/>
        <v>217</v>
      </c>
      <c r="BJ509" s="4">
        <v>164705</v>
      </c>
      <c r="BK509">
        <f t="shared" si="780"/>
        <v>398</v>
      </c>
      <c r="BL509" s="4">
        <v>122028</v>
      </c>
      <c r="BM509">
        <f t="shared" si="818"/>
        <v>301</v>
      </c>
      <c r="BN509" s="4">
        <v>47653</v>
      </c>
      <c r="BO509">
        <f t="shared" si="819"/>
        <v>85</v>
      </c>
      <c r="BP509" s="4">
        <v>21051</v>
      </c>
      <c r="BQ509">
        <f t="shared" si="820"/>
        <v>21</v>
      </c>
      <c r="BR509" s="8">
        <v>33</v>
      </c>
      <c r="BS509" s="15">
        <f t="shared" si="821"/>
        <v>0</v>
      </c>
      <c r="BT509" s="8">
        <v>306</v>
      </c>
      <c r="BU509" s="15">
        <f t="shared" si="822"/>
        <v>0</v>
      </c>
      <c r="BV509" s="8">
        <v>1399</v>
      </c>
      <c r="BW509" s="15">
        <f t="shared" si="823"/>
        <v>2</v>
      </c>
      <c r="BX509" s="8">
        <v>3242</v>
      </c>
      <c r="BY509" s="15">
        <f t="shared" si="824"/>
        <v>2</v>
      </c>
      <c r="BZ509" s="13">
        <v>1818</v>
      </c>
      <c r="CA509" s="16">
        <f t="shared" si="825"/>
        <v>3</v>
      </c>
    </row>
    <row r="510" spans="1:79">
      <c r="A510" s="1">
        <v>44407</v>
      </c>
      <c r="B510">
        <v>44408</v>
      </c>
      <c r="C510" s="4">
        <v>434460</v>
      </c>
      <c r="D510">
        <f t="shared" si="776"/>
        <v>915</v>
      </c>
      <c r="E510" s="4">
        <v>6808</v>
      </c>
      <c r="F510">
        <f t="shared" si="777"/>
        <v>10</v>
      </c>
      <c r="G510" s="4">
        <v>415265</v>
      </c>
      <c r="H510">
        <f t="shared" si="778"/>
        <v>1147</v>
      </c>
      <c r="I510">
        <f t="shared" si="775"/>
        <v>12387</v>
      </c>
      <c r="J510">
        <f t="shared" si="829"/>
        <v>-242</v>
      </c>
      <c r="K510">
        <f t="shared" si="826"/>
        <v>1.5670027160152835E-2</v>
      </c>
      <c r="L510">
        <f t="shared" si="781"/>
        <v>0.95581871748837632</v>
      </c>
      <c r="M510">
        <f t="shared" si="782"/>
        <v>2.8511255351470793E-2</v>
      </c>
      <c r="N510">
        <f t="shared" si="783"/>
        <v>2.1060626985223035E-3</v>
      </c>
      <c r="O510">
        <f t="shared" si="827"/>
        <v>1.4688601645123384E-3</v>
      </c>
      <c r="P510">
        <f t="shared" si="784"/>
        <v>2.7620916763994078E-3</v>
      </c>
      <c r="Q510">
        <f t="shared" si="785"/>
        <v>-1.9536610963106483E-2</v>
      </c>
      <c r="R510">
        <f t="shared" si="786"/>
        <v>109325.61650729743</v>
      </c>
      <c r="S510">
        <f t="shared" si="828"/>
        <v>1713.1353799698036</v>
      </c>
      <c r="T510">
        <f t="shared" si="787"/>
        <v>104495.4705586311</v>
      </c>
      <c r="U510">
        <f t="shared" si="788"/>
        <v>3117.0105686965271</v>
      </c>
      <c r="V510" s="4">
        <v>3357308</v>
      </c>
      <c r="W510">
        <f t="shared" si="789"/>
        <v>10854</v>
      </c>
      <c r="X510">
        <f t="shared" si="790"/>
        <v>-1792</v>
      </c>
      <c r="Y510" s="20">
        <f t="shared" si="791"/>
        <v>844818.31907398079</v>
      </c>
      <c r="Z510" s="4">
        <v>2919299</v>
      </c>
      <c r="AA510">
        <f t="shared" si="792"/>
        <v>9939</v>
      </c>
      <c r="AB510" s="17">
        <f t="shared" si="793"/>
        <v>0.86953565177815084</v>
      </c>
      <c r="AC510" s="16">
        <f t="shared" si="794"/>
        <v>-1685</v>
      </c>
      <c r="AD510">
        <f t="shared" si="795"/>
        <v>438009</v>
      </c>
      <c r="AE510">
        <f t="shared" si="796"/>
        <v>915</v>
      </c>
      <c r="AF510" s="17">
        <f t="shared" si="797"/>
        <v>0.13046434822184919</v>
      </c>
      <c r="AG510" s="16">
        <f t="shared" si="798"/>
        <v>-107</v>
      </c>
      <c r="AH510" s="20">
        <f t="shared" si="799"/>
        <v>8.4300718629076843E-2</v>
      </c>
      <c r="AI510" s="20">
        <f t="shared" si="800"/>
        <v>110218.67136386511</v>
      </c>
      <c r="AJ510" s="4">
        <v>11496</v>
      </c>
      <c r="AK510">
        <f t="shared" si="801"/>
        <v>-257</v>
      </c>
      <c r="AL510">
        <f t="shared" si="802"/>
        <v>-2.1866757423636529E-2</v>
      </c>
      <c r="AM510" s="20">
        <f t="shared" si="803"/>
        <v>2892.8032209360845</v>
      </c>
      <c r="AN510" s="20">
        <f t="shared" si="804"/>
        <v>2.6460433641762187E-2</v>
      </c>
      <c r="AO510" s="4">
        <v>343</v>
      </c>
      <c r="AP510">
        <f t="shared" si="773"/>
        <v>14</v>
      </c>
      <c r="AQ510">
        <f t="shared" si="774"/>
        <v>4.2553191489361764E-2</v>
      </c>
      <c r="AR510" s="20">
        <f t="shared" si="805"/>
        <v>86.311021640664308</v>
      </c>
      <c r="AS510" s="4">
        <v>444</v>
      </c>
      <c r="AT510">
        <f t="shared" si="806"/>
        <v>-3</v>
      </c>
      <c r="AU510">
        <f t="shared" si="807"/>
        <v>-6.7114093959731447E-3</v>
      </c>
      <c r="AV510" s="20">
        <f t="shared" si="808"/>
        <v>111.72622043281328</v>
      </c>
      <c r="AW510" s="30">
        <f t="shared" si="809"/>
        <v>1.0219582930534456E-3</v>
      </c>
      <c r="AX510" s="4">
        <v>104</v>
      </c>
      <c r="AY510">
        <f t="shared" si="810"/>
        <v>4</v>
      </c>
      <c r="AZ510">
        <f t="shared" si="811"/>
        <v>4.0000000000000036E-2</v>
      </c>
      <c r="BA510" s="20">
        <f t="shared" si="812"/>
        <v>26.170105686965272</v>
      </c>
      <c r="BB510" s="30">
        <f t="shared" si="813"/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 t="shared" si="814"/>
        <v>-242</v>
      </c>
      <c r="BE510" s="30">
        <f t="shared" si="815"/>
        <v>-1.9162245625148455E-2</v>
      </c>
      <c r="BF510" s="20">
        <f t="shared" si="816"/>
        <v>3117.0105686965271</v>
      </c>
      <c r="BG510" s="20">
        <f t="shared" si="817"/>
        <v>2.8511255351470793E-2</v>
      </c>
      <c r="BH510" s="26">
        <v>78350</v>
      </c>
      <c r="BI510">
        <f t="shared" si="779"/>
        <v>242</v>
      </c>
      <c r="BJ510" s="4">
        <v>165038</v>
      </c>
      <c r="BK510">
        <f t="shared" si="780"/>
        <v>333</v>
      </c>
      <c r="BL510" s="4">
        <v>122284</v>
      </c>
      <c r="BM510">
        <f t="shared" si="818"/>
        <v>256</v>
      </c>
      <c r="BN510" s="4">
        <v>47720</v>
      </c>
      <c r="BO510">
        <f t="shared" si="819"/>
        <v>67</v>
      </c>
      <c r="BP510" s="4">
        <v>21068</v>
      </c>
      <c r="BQ510">
        <f t="shared" si="820"/>
        <v>17</v>
      </c>
      <c r="BR510" s="8">
        <v>33</v>
      </c>
      <c r="BS510" s="15">
        <f t="shared" si="821"/>
        <v>0</v>
      </c>
      <c r="BT510" s="8">
        <v>307</v>
      </c>
      <c r="BU510" s="15">
        <f t="shared" si="822"/>
        <v>1</v>
      </c>
      <c r="BV510" s="8">
        <v>1400</v>
      </c>
      <c r="BW510" s="15">
        <f t="shared" si="823"/>
        <v>1</v>
      </c>
      <c r="BX510" s="8">
        <v>3247</v>
      </c>
      <c r="BY510" s="15">
        <f t="shared" si="824"/>
        <v>5</v>
      </c>
      <c r="BZ510" s="13">
        <v>1821</v>
      </c>
      <c r="CA510" s="16">
        <f t="shared" si="825"/>
        <v>3</v>
      </c>
    </row>
    <row r="511" spans="1:79">
      <c r="A511" s="1">
        <v>44408</v>
      </c>
      <c r="B511">
        <v>44409</v>
      </c>
      <c r="C511" s="4">
        <v>435655</v>
      </c>
      <c r="D511">
        <f t="shared" si="776"/>
        <v>1195</v>
      </c>
      <c r="E511" s="4">
        <v>6823</v>
      </c>
      <c r="F511">
        <f t="shared" si="777"/>
        <v>15</v>
      </c>
      <c r="G511" s="4">
        <v>416263</v>
      </c>
      <c r="H511">
        <f t="shared" si="778"/>
        <v>998</v>
      </c>
      <c r="I511">
        <f t="shared" si="775"/>
        <v>12569</v>
      </c>
      <c r="J511">
        <f t="shared" si="829"/>
        <v>182</v>
      </c>
      <c r="K511">
        <f t="shared" si="826"/>
        <v>1.5661475249911055E-2</v>
      </c>
      <c r="L511">
        <f t="shared" si="781"/>
        <v>0.95548771390205556</v>
      </c>
      <c r="M511">
        <f t="shared" si="782"/>
        <v>2.8850810848033422E-2</v>
      </c>
      <c r="N511">
        <f t="shared" si="783"/>
        <v>2.7429961781685048E-3</v>
      </c>
      <c r="O511">
        <f t="shared" si="827"/>
        <v>2.1984464311886266E-3</v>
      </c>
      <c r="P511">
        <f t="shared" si="784"/>
        <v>2.3975227200111466E-3</v>
      </c>
      <c r="Q511">
        <f t="shared" si="785"/>
        <v>1.448007001352534E-2</v>
      </c>
      <c r="R511">
        <f t="shared" si="786"/>
        <v>109626.32108706592</v>
      </c>
      <c r="S511">
        <f t="shared" si="828"/>
        <v>1716.9099144438851</v>
      </c>
      <c r="T511">
        <f t="shared" si="787"/>
        <v>104746.60291897332</v>
      </c>
      <c r="U511">
        <f t="shared" si="788"/>
        <v>3162.8082536487163</v>
      </c>
      <c r="V511" s="4">
        <v>3370414</v>
      </c>
      <c r="W511">
        <f t="shared" si="789"/>
        <v>13106</v>
      </c>
      <c r="X511">
        <f t="shared" si="790"/>
        <v>2252</v>
      </c>
      <c r="Y511" s="20">
        <f t="shared" si="791"/>
        <v>848116.25566180167</v>
      </c>
      <c r="Z511" s="4">
        <v>2931210</v>
      </c>
      <c r="AA511">
        <f t="shared" si="792"/>
        <v>11911</v>
      </c>
      <c r="AB511" s="17">
        <f t="shared" si="793"/>
        <v>0.86968841216538972</v>
      </c>
      <c r="AC511" s="16">
        <f t="shared" si="794"/>
        <v>1972</v>
      </c>
      <c r="AD511">
        <f t="shared" si="795"/>
        <v>439204</v>
      </c>
      <c r="AE511">
        <f t="shared" si="796"/>
        <v>1195</v>
      </c>
      <c r="AF511" s="17">
        <f t="shared" si="797"/>
        <v>0.13031158783461022</v>
      </c>
      <c r="AG511" s="16">
        <f t="shared" si="798"/>
        <v>280</v>
      </c>
      <c r="AH511" s="20">
        <f t="shared" si="799"/>
        <v>9.1179612391271175E-2</v>
      </c>
      <c r="AI511" s="20">
        <f t="shared" si="800"/>
        <v>110519.37594363361</v>
      </c>
      <c r="AJ511" s="4">
        <v>11652</v>
      </c>
      <c r="AK511">
        <f t="shared" si="801"/>
        <v>156</v>
      </c>
      <c r="AL511">
        <f t="shared" si="802"/>
        <v>1.3569937369519725E-2</v>
      </c>
      <c r="AM511" s="20">
        <f t="shared" si="803"/>
        <v>2932.0583794665322</v>
      </c>
      <c r="AN511" s="20">
        <f t="shared" si="804"/>
        <v>2.6745934282861438E-2</v>
      </c>
      <c r="AO511" s="4">
        <v>344</v>
      </c>
      <c r="AP511">
        <f t="shared" si="773"/>
        <v>1</v>
      </c>
      <c r="AQ511">
        <f t="shared" si="774"/>
        <v>2.9154518950438302E-3</v>
      </c>
      <c r="AR511" s="20">
        <f t="shared" si="805"/>
        <v>86.562657272269746</v>
      </c>
      <c r="AS511" s="4">
        <v>468</v>
      </c>
      <c r="AT511">
        <f t="shared" si="806"/>
        <v>24</v>
      </c>
      <c r="AU511">
        <f t="shared" si="807"/>
        <v>5.4054054054053946E-2</v>
      </c>
      <c r="AV511" s="20">
        <f t="shared" si="808"/>
        <v>117.76547559134373</v>
      </c>
      <c r="AW511" s="30">
        <f t="shared" si="809"/>
        <v>1.0742445283538581E-3</v>
      </c>
      <c r="AX511" s="4">
        <v>105</v>
      </c>
      <c r="AY511">
        <f t="shared" si="810"/>
        <v>1</v>
      </c>
      <c r="AZ511">
        <f t="shared" si="811"/>
        <v>9.6153846153845812E-3</v>
      </c>
      <c r="BA511" s="20">
        <f t="shared" si="812"/>
        <v>26.421741318570707</v>
      </c>
      <c r="BB511" s="30">
        <f t="shared" si="813"/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 t="shared" si="814"/>
        <v>182</v>
      </c>
      <c r="BE511" s="30">
        <f t="shared" si="815"/>
        <v>1.4692823121013943E-2</v>
      </c>
      <c r="BF511" s="20">
        <f t="shared" si="816"/>
        <v>3162.8082536487163</v>
      </c>
      <c r="BG511" s="20">
        <f t="shared" si="817"/>
        <v>2.8850810848033422E-2</v>
      </c>
      <c r="BH511" s="26">
        <v>78664</v>
      </c>
      <c r="BI511">
        <f t="shared" si="779"/>
        <v>314</v>
      </c>
      <c r="BJ511" s="4">
        <v>165486</v>
      </c>
      <c r="BK511">
        <f t="shared" si="780"/>
        <v>448</v>
      </c>
      <c r="BL511" s="4">
        <v>122590</v>
      </c>
      <c r="BM511">
        <f t="shared" si="818"/>
        <v>306</v>
      </c>
      <c r="BN511" s="4">
        <v>47830</v>
      </c>
      <c r="BO511">
        <f t="shared" si="819"/>
        <v>110</v>
      </c>
      <c r="BP511" s="4">
        <v>21085</v>
      </c>
      <c r="BQ511">
        <f t="shared" si="820"/>
        <v>17</v>
      </c>
      <c r="BR511" s="8">
        <v>33</v>
      </c>
      <c r="BS511" s="15">
        <f t="shared" si="821"/>
        <v>0</v>
      </c>
      <c r="BT511" s="8">
        <v>307</v>
      </c>
      <c r="BU511" s="15">
        <f t="shared" si="822"/>
        <v>0</v>
      </c>
      <c r="BV511" s="8">
        <v>1406</v>
      </c>
      <c r="BW511" s="15">
        <f t="shared" si="823"/>
        <v>6</v>
      </c>
      <c r="BX511" s="8">
        <v>3255</v>
      </c>
      <c r="BY511" s="15">
        <f t="shared" si="824"/>
        <v>8</v>
      </c>
      <c r="BZ511" s="13">
        <v>1822</v>
      </c>
      <c r="CA511" s="16">
        <f t="shared" si="825"/>
        <v>1</v>
      </c>
    </row>
    <row r="512" spans="1:79">
      <c r="A512" s="1">
        <v>44409</v>
      </c>
      <c r="B512">
        <v>44410</v>
      </c>
      <c r="C512" s="4">
        <v>436475</v>
      </c>
      <c r="D512">
        <f t="shared" si="776"/>
        <v>820</v>
      </c>
      <c r="E512" s="4">
        <v>6833</v>
      </c>
      <c r="F512">
        <f t="shared" si="777"/>
        <v>10</v>
      </c>
      <c r="G512" s="4">
        <v>417137</v>
      </c>
      <c r="H512">
        <f t="shared" si="778"/>
        <v>874</v>
      </c>
      <c r="I512">
        <f t="shared" si="775"/>
        <v>12505</v>
      </c>
      <c r="J512">
        <f t="shared" si="829"/>
        <v>-64</v>
      </c>
      <c r="K512">
        <f t="shared" si="826"/>
        <v>1.5654963056303338E-2</v>
      </c>
      <c r="L512">
        <f t="shared" si="781"/>
        <v>0.95569505699066382</v>
      </c>
      <c r="M512">
        <f t="shared" si="782"/>
        <v>2.8649979953032818E-2</v>
      </c>
      <c r="N512">
        <f t="shared" si="783"/>
        <v>1.8786872100349391E-3</v>
      </c>
      <c r="O512">
        <f t="shared" si="827"/>
        <v>1.4634860237084735E-3</v>
      </c>
      <c r="P512">
        <f t="shared" si="784"/>
        <v>2.0952348988461825E-3</v>
      </c>
      <c r="Q512">
        <f t="shared" si="785"/>
        <v>-5.117952818872451E-3</v>
      </c>
      <c r="R512">
        <f t="shared" si="786"/>
        <v>109832.66230498238</v>
      </c>
      <c r="S512">
        <f t="shared" si="828"/>
        <v>1719.4262707599396</v>
      </c>
      <c r="T512">
        <f t="shared" si="787"/>
        <v>104966.53246099647</v>
      </c>
      <c r="U512">
        <f t="shared" si="788"/>
        <v>3146.7035732259687</v>
      </c>
      <c r="V512" s="4">
        <v>3380719</v>
      </c>
      <c r="W512">
        <f t="shared" si="789"/>
        <v>10305</v>
      </c>
      <c r="X512">
        <f t="shared" si="790"/>
        <v>-2801</v>
      </c>
      <c r="Y512" s="20">
        <f t="shared" si="791"/>
        <v>850709.36084549571</v>
      </c>
      <c r="Z512" s="4">
        <v>2940695</v>
      </c>
      <c r="AA512">
        <f t="shared" si="792"/>
        <v>9485</v>
      </c>
      <c r="AB512" s="17">
        <f t="shared" si="793"/>
        <v>0.869843071843593</v>
      </c>
      <c r="AC512" s="16">
        <f t="shared" si="794"/>
        <v>-2426</v>
      </c>
      <c r="AD512">
        <f t="shared" si="795"/>
        <v>440024</v>
      </c>
      <c r="AE512">
        <f t="shared" si="796"/>
        <v>820</v>
      </c>
      <c r="AF512" s="17">
        <f t="shared" si="797"/>
        <v>0.13015692815640698</v>
      </c>
      <c r="AG512" s="16">
        <f t="shared" si="798"/>
        <v>-375</v>
      </c>
      <c r="AH512" s="20">
        <f t="shared" si="799"/>
        <v>7.957302280446385E-2</v>
      </c>
      <c r="AI512" s="20">
        <f t="shared" si="800"/>
        <v>110725.71716155007</v>
      </c>
      <c r="AJ512" s="4">
        <v>11627</v>
      </c>
      <c r="AK512">
        <f t="shared" si="801"/>
        <v>-25</v>
      </c>
      <c r="AL512">
        <f t="shared" si="802"/>
        <v>-2.1455544112598535E-3</v>
      </c>
      <c r="AM512" s="20">
        <f t="shared" si="803"/>
        <v>2925.7674886763966</v>
      </c>
      <c r="AN512" s="20">
        <f t="shared" si="804"/>
        <v>2.6638409989117359E-2</v>
      </c>
      <c r="AO512" s="4">
        <v>342</v>
      </c>
      <c r="AP512">
        <f t="shared" si="773"/>
        <v>-2</v>
      </c>
      <c r="AQ512">
        <f t="shared" si="774"/>
        <v>-5.8139534883721034E-3</v>
      </c>
      <c r="AR512" s="20">
        <f t="shared" si="805"/>
        <v>86.059386009058883</v>
      </c>
      <c r="AS512" s="4">
        <v>431</v>
      </c>
      <c r="AT512">
        <f t="shared" si="806"/>
        <v>-37</v>
      </c>
      <c r="AU512">
        <f t="shared" si="807"/>
        <v>-7.9059829059829112E-2</v>
      </c>
      <c r="AV512" s="20">
        <f t="shared" si="808"/>
        <v>108.45495722194262</v>
      </c>
      <c r="AW512" s="30">
        <f t="shared" si="809"/>
        <v>9.874563262500715E-4</v>
      </c>
      <c r="AX512" s="4">
        <v>105</v>
      </c>
      <c r="AY512">
        <f t="shared" si="810"/>
        <v>0</v>
      </c>
      <c r="AZ512">
        <f t="shared" si="811"/>
        <v>0</v>
      </c>
      <c r="BA512" s="20">
        <f t="shared" si="812"/>
        <v>26.421741318570707</v>
      </c>
      <c r="BB512" s="30">
        <f t="shared" si="813"/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 t="shared" si="814"/>
        <v>-64</v>
      </c>
      <c r="BE512" s="30">
        <f t="shared" si="815"/>
        <v>-5.0918927520089419E-3</v>
      </c>
      <c r="BF512" s="20">
        <f t="shared" si="816"/>
        <v>3146.7035732259687</v>
      </c>
      <c r="BG512" s="20">
        <f t="shared" si="817"/>
        <v>2.8649979953032818E-2</v>
      </c>
      <c r="BH512" s="26">
        <v>78870</v>
      </c>
      <c r="BI512">
        <f t="shared" si="779"/>
        <v>206</v>
      </c>
      <c r="BJ512" s="4">
        <v>165782</v>
      </c>
      <c r="BK512">
        <f t="shared" si="780"/>
        <v>296</v>
      </c>
      <c r="BL512" s="4">
        <v>122821</v>
      </c>
      <c r="BM512">
        <f t="shared" si="818"/>
        <v>231</v>
      </c>
      <c r="BN512" s="4">
        <v>47904</v>
      </c>
      <c r="BO512">
        <f t="shared" si="819"/>
        <v>74</v>
      </c>
      <c r="BP512" s="4">
        <v>21098</v>
      </c>
      <c r="BQ512">
        <f t="shared" si="820"/>
        <v>13</v>
      </c>
      <c r="BR512" s="8">
        <v>33</v>
      </c>
      <c r="BS512" s="15">
        <f t="shared" si="821"/>
        <v>0</v>
      </c>
      <c r="BT512" s="8">
        <v>307</v>
      </c>
      <c r="BU512" s="15">
        <f t="shared" si="822"/>
        <v>0</v>
      </c>
      <c r="BV512" s="8">
        <v>1410</v>
      </c>
      <c r="BW512" s="15">
        <f t="shared" si="823"/>
        <v>4</v>
      </c>
      <c r="BX512" s="8">
        <v>3260</v>
      </c>
      <c r="BY512" s="15">
        <f t="shared" si="824"/>
        <v>5</v>
      </c>
      <c r="BZ512" s="13">
        <v>1823</v>
      </c>
      <c r="CA512" s="16">
        <f t="shared" si="825"/>
        <v>1</v>
      </c>
    </row>
    <row r="513" spans="1:79">
      <c r="A513" s="1">
        <v>44410</v>
      </c>
      <c r="B513">
        <v>44411</v>
      </c>
      <c r="C513" s="4">
        <v>436812</v>
      </c>
      <c r="D513">
        <f t="shared" si="776"/>
        <v>337</v>
      </c>
      <c r="E513" s="4">
        <v>6842</v>
      </c>
      <c r="F513">
        <f t="shared" si="777"/>
        <v>9</v>
      </c>
      <c r="G513" s="4">
        <v>417710</v>
      </c>
      <c r="H513">
        <f t="shared" si="778"/>
        <v>573</v>
      </c>
      <c r="I513">
        <f t="shared" si="775"/>
        <v>12260</v>
      </c>
      <c r="J513">
        <f t="shared" si="829"/>
        <v>-245</v>
      </c>
      <c r="K513">
        <f t="shared" si="826"/>
        <v>1.5663489098284845E-2</v>
      </c>
      <c r="L513">
        <f t="shared" si="781"/>
        <v>0.95626951640522695</v>
      </c>
      <c r="M513">
        <f t="shared" si="782"/>
        <v>2.8066994496488192E-2</v>
      </c>
      <c r="N513">
        <f t="shared" si="783"/>
        <v>7.7149895149400654E-4</v>
      </c>
      <c r="O513">
        <f t="shared" si="827"/>
        <v>1.3154048523823444E-3</v>
      </c>
      <c r="P513">
        <f t="shared" si="784"/>
        <v>1.3717651001891264E-3</v>
      </c>
      <c r="Q513">
        <f t="shared" si="785"/>
        <v>-1.99836867862969E-2</v>
      </c>
      <c r="R513">
        <f t="shared" si="786"/>
        <v>109917.4635128334</v>
      </c>
      <c r="S513">
        <f t="shared" si="828"/>
        <v>1721.6909914443884</v>
      </c>
      <c r="T513">
        <f t="shared" si="787"/>
        <v>105110.71967790638</v>
      </c>
      <c r="U513">
        <f t="shared" si="788"/>
        <v>3085.0528434826369</v>
      </c>
      <c r="V513" s="4">
        <v>3384322</v>
      </c>
      <c r="W513">
        <f t="shared" si="789"/>
        <v>3603</v>
      </c>
      <c r="X513">
        <f t="shared" si="790"/>
        <v>-6702</v>
      </c>
      <c r="Y513" s="20">
        <f t="shared" si="791"/>
        <v>851616.00402617001</v>
      </c>
      <c r="Z513" s="4">
        <v>2943961</v>
      </c>
      <c r="AA513">
        <f t="shared" si="792"/>
        <v>3266</v>
      </c>
      <c r="AB513" s="17">
        <f t="shared" si="793"/>
        <v>0.86988206204965135</v>
      </c>
      <c r="AC513" s="16">
        <f t="shared" si="794"/>
        <v>-6219</v>
      </c>
      <c r="AD513">
        <f t="shared" si="795"/>
        <v>440361</v>
      </c>
      <c r="AE513">
        <f t="shared" si="796"/>
        <v>337</v>
      </c>
      <c r="AF513" s="17">
        <f t="shared" si="797"/>
        <v>0.13011793795034871</v>
      </c>
      <c r="AG513" s="16">
        <f t="shared" si="798"/>
        <v>-483</v>
      </c>
      <c r="AH513" s="20">
        <f t="shared" si="799"/>
        <v>9.353316680543991E-2</v>
      </c>
      <c r="AI513" s="20">
        <f t="shared" si="800"/>
        <v>110810.51836940111</v>
      </c>
      <c r="AJ513" s="4">
        <v>11363</v>
      </c>
      <c r="AK513">
        <f t="shared" si="801"/>
        <v>-264</v>
      </c>
      <c r="AL513">
        <f t="shared" si="802"/>
        <v>-2.2705771050141932E-2</v>
      </c>
      <c r="AM513" s="20">
        <f t="shared" si="803"/>
        <v>2859.3356819325613</v>
      </c>
      <c r="AN513" s="20">
        <f t="shared" si="804"/>
        <v>2.6013479483164383E-2</v>
      </c>
      <c r="AO513" s="4">
        <v>342</v>
      </c>
      <c r="AP513">
        <f t="shared" si="773"/>
        <v>0</v>
      </c>
      <c r="AQ513">
        <f t="shared" si="774"/>
        <v>0</v>
      </c>
      <c r="AR513" s="20">
        <f t="shared" si="805"/>
        <v>86.059386009058883</v>
      </c>
      <c r="AS513" s="4">
        <v>452</v>
      </c>
      <c r="AT513">
        <f t="shared" si="806"/>
        <v>21</v>
      </c>
      <c r="AU513">
        <f t="shared" si="807"/>
        <v>4.8723897911832958E-2</v>
      </c>
      <c r="AV513" s="20">
        <f t="shared" si="808"/>
        <v>113.73930548565676</v>
      </c>
      <c r="AW513" s="30">
        <f t="shared" si="809"/>
        <v>1.0347701070483411E-3</v>
      </c>
      <c r="AX513" s="4">
        <v>103</v>
      </c>
      <c r="AY513">
        <f t="shared" si="810"/>
        <v>-2</v>
      </c>
      <c r="AZ513">
        <f t="shared" si="811"/>
        <v>-1.9047619047619091E-2</v>
      </c>
      <c r="BA513" s="20">
        <f t="shared" si="812"/>
        <v>25.918470055359837</v>
      </c>
      <c r="BB513" s="30">
        <f t="shared" si="813"/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 t="shared" si="814"/>
        <v>-245</v>
      </c>
      <c r="BE513" s="30">
        <f t="shared" si="815"/>
        <v>-1.9592163134746099E-2</v>
      </c>
      <c r="BF513" s="20">
        <f t="shared" si="816"/>
        <v>3085.0528434826369</v>
      </c>
      <c r="BG513" s="20">
        <f t="shared" si="817"/>
        <v>2.8066994496488192E-2</v>
      </c>
      <c r="BH513" s="26">
        <v>78966</v>
      </c>
      <c r="BI513">
        <f t="shared" si="779"/>
        <v>96</v>
      </c>
      <c r="BJ513" s="4">
        <v>165886</v>
      </c>
      <c r="BK513">
        <f t="shared" si="780"/>
        <v>104</v>
      </c>
      <c r="BL513" s="4">
        <v>122918</v>
      </c>
      <c r="BM513">
        <f t="shared" si="818"/>
        <v>97</v>
      </c>
      <c r="BN513" s="4">
        <v>47936</v>
      </c>
      <c r="BO513">
        <f t="shared" si="819"/>
        <v>32</v>
      </c>
      <c r="BP513" s="4">
        <v>21106</v>
      </c>
      <c r="BQ513">
        <f t="shared" si="820"/>
        <v>8</v>
      </c>
      <c r="BR513" s="8">
        <v>33</v>
      </c>
      <c r="BS513" s="15">
        <f t="shared" si="821"/>
        <v>0</v>
      </c>
      <c r="BT513" s="8">
        <v>307</v>
      </c>
      <c r="BU513" s="15">
        <f t="shared" si="822"/>
        <v>0</v>
      </c>
      <c r="BV513" s="8">
        <v>1415</v>
      </c>
      <c r="BW513" s="15">
        <f t="shared" si="823"/>
        <v>5</v>
      </c>
      <c r="BX513" s="8">
        <v>3262</v>
      </c>
      <c r="BY513" s="15">
        <f t="shared" si="824"/>
        <v>2</v>
      </c>
      <c r="BZ513" s="8">
        <v>1825</v>
      </c>
      <c r="CA513" s="16">
        <f t="shared" si="825"/>
        <v>2</v>
      </c>
    </row>
    <row r="514" spans="1:79">
      <c r="A514" s="1">
        <v>44411</v>
      </c>
      <c r="B514">
        <v>44412</v>
      </c>
      <c r="C514" s="4">
        <v>437744</v>
      </c>
      <c r="D514">
        <f t="shared" si="776"/>
        <v>932</v>
      </c>
      <c r="E514" s="4">
        <v>6851</v>
      </c>
      <c r="F514">
        <f t="shared" si="777"/>
        <v>9</v>
      </c>
      <c r="G514" s="4">
        <v>418935</v>
      </c>
      <c r="H514">
        <f t="shared" si="778"/>
        <v>1225</v>
      </c>
      <c r="I514">
        <f t="shared" si="775"/>
        <v>11958</v>
      </c>
      <c r="J514">
        <f t="shared" si="829"/>
        <v>-302</v>
      </c>
      <c r="K514">
        <f t="shared" si="826"/>
        <v>1.5650699952483645E-2</v>
      </c>
      <c r="L514">
        <f t="shared" si="781"/>
        <v>0.95703196388756895</v>
      </c>
      <c r="M514">
        <f t="shared" si="782"/>
        <v>2.7317336159947365E-2</v>
      </c>
      <c r="N514">
        <f t="shared" si="783"/>
        <v>2.1290982857560584E-3</v>
      </c>
      <c r="O514">
        <f t="shared" si="827"/>
        <v>1.3136768354984675E-3</v>
      </c>
      <c r="P514">
        <f t="shared" si="784"/>
        <v>2.9240813013952046E-3</v>
      </c>
      <c r="Q514">
        <f t="shared" si="785"/>
        <v>-2.5255059374477338E-2</v>
      </c>
      <c r="R514">
        <f t="shared" si="786"/>
        <v>110151.98792148968</v>
      </c>
      <c r="S514">
        <f t="shared" si="828"/>
        <v>1723.9557121288374</v>
      </c>
      <c r="T514">
        <f t="shared" si="787"/>
        <v>105418.97332662305</v>
      </c>
      <c r="U514">
        <f t="shared" si="788"/>
        <v>3009.0588827377956</v>
      </c>
      <c r="V514" s="4">
        <v>3395127</v>
      </c>
      <c r="W514">
        <f t="shared" si="789"/>
        <v>10805</v>
      </c>
      <c r="X514">
        <f t="shared" si="790"/>
        <v>7202</v>
      </c>
      <c r="Y514" s="20">
        <f t="shared" si="791"/>
        <v>854334.92702566681</v>
      </c>
      <c r="Z514" s="4">
        <v>2953834</v>
      </c>
      <c r="AA514">
        <f t="shared" si="792"/>
        <v>9873</v>
      </c>
      <c r="AB514" s="17">
        <f t="shared" si="793"/>
        <v>0.87002165162010137</v>
      </c>
      <c r="AC514" s="16">
        <f t="shared" si="794"/>
        <v>6607</v>
      </c>
      <c r="AD514">
        <f t="shared" si="795"/>
        <v>441293</v>
      </c>
      <c r="AE514">
        <f t="shared" si="796"/>
        <v>932</v>
      </c>
      <c r="AF514" s="17">
        <f t="shared" si="797"/>
        <v>0.12997834837989861</v>
      </c>
      <c r="AG514" s="16">
        <f t="shared" si="798"/>
        <v>595</v>
      </c>
      <c r="AH514" s="20">
        <f t="shared" si="799"/>
        <v>8.6256362795002317E-2</v>
      </c>
      <c r="AI514" s="20">
        <f t="shared" si="800"/>
        <v>111045.04277805737</v>
      </c>
      <c r="AJ514" s="4">
        <v>11046</v>
      </c>
      <c r="AK514">
        <f t="shared" si="801"/>
        <v>-317</v>
      </c>
      <c r="AL514">
        <f t="shared" si="802"/>
        <v>-2.7897562263486719E-2</v>
      </c>
      <c r="AM514" s="20">
        <f t="shared" si="803"/>
        <v>2779.5671867136384</v>
      </c>
      <c r="AN514" s="20">
        <f t="shared" si="804"/>
        <v>2.5233926678606675E-2</v>
      </c>
      <c r="AO514" s="4">
        <v>342</v>
      </c>
      <c r="AP514">
        <f t="shared" si="773"/>
        <v>0</v>
      </c>
      <c r="AQ514">
        <f t="shared" si="774"/>
        <v>0</v>
      </c>
      <c r="AR514" s="20">
        <f t="shared" si="805"/>
        <v>86.059386009058883</v>
      </c>
      <c r="AS514" s="4">
        <v>468</v>
      </c>
      <c r="AT514">
        <f t="shared" si="806"/>
        <v>16</v>
      </c>
      <c r="AU514">
        <f t="shared" si="807"/>
        <v>3.539823008849563E-2</v>
      </c>
      <c r="AV514" s="20">
        <f t="shared" si="808"/>
        <v>117.76547559134373</v>
      </c>
      <c r="AW514" s="30">
        <f t="shared" si="809"/>
        <v>1.0691180233195659E-3</v>
      </c>
      <c r="AX514" s="4">
        <v>102</v>
      </c>
      <c r="AY514">
        <f t="shared" si="810"/>
        <v>-1</v>
      </c>
      <c r="AZ514">
        <f t="shared" si="811"/>
        <v>-9.7087378640776656E-3</v>
      </c>
      <c r="BA514" s="20">
        <f t="shared" si="812"/>
        <v>25.666834423754402</v>
      </c>
      <c r="BB514" s="30">
        <f t="shared" si="813"/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 t="shared" si="814"/>
        <v>-302</v>
      </c>
      <c r="BE514" s="30">
        <f t="shared" si="815"/>
        <v>-2.463295269168031E-2</v>
      </c>
      <c r="BF514" s="20">
        <f t="shared" si="816"/>
        <v>3009.0588827377956</v>
      </c>
      <c r="BG514" s="20">
        <f t="shared" si="817"/>
        <v>2.7317336159947365E-2</v>
      </c>
      <c r="BH514" s="26">
        <v>79176</v>
      </c>
      <c r="BI514">
        <f t="shared" si="779"/>
        <v>210</v>
      </c>
      <c r="BJ514" s="4">
        <v>166237</v>
      </c>
      <c r="BK514">
        <f t="shared" si="780"/>
        <v>351</v>
      </c>
      <c r="BL514" s="4">
        <v>123189</v>
      </c>
      <c r="BM514">
        <f t="shared" si="818"/>
        <v>271</v>
      </c>
      <c r="BN514" s="4">
        <v>48018</v>
      </c>
      <c r="BO514">
        <f t="shared" si="819"/>
        <v>82</v>
      </c>
      <c r="BP514" s="4">
        <v>21124</v>
      </c>
      <c r="BQ514">
        <f t="shared" si="820"/>
        <v>18</v>
      </c>
      <c r="BR514" s="8">
        <v>33</v>
      </c>
      <c r="BS514" s="15">
        <f t="shared" si="821"/>
        <v>0</v>
      </c>
      <c r="BT514" s="8">
        <v>309</v>
      </c>
      <c r="BU514" s="15">
        <f t="shared" si="822"/>
        <v>2</v>
      </c>
      <c r="BV514" s="8">
        <v>1416</v>
      </c>
      <c r="BW514" s="15">
        <f t="shared" si="823"/>
        <v>1</v>
      </c>
      <c r="BX514" s="8">
        <v>3266</v>
      </c>
      <c r="BY514" s="15">
        <f t="shared" si="824"/>
        <v>4</v>
      </c>
      <c r="BZ514" s="13">
        <v>1827</v>
      </c>
      <c r="CA514" s="16">
        <f t="shared" si="825"/>
        <v>2</v>
      </c>
    </row>
    <row r="515" spans="1:79">
      <c r="A515" s="1">
        <v>44412</v>
      </c>
      <c r="B515">
        <v>44413</v>
      </c>
      <c r="C515" s="4">
        <v>438781</v>
      </c>
      <c r="D515">
        <f t="shared" si="776"/>
        <v>1037</v>
      </c>
      <c r="E515" s="4">
        <v>6860</v>
      </c>
      <c r="F515">
        <f t="shared" si="777"/>
        <v>9</v>
      </c>
      <c r="G515" s="4">
        <v>420113</v>
      </c>
      <c r="H515">
        <f t="shared" si="778"/>
        <v>1178</v>
      </c>
      <c r="I515">
        <f t="shared" si="775"/>
        <v>11808</v>
      </c>
      <c r="J515">
        <f t="shared" si="829"/>
        <v>-150</v>
      </c>
      <c r="K515">
        <f t="shared" si="826"/>
        <v>1.5634222995070435E-2</v>
      </c>
      <c r="L515">
        <f t="shared" si="781"/>
        <v>0.95745485789038265</v>
      </c>
      <c r="M515">
        <f t="shared" si="782"/>
        <v>2.6910919114546891E-2</v>
      </c>
      <c r="N515">
        <f t="shared" si="783"/>
        <v>2.3633657792839708E-3</v>
      </c>
      <c r="O515">
        <f t="shared" si="827"/>
        <v>1.3119533527696794E-3</v>
      </c>
      <c r="P515">
        <f t="shared" si="784"/>
        <v>2.8040074932220616E-3</v>
      </c>
      <c r="Q515">
        <f t="shared" si="785"/>
        <v>-1.2703252032520325E-2</v>
      </c>
      <c r="R515">
        <f t="shared" si="786"/>
        <v>110412.93407146451</v>
      </c>
      <c r="S515">
        <f t="shared" si="828"/>
        <v>1726.2204328132864</v>
      </c>
      <c r="T515">
        <f t="shared" si="787"/>
        <v>105715.40010065425</v>
      </c>
      <c r="U515">
        <f t="shared" si="788"/>
        <v>2971.3135379969804</v>
      </c>
      <c r="V515" s="4">
        <v>3407604</v>
      </c>
      <c r="W515">
        <f t="shared" si="789"/>
        <v>12477</v>
      </c>
      <c r="X515">
        <f t="shared" si="790"/>
        <v>1672</v>
      </c>
      <c r="Y515" s="20">
        <f t="shared" si="791"/>
        <v>857474.58480120776</v>
      </c>
      <c r="Z515" s="4">
        <v>2965274</v>
      </c>
      <c r="AA515">
        <f t="shared" si="792"/>
        <v>11440</v>
      </c>
      <c r="AB515" s="17">
        <f t="shared" si="793"/>
        <v>0.8701932501546541</v>
      </c>
      <c r="AC515" s="16">
        <f t="shared" si="794"/>
        <v>1567</v>
      </c>
      <c r="AD515">
        <f t="shared" si="795"/>
        <v>442330</v>
      </c>
      <c r="AE515">
        <f t="shared" si="796"/>
        <v>1037</v>
      </c>
      <c r="AF515" s="17">
        <f t="shared" si="797"/>
        <v>0.12980674984534588</v>
      </c>
      <c r="AG515" s="16">
        <f t="shared" si="798"/>
        <v>105</v>
      </c>
      <c r="AH515" s="20">
        <f t="shared" si="799"/>
        <v>8.311292778712831E-2</v>
      </c>
      <c r="AI515" s="20">
        <f t="shared" si="800"/>
        <v>111305.98892803221</v>
      </c>
      <c r="AJ515" s="4">
        <v>10898</v>
      </c>
      <c r="AK515">
        <f t="shared" si="801"/>
        <v>-148</v>
      </c>
      <c r="AL515">
        <f t="shared" si="802"/>
        <v>-1.3398515299655966E-2</v>
      </c>
      <c r="AM515" s="20">
        <f t="shared" si="803"/>
        <v>2742.3251132360342</v>
      </c>
      <c r="AN515" s="20">
        <f t="shared" si="804"/>
        <v>2.4836991574384487E-2</v>
      </c>
      <c r="AO515" s="4">
        <v>326</v>
      </c>
      <c r="AP515">
        <f t="shared" si="773"/>
        <v>-16</v>
      </c>
      <c r="AQ515">
        <f t="shared" si="774"/>
        <v>-4.6783625730994149E-2</v>
      </c>
      <c r="AR515" s="20">
        <f t="shared" si="805"/>
        <v>82.033215903371911</v>
      </c>
      <c r="AS515" s="4">
        <v>487</v>
      </c>
      <c r="AT515">
        <f t="shared" si="806"/>
        <v>19</v>
      </c>
      <c r="AU515">
        <f t="shared" si="807"/>
        <v>4.0598290598290676E-2</v>
      </c>
      <c r="AV515" s="20">
        <f t="shared" si="808"/>
        <v>122.546552591847</v>
      </c>
      <c r="AW515" s="30">
        <f t="shared" si="809"/>
        <v>1.1098930901748253E-3</v>
      </c>
      <c r="AX515" s="4">
        <v>97</v>
      </c>
      <c r="AY515">
        <f t="shared" si="810"/>
        <v>-5</v>
      </c>
      <c r="AZ515">
        <f t="shared" si="811"/>
        <v>-4.9019607843137303E-2</v>
      </c>
      <c r="BA515" s="20">
        <f t="shared" si="812"/>
        <v>24.408656265727227</v>
      </c>
      <c r="BB515" s="30">
        <f t="shared" si="813"/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 t="shared" si="814"/>
        <v>-150</v>
      </c>
      <c r="BE515" s="30">
        <f t="shared" si="815"/>
        <v>-1.2543903662819877E-2</v>
      </c>
      <c r="BF515" s="20">
        <f t="shared" si="816"/>
        <v>2971.3135379969804</v>
      </c>
      <c r="BG515" s="20">
        <f t="shared" si="817"/>
        <v>2.6910919114546891E-2</v>
      </c>
      <c r="BH515" s="26">
        <v>79421</v>
      </c>
      <c r="BI515">
        <f t="shared" si="779"/>
        <v>245</v>
      </c>
      <c r="BJ515" s="4">
        <v>166639</v>
      </c>
      <c r="BK515">
        <f t="shared" si="780"/>
        <v>402</v>
      </c>
      <c r="BL515" s="4">
        <v>123488</v>
      </c>
      <c r="BM515">
        <f t="shared" si="818"/>
        <v>299</v>
      </c>
      <c r="BN515" s="4">
        <v>48099</v>
      </c>
      <c r="BO515">
        <f t="shared" si="819"/>
        <v>81</v>
      </c>
      <c r="BP515" s="4">
        <v>21134</v>
      </c>
      <c r="BQ515">
        <f t="shared" si="820"/>
        <v>10</v>
      </c>
      <c r="BR515" s="8">
        <v>33</v>
      </c>
      <c r="BS515" s="15">
        <f t="shared" si="821"/>
        <v>0</v>
      </c>
      <c r="BT515" s="8">
        <v>310</v>
      </c>
      <c r="BU515" s="15">
        <f t="shared" si="822"/>
        <v>1</v>
      </c>
      <c r="BV515" s="8">
        <v>1417</v>
      </c>
      <c r="BW515" s="15">
        <f t="shared" si="823"/>
        <v>1</v>
      </c>
      <c r="BX515" s="8">
        <v>3271</v>
      </c>
      <c r="BY515" s="15">
        <f t="shared" si="824"/>
        <v>5</v>
      </c>
      <c r="BZ515" s="13">
        <v>1829</v>
      </c>
      <c r="CA515" s="16">
        <f t="shared" si="825"/>
        <v>2</v>
      </c>
    </row>
    <row r="516" spans="1:79">
      <c r="A516" s="1">
        <v>44413</v>
      </c>
      <c r="B516">
        <v>44414</v>
      </c>
      <c r="C516" s="4">
        <v>439599</v>
      </c>
      <c r="D516">
        <f t="shared" si="776"/>
        <v>818</v>
      </c>
      <c r="E516" s="4">
        <v>6875</v>
      </c>
      <c r="F516">
        <f t="shared" si="777"/>
        <v>15</v>
      </c>
      <c r="G516" s="4">
        <v>421263</v>
      </c>
      <c r="H516">
        <f t="shared" si="778"/>
        <v>1150</v>
      </c>
      <c r="I516">
        <f t="shared" si="775"/>
        <v>11461</v>
      </c>
      <c r="J516">
        <f t="shared" si="829"/>
        <v>-347</v>
      </c>
      <c r="K516">
        <f t="shared" si="826"/>
        <v>1.5639253046526493E-2</v>
      </c>
      <c r="L516">
        <f t="shared" si="781"/>
        <v>0.95828925907474771</v>
      </c>
      <c r="M516">
        <f t="shared" si="782"/>
        <v>2.6071487878725839E-2</v>
      </c>
      <c r="N516">
        <f t="shared" si="783"/>
        <v>1.8607867624812614E-3</v>
      </c>
      <c r="O516">
        <f t="shared" si="827"/>
        <v>2.1818181818181819E-3</v>
      </c>
      <c r="P516">
        <f t="shared" si="784"/>
        <v>2.7298860806669466E-3</v>
      </c>
      <c r="Q516">
        <f t="shared" si="785"/>
        <v>-3.0276590175377368E-2</v>
      </c>
      <c r="R516">
        <f t="shared" si="786"/>
        <v>110618.77201811776</v>
      </c>
      <c r="S516">
        <f t="shared" si="828"/>
        <v>1729.9949672873679</v>
      </c>
      <c r="T516">
        <f t="shared" si="787"/>
        <v>106004.7810770005</v>
      </c>
      <c r="U516">
        <f t="shared" si="788"/>
        <v>2883.995973829894</v>
      </c>
      <c r="V516" s="4">
        <v>3417773</v>
      </c>
      <c r="W516">
        <f t="shared" si="789"/>
        <v>10169</v>
      </c>
      <c r="X516">
        <f t="shared" si="790"/>
        <v>-2308</v>
      </c>
      <c r="Y516" s="20">
        <f t="shared" si="791"/>
        <v>860033.46753900347</v>
      </c>
      <c r="Z516" s="4">
        <v>2974625</v>
      </c>
      <c r="AA516">
        <f t="shared" si="792"/>
        <v>9351</v>
      </c>
      <c r="AB516" s="17">
        <f t="shared" si="793"/>
        <v>0.87034013083958472</v>
      </c>
      <c r="AC516" s="16">
        <f t="shared" si="794"/>
        <v>-2089</v>
      </c>
      <c r="AD516">
        <f t="shared" si="795"/>
        <v>443148</v>
      </c>
      <c r="AE516">
        <f t="shared" si="796"/>
        <v>818</v>
      </c>
      <c r="AF516" s="17">
        <f t="shared" si="797"/>
        <v>0.12965986916041528</v>
      </c>
      <c r="AG516" s="16">
        <f t="shared" si="798"/>
        <v>-219</v>
      </c>
      <c r="AH516" s="20">
        <f t="shared" si="799"/>
        <v>8.0440554626806965E-2</v>
      </c>
      <c r="AI516" s="20">
        <f t="shared" si="800"/>
        <v>111511.82687468544</v>
      </c>
      <c r="AJ516" s="4">
        <v>10589</v>
      </c>
      <c r="AK516">
        <f t="shared" si="801"/>
        <v>-309</v>
      </c>
      <c r="AL516">
        <f t="shared" si="802"/>
        <v>-2.8353826390163372E-2</v>
      </c>
      <c r="AM516" s="20">
        <f t="shared" si="803"/>
        <v>2664.5697030699544</v>
      </c>
      <c r="AN516" s="20">
        <f t="shared" si="804"/>
        <v>2.4087861892315498E-2</v>
      </c>
      <c r="AO516" s="4">
        <v>310</v>
      </c>
      <c r="AP516">
        <f t="shared" si="773"/>
        <v>-16</v>
      </c>
      <c r="AQ516">
        <f t="shared" si="774"/>
        <v>-4.9079754601227044E-2</v>
      </c>
      <c r="AR516" s="20">
        <f t="shared" si="805"/>
        <v>78.007045797684953</v>
      </c>
      <c r="AS516" s="4">
        <v>466</v>
      </c>
      <c r="AT516">
        <f t="shared" si="806"/>
        <v>-21</v>
      </c>
      <c r="AU516">
        <f t="shared" si="807"/>
        <v>-4.3121149897330624E-2</v>
      </c>
      <c r="AV516" s="20">
        <f t="shared" si="808"/>
        <v>117.26220432813285</v>
      </c>
      <c r="AW516" s="30">
        <f t="shared" si="809"/>
        <v>1.060057006499105E-3</v>
      </c>
      <c r="AX516" s="4">
        <v>96</v>
      </c>
      <c r="AY516">
        <f t="shared" si="810"/>
        <v>-1</v>
      </c>
      <c r="AZ516">
        <f t="shared" si="811"/>
        <v>-1.0309278350515427E-2</v>
      </c>
      <c r="BA516" s="20">
        <f t="shared" si="812"/>
        <v>24.157020634121789</v>
      </c>
      <c r="BB516" s="30">
        <f t="shared" si="813"/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 t="shared" si="814"/>
        <v>-347</v>
      </c>
      <c r="BE516" s="30">
        <f t="shared" si="815"/>
        <v>-2.9386856368563641E-2</v>
      </c>
      <c r="BF516" s="20">
        <f t="shared" si="816"/>
        <v>2883.995973829894</v>
      </c>
      <c r="BG516" s="20">
        <f t="shared" si="817"/>
        <v>2.6071487878725839E-2</v>
      </c>
      <c r="BH516" s="26">
        <v>79622</v>
      </c>
      <c r="BI516">
        <f t="shared" si="779"/>
        <v>201</v>
      </c>
      <c r="BJ516" s="4">
        <v>166939</v>
      </c>
      <c r="BK516">
        <f t="shared" si="780"/>
        <v>300</v>
      </c>
      <c r="BL516" s="4">
        <v>123724</v>
      </c>
      <c r="BM516">
        <f t="shared" si="818"/>
        <v>236</v>
      </c>
      <c r="BN516" s="4">
        <v>48163</v>
      </c>
      <c r="BO516">
        <f t="shared" si="819"/>
        <v>64</v>
      </c>
      <c r="BP516" s="4">
        <v>21151</v>
      </c>
      <c r="BQ516">
        <f t="shared" si="820"/>
        <v>17</v>
      </c>
      <c r="BR516" s="8">
        <v>33</v>
      </c>
      <c r="BS516" s="15">
        <f t="shared" si="821"/>
        <v>0</v>
      </c>
      <c r="BT516" s="8">
        <v>311</v>
      </c>
      <c r="BU516" s="15">
        <f t="shared" si="822"/>
        <v>1</v>
      </c>
      <c r="BV516" s="8">
        <v>1426</v>
      </c>
      <c r="BW516" s="15">
        <f t="shared" si="823"/>
        <v>9</v>
      </c>
      <c r="BX516" s="8">
        <v>3271</v>
      </c>
      <c r="BY516" s="15">
        <f t="shared" si="824"/>
        <v>0</v>
      </c>
      <c r="BZ516" s="13">
        <v>1834</v>
      </c>
      <c r="CA516" s="16">
        <f t="shared" si="825"/>
        <v>5</v>
      </c>
    </row>
    <row r="517" spans="1:79">
      <c r="A517" s="1">
        <v>44414</v>
      </c>
      <c r="B517">
        <v>44415</v>
      </c>
      <c r="C517" s="4">
        <v>440494</v>
      </c>
      <c r="D517">
        <f t="shared" si="776"/>
        <v>895</v>
      </c>
      <c r="E517" s="4">
        <v>6885</v>
      </c>
      <c r="F517">
        <f t="shared" si="777"/>
        <v>10</v>
      </c>
      <c r="G517" s="4">
        <v>422467</v>
      </c>
      <c r="H517">
        <f t="shared" si="778"/>
        <v>1204</v>
      </c>
      <c r="I517">
        <f t="shared" si="775"/>
        <v>11142</v>
      </c>
      <c r="J517">
        <f t="shared" si="829"/>
        <v>-319</v>
      </c>
      <c r="K517">
        <f t="shared" si="826"/>
        <v>1.5630178844660766E-2</v>
      </c>
      <c r="L517">
        <f t="shared" si="781"/>
        <v>0.95907549251522151</v>
      </c>
      <c r="M517">
        <f t="shared" si="782"/>
        <v>2.5294328640117686E-2</v>
      </c>
      <c r="N517">
        <f t="shared" si="783"/>
        <v>2.031809740881828E-3</v>
      </c>
      <c r="O517">
        <f t="shared" si="827"/>
        <v>1.4524328249818446E-3</v>
      </c>
      <c r="P517">
        <f t="shared" si="784"/>
        <v>2.8499267398400347E-3</v>
      </c>
      <c r="Q517">
        <f t="shared" si="785"/>
        <v>-2.8630407467241069E-2</v>
      </c>
      <c r="R517">
        <f t="shared" si="786"/>
        <v>110843.98590840462</v>
      </c>
      <c r="S517">
        <f t="shared" si="828"/>
        <v>1732.5113236034222</v>
      </c>
      <c r="T517">
        <f t="shared" si="787"/>
        <v>106307.75037745344</v>
      </c>
      <c r="U517">
        <f t="shared" si="788"/>
        <v>2803.7242073477605</v>
      </c>
      <c r="V517" s="4">
        <v>3427588</v>
      </c>
      <c r="W517">
        <f t="shared" si="789"/>
        <v>9815</v>
      </c>
      <c r="X517">
        <f t="shared" si="790"/>
        <v>-354</v>
      </c>
      <c r="Y517" s="20">
        <f t="shared" si="791"/>
        <v>862503.2712632108</v>
      </c>
      <c r="Z517" s="4">
        <v>2983545</v>
      </c>
      <c r="AA517">
        <f t="shared" si="792"/>
        <v>8920</v>
      </c>
      <c r="AB517" s="17">
        <f t="shared" si="793"/>
        <v>0.87045029916080929</v>
      </c>
      <c r="AC517" s="16">
        <f t="shared" si="794"/>
        <v>-431</v>
      </c>
      <c r="AD517">
        <f t="shared" si="795"/>
        <v>444043</v>
      </c>
      <c r="AE517">
        <f t="shared" si="796"/>
        <v>895</v>
      </c>
      <c r="AF517" s="17">
        <f t="shared" si="797"/>
        <v>0.12954970083919071</v>
      </c>
      <c r="AG517" s="16">
        <f t="shared" si="798"/>
        <v>77</v>
      </c>
      <c r="AH517" s="20">
        <f t="shared" si="799"/>
        <v>9.1186958736627605E-2</v>
      </c>
      <c r="AI517" s="20">
        <f t="shared" si="800"/>
        <v>111737.04076497232</v>
      </c>
      <c r="AJ517" s="4">
        <v>10251</v>
      </c>
      <c r="AK517">
        <f t="shared" si="801"/>
        <v>-338</v>
      </c>
      <c r="AL517">
        <f t="shared" si="802"/>
        <v>-3.1919916894890932E-2</v>
      </c>
      <c r="AM517" s="20">
        <f t="shared" si="803"/>
        <v>2579.5168595873174</v>
      </c>
      <c r="AN517" s="20">
        <f t="shared" si="804"/>
        <v>2.3271599613161588E-2</v>
      </c>
      <c r="AO517" s="4">
        <v>312</v>
      </c>
      <c r="AP517">
        <f t="shared" si="773"/>
        <v>2</v>
      </c>
      <c r="AQ517">
        <f t="shared" si="774"/>
        <v>6.4516129032257119E-3</v>
      </c>
      <c r="AR517" s="20">
        <f t="shared" si="805"/>
        <v>78.510317060895815</v>
      </c>
      <c r="AS517" s="4">
        <v>478</v>
      </c>
      <c r="AT517">
        <f t="shared" si="806"/>
        <v>12</v>
      </c>
      <c r="AU517">
        <f t="shared" si="807"/>
        <v>2.5751072961373467E-2</v>
      </c>
      <c r="AV517" s="20">
        <f t="shared" si="808"/>
        <v>120.28183190739809</v>
      </c>
      <c r="AW517" s="30">
        <f t="shared" si="809"/>
        <v>1.0851453141245964E-3</v>
      </c>
      <c r="AX517" s="4">
        <v>101</v>
      </c>
      <c r="AY517">
        <f t="shared" si="810"/>
        <v>5</v>
      </c>
      <c r="AZ517">
        <f t="shared" si="811"/>
        <v>5.2083333333333259E-2</v>
      </c>
      <c r="BA517" s="20">
        <f t="shared" si="812"/>
        <v>25.415198792148967</v>
      </c>
      <c r="BB517" s="30">
        <f t="shared" si="813"/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 t="shared" si="814"/>
        <v>-319</v>
      </c>
      <c r="BE517" s="30">
        <f t="shared" si="815"/>
        <v>-2.7833522380246056E-2</v>
      </c>
      <c r="BF517" s="20">
        <f t="shared" si="816"/>
        <v>2803.7242073477605</v>
      </c>
      <c r="BG517" s="20">
        <f t="shared" si="817"/>
        <v>2.5294328640117686E-2</v>
      </c>
      <c r="BH517" s="26">
        <v>79849</v>
      </c>
      <c r="BI517">
        <f t="shared" si="779"/>
        <v>227</v>
      </c>
      <c r="BJ517" s="4">
        <v>167267</v>
      </c>
      <c r="BK517">
        <f t="shared" si="780"/>
        <v>328</v>
      </c>
      <c r="BL517" s="4">
        <v>123965</v>
      </c>
      <c r="BM517">
        <f t="shared" si="818"/>
        <v>241</v>
      </c>
      <c r="BN517" s="4">
        <v>48243</v>
      </c>
      <c r="BO517">
        <f t="shared" si="819"/>
        <v>80</v>
      </c>
      <c r="BP517" s="4">
        <v>21170</v>
      </c>
      <c r="BQ517">
        <f t="shared" si="820"/>
        <v>19</v>
      </c>
      <c r="BR517" s="8">
        <v>33</v>
      </c>
      <c r="BS517" s="15">
        <f t="shared" si="821"/>
        <v>0</v>
      </c>
      <c r="BT517" s="8">
        <v>312</v>
      </c>
      <c r="BU517" s="15">
        <f t="shared" si="822"/>
        <v>1</v>
      </c>
      <c r="BV517" s="8">
        <v>1427</v>
      </c>
      <c r="BW517" s="15">
        <f t="shared" si="823"/>
        <v>1</v>
      </c>
      <c r="BX517" s="8">
        <v>3277</v>
      </c>
      <c r="BY517" s="15">
        <f t="shared" si="824"/>
        <v>6</v>
      </c>
      <c r="BZ517" s="13">
        <v>1836</v>
      </c>
      <c r="CA517" s="16">
        <f t="shared" si="825"/>
        <v>2</v>
      </c>
    </row>
    <row r="518" spans="1:79">
      <c r="A518" s="1">
        <v>44415</v>
      </c>
      <c r="B518">
        <v>44416</v>
      </c>
      <c r="C518" s="4">
        <v>441316</v>
      </c>
      <c r="D518">
        <f t="shared" si="776"/>
        <v>822</v>
      </c>
      <c r="E518" s="4">
        <v>6894</v>
      </c>
      <c r="F518">
        <f t="shared" si="777"/>
        <v>9</v>
      </c>
      <c r="G518" s="4">
        <v>423519</v>
      </c>
      <c r="H518">
        <f t="shared" si="778"/>
        <v>1052</v>
      </c>
      <c r="I518">
        <f t="shared" si="775"/>
        <v>10903</v>
      </c>
      <c r="J518">
        <f t="shared" si="829"/>
        <v>-239</v>
      </c>
      <c r="K518">
        <f t="shared" si="826"/>
        <v>1.5621459453090302E-2</v>
      </c>
      <c r="L518">
        <f t="shared" si="781"/>
        <v>0.95967288745479429</v>
      </c>
      <c r="M518">
        <f t="shared" si="782"/>
        <v>2.47056530921154E-2</v>
      </c>
      <c r="N518">
        <f t="shared" si="783"/>
        <v>1.8626109182535871E-3</v>
      </c>
      <c r="O518">
        <f t="shared" si="827"/>
        <v>1.3054830287206266E-3</v>
      </c>
      <c r="P518">
        <f t="shared" si="784"/>
        <v>2.4839499526585584E-3</v>
      </c>
      <c r="Q518">
        <f t="shared" si="785"/>
        <v>-2.1920572319545081E-2</v>
      </c>
      <c r="R518">
        <f t="shared" si="786"/>
        <v>111050.83039758429</v>
      </c>
      <c r="S518">
        <f t="shared" si="828"/>
        <v>1734.7760442878712</v>
      </c>
      <c r="T518">
        <f t="shared" si="787"/>
        <v>106572.47106190235</v>
      </c>
      <c r="U518">
        <f t="shared" si="788"/>
        <v>2743.5832913940612</v>
      </c>
      <c r="V518" s="4">
        <v>3437857</v>
      </c>
      <c r="W518">
        <f t="shared" si="789"/>
        <v>10269</v>
      </c>
      <c r="X518">
        <f t="shared" si="790"/>
        <v>454</v>
      </c>
      <c r="Y518" s="20">
        <f t="shared" si="791"/>
        <v>865087.31756416708</v>
      </c>
      <c r="Z518" s="4">
        <v>2992992</v>
      </c>
      <c r="AA518">
        <f t="shared" si="792"/>
        <v>9447</v>
      </c>
      <c r="AB518" s="17">
        <f t="shared" si="793"/>
        <v>0.87059816624135322</v>
      </c>
      <c r="AC518" s="16">
        <f t="shared" si="794"/>
        <v>527</v>
      </c>
      <c r="AD518">
        <f t="shared" si="795"/>
        <v>444865</v>
      </c>
      <c r="AE518">
        <f t="shared" si="796"/>
        <v>822</v>
      </c>
      <c r="AF518" s="17">
        <f t="shared" si="797"/>
        <v>0.12940183375864675</v>
      </c>
      <c r="AG518" s="16">
        <f t="shared" si="798"/>
        <v>-73</v>
      </c>
      <c r="AH518" s="20">
        <f t="shared" si="799"/>
        <v>8.0046742623429742E-2</v>
      </c>
      <c r="AI518" s="20">
        <f t="shared" si="800"/>
        <v>111943.88525415199</v>
      </c>
      <c r="AJ518" s="4">
        <v>10041</v>
      </c>
      <c r="AK518">
        <f t="shared" si="801"/>
        <v>-210</v>
      </c>
      <c r="AL518">
        <f t="shared" si="802"/>
        <v>-2.0485806262803608E-2</v>
      </c>
      <c r="AM518" s="20">
        <f t="shared" si="803"/>
        <v>2526.6733769501761</v>
      </c>
      <c r="AN518" s="20">
        <f t="shared" si="804"/>
        <v>2.2752404172973559E-2</v>
      </c>
      <c r="AO518" s="4">
        <v>308</v>
      </c>
      <c r="AP518">
        <f t="shared" si="773"/>
        <v>-4</v>
      </c>
      <c r="AQ518">
        <f t="shared" si="774"/>
        <v>-1.2820512820512775E-2</v>
      </c>
      <c r="AR518" s="20">
        <f t="shared" si="805"/>
        <v>77.503774534474076</v>
      </c>
      <c r="AS518" s="4">
        <v>453</v>
      </c>
      <c r="AT518">
        <f t="shared" si="806"/>
        <v>-25</v>
      </c>
      <c r="AU518">
        <f t="shared" si="807"/>
        <v>-5.2301255230125521E-2</v>
      </c>
      <c r="AV518" s="20">
        <f t="shared" si="808"/>
        <v>113.9909411172622</v>
      </c>
      <c r="AW518" s="30">
        <f t="shared" si="809"/>
        <v>1.0264753600594586E-3</v>
      </c>
      <c r="AX518" s="4">
        <v>101</v>
      </c>
      <c r="AY518">
        <f t="shared" si="810"/>
        <v>0</v>
      </c>
      <c r="AZ518">
        <f t="shared" si="811"/>
        <v>0</v>
      </c>
      <c r="BA518" s="20">
        <f t="shared" si="812"/>
        <v>25.415198792148967</v>
      </c>
      <c r="BB518" s="30">
        <f t="shared" si="813"/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 t="shared" si="814"/>
        <v>-239</v>
      </c>
      <c r="BE518" s="30">
        <f t="shared" si="815"/>
        <v>-2.1450367977023821E-2</v>
      </c>
      <c r="BF518" s="20">
        <f t="shared" si="816"/>
        <v>2743.5832913940612</v>
      </c>
      <c r="BG518" s="20">
        <f t="shared" si="817"/>
        <v>2.47056530921154E-2</v>
      </c>
      <c r="BH518" s="26">
        <v>80041</v>
      </c>
      <c r="BI518">
        <f t="shared" si="779"/>
        <v>192</v>
      </c>
      <c r="BJ518" s="4">
        <v>167600</v>
      </c>
      <c r="BK518">
        <f t="shared" si="780"/>
        <v>333</v>
      </c>
      <c r="BL518" s="4">
        <v>124173</v>
      </c>
      <c r="BM518">
        <f t="shared" si="818"/>
        <v>208</v>
      </c>
      <c r="BN518" s="4">
        <v>48309</v>
      </c>
      <c r="BO518">
        <f t="shared" si="819"/>
        <v>66</v>
      </c>
      <c r="BP518" s="4">
        <v>21193</v>
      </c>
      <c r="BQ518">
        <f t="shared" si="820"/>
        <v>23</v>
      </c>
      <c r="BR518" s="8">
        <v>33</v>
      </c>
      <c r="BS518" s="15">
        <f t="shared" si="821"/>
        <v>0</v>
      </c>
      <c r="BT518" s="8">
        <v>313</v>
      </c>
      <c r="BU518" s="15">
        <f t="shared" si="822"/>
        <v>1</v>
      </c>
      <c r="BV518" s="8">
        <v>1430</v>
      </c>
      <c r="BW518" s="15">
        <f t="shared" si="823"/>
        <v>3</v>
      </c>
      <c r="BX518" s="8">
        <v>3280</v>
      </c>
      <c r="BY518" s="15">
        <f t="shared" si="824"/>
        <v>3</v>
      </c>
      <c r="BZ518" s="13">
        <v>1838</v>
      </c>
      <c r="CA518" s="16">
        <f t="shared" si="825"/>
        <v>2</v>
      </c>
    </row>
    <row r="519" spans="1:79">
      <c r="A519" s="1">
        <v>44416</v>
      </c>
      <c r="B519">
        <v>44417</v>
      </c>
      <c r="C519" s="4">
        <v>442295</v>
      </c>
      <c r="D519">
        <f t="shared" si="776"/>
        <v>979</v>
      </c>
      <c r="E519" s="4">
        <v>6906</v>
      </c>
      <c r="F519">
        <f t="shared" si="777"/>
        <v>12</v>
      </c>
      <c r="G519" s="4">
        <v>424161</v>
      </c>
      <c r="H519">
        <f t="shared" si="778"/>
        <v>642</v>
      </c>
      <c r="I519">
        <f t="shared" si="775"/>
        <v>11228</v>
      </c>
      <c r="J519">
        <f t="shared" si="829"/>
        <v>325</v>
      </c>
      <c r="K519">
        <f t="shared" si="826"/>
        <v>1.5614013271685188E-2</v>
      </c>
      <c r="L519">
        <f t="shared" si="781"/>
        <v>0.95900021478877218</v>
      </c>
      <c r="M519">
        <f t="shared" si="782"/>
        <v>2.5385771939542612E-2</v>
      </c>
      <c r="N519">
        <f t="shared" si="783"/>
        <v>2.2134548208774685E-3</v>
      </c>
      <c r="O519">
        <f t="shared" si="827"/>
        <v>1.7376194613379669E-3</v>
      </c>
      <c r="P519">
        <f t="shared" si="784"/>
        <v>1.5135762128059864E-3</v>
      </c>
      <c r="Q519">
        <f t="shared" si="785"/>
        <v>2.8945493409333809E-2</v>
      </c>
      <c r="R519">
        <f t="shared" si="786"/>
        <v>111297.18168092602</v>
      </c>
      <c r="S519">
        <f t="shared" si="828"/>
        <v>1737.7956718671362</v>
      </c>
      <c r="T519">
        <f t="shared" si="787"/>
        <v>106734.02113739305</v>
      </c>
      <c r="U519">
        <f t="shared" si="788"/>
        <v>2825.3648716658276</v>
      </c>
      <c r="V519" s="4">
        <v>3488820</v>
      </c>
      <c r="W519">
        <f t="shared" si="789"/>
        <v>50963</v>
      </c>
      <c r="X519">
        <f t="shared" si="790"/>
        <v>40694</v>
      </c>
      <c r="Y519" s="20">
        <f t="shared" si="791"/>
        <v>877911.42425767484</v>
      </c>
      <c r="Z519" s="4">
        <v>3002976</v>
      </c>
      <c r="AA519">
        <f t="shared" si="792"/>
        <v>9984</v>
      </c>
      <c r="AB519" s="17">
        <f t="shared" si="793"/>
        <v>0.86074260065007657</v>
      </c>
      <c r="AC519" s="16">
        <f t="shared" si="794"/>
        <v>537</v>
      </c>
      <c r="AD519">
        <f t="shared" si="795"/>
        <v>485844</v>
      </c>
      <c r="AE519">
        <f t="shared" si="796"/>
        <v>40979</v>
      </c>
      <c r="AF519" s="17">
        <f t="shared" si="797"/>
        <v>0.13925739934992348</v>
      </c>
      <c r="AG519" s="16">
        <f t="shared" si="798"/>
        <v>40157</v>
      </c>
      <c r="AH519" s="20">
        <f t="shared" si="799"/>
        <v>0.8040931656299668</v>
      </c>
      <c r="AI519" s="20">
        <f t="shared" si="800"/>
        <v>122255.66180171112</v>
      </c>
      <c r="AJ519" s="4">
        <v>10383</v>
      </c>
      <c r="AK519">
        <f t="shared" si="801"/>
        <v>342</v>
      </c>
      <c r="AL519">
        <f t="shared" si="802"/>
        <v>3.4060352554526441E-2</v>
      </c>
      <c r="AM519" s="20">
        <f t="shared" si="803"/>
        <v>2612.7327629592351</v>
      </c>
      <c r="AN519" s="20">
        <f t="shared" si="804"/>
        <v>2.3475282334188722E-2</v>
      </c>
      <c r="AO519" s="4">
        <v>308</v>
      </c>
      <c r="AP519">
        <f t="shared" si="773"/>
        <v>0</v>
      </c>
      <c r="AQ519">
        <f t="shared" si="774"/>
        <v>0</v>
      </c>
      <c r="AR519" s="20">
        <f t="shared" si="805"/>
        <v>77.503774534474076</v>
      </c>
      <c r="AS519" s="4">
        <v>436</v>
      </c>
      <c r="AT519">
        <f t="shared" si="806"/>
        <v>-17</v>
      </c>
      <c r="AU519">
        <f t="shared" si="807"/>
        <v>-3.7527593818984517E-2</v>
      </c>
      <c r="AV519" s="20">
        <f t="shared" si="808"/>
        <v>109.7131353799698</v>
      </c>
      <c r="AW519" s="30">
        <f t="shared" si="809"/>
        <v>9.8576741767372462E-4</v>
      </c>
      <c r="AX519" s="4">
        <v>101</v>
      </c>
      <c r="AY519">
        <f t="shared" si="810"/>
        <v>0</v>
      </c>
      <c r="AZ519">
        <f t="shared" si="811"/>
        <v>0</v>
      </c>
      <c r="BA519" s="20">
        <f t="shared" si="812"/>
        <v>25.415198792148967</v>
      </c>
      <c r="BB519" s="30">
        <f t="shared" si="813"/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 t="shared" si="814"/>
        <v>325</v>
      </c>
      <c r="BE519" s="30">
        <f t="shared" si="815"/>
        <v>2.9808309639548725E-2</v>
      </c>
      <c r="BF519" s="20">
        <f t="shared" si="816"/>
        <v>2825.3648716658276</v>
      </c>
      <c r="BG519" s="20">
        <f t="shared" si="817"/>
        <v>2.5385771939542612E-2</v>
      </c>
      <c r="BH519" s="26">
        <v>80287</v>
      </c>
      <c r="BI519">
        <f t="shared" si="779"/>
        <v>246</v>
      </c>
      <c r="BJ519" s="4">
        <v>167944</v>
      </c>
      <c r="BK519">
        <f t="shared" si="780"/>
        <v>344</v>
      </c>
      <c r="BL519" s="4">
        <v>124448</v>
      </c>
      <c r="BM519">
        <f t="shared" si="818"/>
        <v>275</v>
      </c>
      <c r="BN519" s="4">
        <v>48400</v>
      </c>
      <c r="BO519">
        <f t="shared" si="819"/>
        <v>91</v>
      </c>
      <c r="BP519" s="4">
        <v>21216</v>
      </c>
      <c r="BQ519">
        <f t="shared" si="820"/>
        <v>23</v>
      </c>
      <c r="BR519" s="8">
        <v>33</v>
      </c>
      <c r="BS519" s="15">
        <f t="shared" si="821"/>
        <v>0</v>
      </c>
      <c r="BT519" s="8">
        <v>313</v>
      </c>
      <c r="BU519" s="15">
        <f t="shared" si="822"/>
        <v>0</v>
      </c>
      <c r="BV519" s="8">
        <v>1432</v>
      </c>
      <c r="BW519" s="15">
        <f t="shared" si="823"/>
        <v>2</v>
      </c>
      <c r="BX519" s="8">
        <v>3284</v>
      </c>
      <c r="BY519" s="15">
        <f t="shared" si="824"/>
        <v>4</v>
      </c>
      <c r="BZ519" s="13">
        <v>1844</v>
      </c>
      <c r="CA519" s="16">
        <f t="shared" si="825"/>
        <v>6</v>
      </c>
    </row>
    <row r="520" spans="1:79">
      <c r="A520" s="1">
        <v>44417</v>
      </c>
      <c r="B520">
        <v>44418</v>
      </c>
      <c r="C520" s="4">
        <v>442818</v>
      </c>
      <c r="D520">
        <f t="shared" si="776"/>
        <v>523</v>
      </c>
      <c r="E520" s="4">
        <v>6912</v>
      </c>
      <c r="F520">
        <f t="shared" si="777"/>
        <v>6</v>
      </c>
      <c r="G520" s="4">
        <v>424712</v>
      </c>
      <c r="H520">
        <f t="shared" si="778"/>
        <v>551</v>
      </c>
      <c r="I520">
        <f t="shared" si="775"/>
        <v>11194</v>
      </c>
      <c r="J520">
        <f t="shared" si="829"/>
        <v>-34</v>
      </c>
      <c r="K520">
        <f t="shared" si="826"/>
        <v>1.560912158042356E-2</v>
      </c>
      <c r="L520">
        <f t="shared" si="781"/>
        <v>0.95911186988785457</v>
      </c>
      <c r="M520">
        <f t="shared" si="782"/>
        <v>2.5279008531721835E-2</v>
      </c>
      <c r="N520">
        <f t="shared" si="783"/>
        <v>1.1810721334724423E-3</v>
      </c>
      <c r="O520">
        <f t="shared" si="827"/>
        <v>8.6805555555555551E-4</v>
      </c>
      <c r="P520">
        <f t="shared" si="784"/>
        <v>1.2973497334664431E-3</v>
      </c>
      <c r="Q520">
        <f t="shared" si="785"/>
        <v>-3.0373414329104877E-3</v>
      </c>
      <c r="R520">
        <f t="shared" si="786"/>
        <v>111428.78711625565</v>
      </c>
      <c r="S520">
        <f t="shared" si="828"/>
        <v>1739.305485656769</v>
      </c>
      <c r="T520">
        <f t="shared" si="787"/>
        <v>106872.67237040764</v>
      </c>
      <c r="U520">
        <f t="shared" si="788"/>
        <v>2816.8092601912431</v>
      </c>
      <c r="V520" s="4">
        <v>3454625</v>
      </c>
      <c r="W520">
        <f t="shared" si="789"/>
        <v>-34195</v>
      </c>
      <c r="X520">
        <f t="shared" si="790"/>
        <v>-85158</v>
      </c>
      <c r="Y520" s="20">
        <f t="shared" si="791"/>
        <v>869306.74383492698</v>
      </c>
      <c r="Z520" s="4">
        <v>3008258</v>
      </c>
      <c r="AA520">
        <f t="shared" si="792"/>
        <v>5282</v>
      </c>
      <c r="AB520" s="17">
        <f t="shared" si="793"/>
        <v>0.87079147519629485</v>
      </c>
      <c r="AC520" s="16">
        <f t="shared" si="794"/>
        <v>-4702</v>
      </c>
      <c r="AD520">
        <f t="shared" si="795"/>
        <v>446367</v>
      </c>
      <c r="AE520">
        <f t="shared" si="796"/>
        <v>-39477</v>
      </c>
      <c r="AF520" s="17">
        <f t="shared" si="797"/>
        <v>0.12920852480370518</v>
      </c>
      <c r="AG520" s="16">
        <f t="shared" si="798"/>
        <v>-80456</v>
      </c>
      <c r="AH520" s="20">
        <f t="shared" si="799"/>
        <v>1.1544670273431787</v>
      </c>
      <c r="AI520" s="20">
        <f t="shared" si="800"/>
        <v>112321.84197282334</v>
      </c>
      <c r="AJ520" s="4">
        <v>10337</v>
      </c>
      <c r="AK520">
        <f t="shared" si="801"/>
        <v>-46</v>
      </c>
      <c r="AL520">
        <f t="shared" si="802"/>
        <v>-4.4303187903304009E-3</v>
      </c>
      <c r="AM520" s="20">
        <f t="shared" si="803"/>
        <v>2601.157523905385</v>
      </c>
      <c r="AN520" s="20">
        <f t="shared" si="804"/>
        <v>2.3343676182991657E-2</v>
      </c>
      <c r="AO520" s="4">
        <v>310</v>
      </c>
      <c r="AP520">
        <f t="shared" si="773"/>
        <v>2</v>
      </c>
      <c r="AQ520">
        <f t="shared" si="774"/>
        <v>6.4935064935065512E-3</v>
      </c>
      <c r="AR520" s="20">
        <f t="shared" si="805"/>
        <v>78.007045797684953</v>
      </c>
      <c r="AS520" s="4">
        <v>442</v>
      </c>
      <c r="AT520">
        <f t="shared" si="806"/>
        <v>6</v>
      </c>
      <c r="AU520">
        <f t="shared" si="807"/>
        <v>1.3761467889908285E-2</v>
      </c>
      <c r="AV520" s="20">
        <f t="shared" si="808"/>
        <v>111.22294916960242</v>
      </c>
      <c r="AW520" s="30">
        <f t="shared" si="809"/>
        <v>9.9815273995185389E-4</v>
      </c>
      <c r="AX520" s="4">
        <v>105</v>
      </c>
      <c r="AY520">
        <f t="shared" si="810"/>
        <v>4</v>
      </c>
      <c r="AZ520">
        <f t="shared" si="811"/>
        <v>3.9603960396039639E-2</v>
      </c>
      <c r="BA520" s="20">
        <f t="shared" si="812"/>
        <v>26.421741318570707</v>
      </c>
      <c r="BB520" s="30">
        <f t="shared" si="813"/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 t="shared" si="814"/>
        <v>-34</v>
      </c>
      <c r="BE520" s="30">
        <f t="shared" si="815"/>
        <v>-3.0281439258995624E-3</v>
      </c>
      <c r="BF520" s="20">
        <f t="shared" si="816"/>
        <v>2816.8092601912431</v>
      </c>
      <c r="BG520" s="20">
        <f t="shared" si="817"/>
        <v>2.5279008531721835E-2</v>
      </c>
      <c r="BH520" s="26">
        <v>80430</v>
      </c>
      <c r="BI520">
        <f t="shared" si="779"/>
        <v>143</v>
      </c>
      <c r="BJ520" s="4">
        <v>168137</v>
      </c>
      <c r="BK520">
        <f t="shared" si="780"/>
        <v>193</v>
      </c>
      <c r="BL520" s="4">
        <v>124581</v>
      </c>
      <c r="BM520">
        <f t="shared" si="818"/>
        <v>133</v>
      </c>
      <c r="BN520" s="4">
        <v>48442</v>
      </c>
      <c r="BO520">
        <f t="shared" si="819"/>
        <v>42</v>
      </c>
      <c r="BP520" s="4">
        <v>21228</v>
      </c>
      <c r="BQ520">
        <f t="shared" si="820"/>
        <v>12</v>
      </c>
      <c r="BR520" s="8">
        <v>33</v>
      </c>
      <c r="BS520" s="15">
        <f t="shared" si="821"/>
        <v>0</v>
      </c>
      <c r="BT520" s="8">
        <v>313</v>
      </c>
      <c r="BU520" s="15">
        <f t="shared" si="822"/>
        <v>0</v>
      </c>
      <c r="BV520" s="8">
        <v>1434</v>
      </c>
      <c r="BW520" s="15">
        <f t="shared" si="823"/>
        <v>2</v>
      </c>
      <c r="BX520" s="8">
        <v>3287</v>
      </c>
      <c r="BY520" s="15">
        <f t="shared" si="824"/>
        <v>3</v>
      </c>
      <c r="BZ520" s="13">
        <v>1845</v>
      </c>
      <c r="CA520" s="16">
        <f t="shared" si="825"/>
        <v>1</v>
      </c>
    </row>
    <row r="521" spans="1:79">
      <c r="A521" s="1">
        <v>44418</v>
      </c>
      <c r="B521">
        <v>44419</v>
      </c>
      <c r="C521" s="4">
        <v>443718</v>
      </c>
      <c r="D521">
        <f t="shared" si="776"/>
        <v>900</v>
      </c>
      <c r="E521" s="4">
        <v>6918</v>
      </c>
      <c r="F521">
        <f t="shared" si="777"/>
        <v>6</v>
      </c>
      <c r="G521" s="4">
        <v>425794</v>
      </c>
      <c r="H521">
        <f t="shared" si="778"/>
        <v>1082</v>
      </c>
      <c r="I521">
        <f t="shared" si="775"/>
        <v>11006</v>
      </c>
      <c r="J521">
        <f t="shared" si="829"/>
        <v>-188</v>
      </c>
      <c r="K521">
        <f t="shared" si="826"/>
        <v>1.5590983462469406E-2</v>
      </c>
      <c r="L521">
        <f t="shared" si="781"/>
        <v>0.95960497433054326</v>
      </c>
      <c r="M521">
        <f t="shared" si="782"/>
        <v>2.4804042206987321E-2</v>
      </c>
      <c r="N521">
        <f t="shared" si="783"/>
        <v>2.0283152813273296E-3</v>
      </c>
      <c r="O521">
        <f t="shared" si="827"/>
        <v>8.6730268863833475E-4</v>
      </c>
      <c r="P521">
        <f t="shared" si="784"/>
        <v>2.541134915005848E-3</v>
      </c>
      <c r="Q521">
        <f t="shared" si="785"/>
        <v>-1.7081591858986007E-2</v>
      </c>
      <c r="R521">
        <f t="shared" si="786"/>
        <v>111655.25918470055</v>
      </c>
      <c r="S521">
        <f t="shared" si="828"/>
        <v>1740.8152994464015</v>
      </c>
      <c r="T521">
        <f t="shared" si="787"/>
        <v>107144.94212380472</v>
      </c>
      <c r="U521">
        <f t="shared" si="788"/>
        <v>2769.5017614494209</v>
      </c>
      <c r="V521" s="4">
        <v>3466213</v>
      </c>
      <c r="W521">
        <f t="shared" si="789"/>
        <v>11588</v>
      </c>
      <c r="X521">
        <f t="shared" si="790"/>
        <v>45783</v>
      </c>
      <c r="Y521" s="20">
        <f t="shared" si="791"/>
        <v>872222.69753397082</v>
      </c>
      <c r="Z521" s="4">
        <v>3018946</v>
      </c>
      <c r="AA521">
        <f t="shared" si="792"/>
        <v>10688</v>
      </c>
      <c r="AB521" s="17">
        <f t="shared" si="793"/>
        <v>0.87096378670324071</v>
      </c>
      <c r="AC521" s="16">
        <f t="shared" si="794"/>
        <v>5406</v>
      </c>
      <c r="AD521">
        <f t="shared" si="795"/>
        <v>447267</v>
      </c>
      <c r="AE521">
        <f t="shared" si="796"/>
        <v>900</v>
      </c>
      <c r="AF521" s="17">
        <f t="shared" si="797"/>
        <v>0.12903621329675932</v>
      </c>
      <c r="AG521" s="16">
        <f t="shared" si="798"/>
        <v>40377</v>
      </c>
      <c r="AH521" s="20">
        <f t="shared" si="799"/>
        <v>7.7666551605108727E-2</v>
      </c>
      <c r="AI521" s="20">
        <f t="shared" si="800"/>
        <v>112548.31404126824</v>
      </c>
      <c r="AJ521" s="4">
        <v>10153</v>
      </c>
      <c r="AK521">
        <f t="shared" si="801"/>
        <v>-184</v>
      </c>
      <c r="AL521">
        <f t="shared" si="802"/>
        <v>-1.7800135435813047E-2</v>
      </c>
      <c r="AM521" s="20">
        <f t="shared" si="803"/>
        <v>2554.8565676899848</v>
      </c>
      <c r="AN521" s="20">
        <f t="shared" si="804"/>
        <v>2.2881650057018196E-2</v>
      </c>
      <c r="AO521" s="4">
        <v>311</v>
      </c>
      <c r="AP521">
        <f t="shared" si="773"/>
        <v>1</v>
      </c>
      <c r="AQ521">
        <f t="shared" si="774"/>
        <v>3.225806451612856E-3</v>
      </c>
      <c r="AR521" s="20">
        <f t="shared" si="805"/>
        <v>78.258681429290377</v>
      </c>
      <c r="AS521" s="4">
        <v>423</v>
      </c>
      <c r="AT521">
        <f t="shared" si="806"/>
        <v>-19</v>
      </c>
      <c r="AU521">
        <f t="shared" si="807"/>
        <v>-4.2986425339366474E-2</v>
      </c>
      <c r="AV521" s="20">
        <f t="shared" si="808"/>
        <v>106.44187216909914</v>
      </c>
      <c r="AW521" s="30">
        <f t="shared" si="809"/>
        <v>9.5330818222384489E-4</v>
      </c>
      <c r="AX521" s="4">
        <v>119</v>
      </c>
      <c r="AY521">
        <f t="shared" si="810"/>
        <v>14</v>
      </c>
      <c r="AZ521">
        <f t="shared" si="811"/>
        <v>0.1333333333333333</v>
      </c>
      <c r="BA521" s="20">
        <f t="shared" si="812"/>
        <v>29.944640161046802</v>
      </c>
      <c r="BB521" s="30">
        <f t="shared" si="813"/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 t="shared" si="814"/>
        <v>-188</v>
      </c>
      <c r="BE521" s="30">
        <f t="shared" si="815"/>
        <v>-1.6794711452563837E-2</v>
      </c>
      <c r="BF521" s="20">
        <f t="shared" si="816"/>
        <v>2769.5017614494209</v>
      </c>
      <c r="BG521" s="20">
        <f t="shared" si="817"/>
        <v>2.4804042206987321E-2</v>
      </c>
      <c r="BH521" s="26">
        <v>80626</v>
      </c>
      <c r="BI521">
        <f t="shared" si="779"/>
        <v>196</v>
      </c>
      <c r="BJ521" s="4">
        <v>168472</v>
      </c>
      <c r="BK521">
        <f t="shared" si="780"/>
        <v>335</v>
      </c>
      <c r="BL521" s="4">
        <v>124853</v>
      </c>
      <c r="BM521">
        <f t="shared" si="818"/>
        <v>272</v>
      </c>
      <c r="BN521" s="4">
        <v>48520</v>
      </c>
      <c r="BO521">
        <f t="shared" si="819"/>
        <v>78</v>
      </c>
      <c r="BP521" s="4">
        <v>21247</v>
      </c>
      <c r="BQ521">
        <f t="shared" si="820"/>
        <v>19</v>
      </c>
      <c r="BR521" s="8">
        <v>33</v>
      </c>
      <c r="BS521" s="15">
        <f t="shared" si="821"/>
        <v>0</v>
      </c>
      <c r="BT521" s="8">
        <v>313</v>
      </c>
      <c r="BU521" s="15">
        <f t="shared" si="822"/>
        <v>0</v>
      </c>
      <c r="BV521" s="8">
        <v>1436</v>
      </c>
      <c r="BW521" s="15">
        <f t="shared" si="823"/>
        <v>2</v>
      </c>
      <c r="BX521" s="8">
        <v>3289</v>
      </c>
      <c r="BY521" s="15">
        <f t="shared" si="824"/>
        <v>2</v>
      </c>
      <c r="BZ521" s="13">
        <v>1847</v>
      </c>
      <c r="CA521" s="16">
        <f t="shared" si="825"/>
        <v>2</v>
      </c>
    </row>
    <row r="522" spans="1:79">
      <c r="A522" s="1">
        <v>44419</v>
      </c>
      <c r="B522">
        <v>44420</v>
      </c>
      <c r="C522" s="4">
        <v>444695</v>
      </c>
      <c r="D522">
        <f t="shared" si="776"/>
        <v>977</v>
      </c>
      <c r="E522" s="4">
        <v>6924</v>
      </c>
      <c r="F522">
        <f t="shared" si="777"/>
        <v>6</v>
      </c>
      <c r="G522" s="4">
        <v>426779</v>
      </c>
      <c r="H522">
        <f t="shared" si="778"/>
        <v>985</v>
      </c>
      <c r="I522">
        <f t="shared" si="775"/>
        <v>10992</v>
      </c>
      <c r="J522">
        <f t="shared" si="829"/>
        <v>-14</v>
      </c>
      <c r="K522">
        <f t="shared" si="826"/>
        <v>1.55702222871856E-2</v>
      </c>
      <c r="L522">
        <f t="shared" si="781"/>
        <v>0.95971171252206566</v>
      </c>
      <c r="M522">
        <f t="shared" si="782"/>
        <v>2.4718065190748716E-2</v>
      </c>
      <c r="N522">
        <f t="shared" si="783"/>
        <v>2.1970114348036293E-3</v>
      </c>
      <c r="O522">
        <f t="shared" si="827"/>
        <v>8.6655112651646442E-4</v>
      </c>
      <c r="P522">
        <f t="shared" si="784"/>
        <v>2.3079861005344685E-3</v>
      </c>
      <c r="Q522">
        <f t="shared" si="785"/>
        <v>-1.2736535662299854E-3</v>
      </c>
      <c r="R522">
        <f t="shared" si="786"/>
        <v>111901.10719677906</v>
      </c>
      <c r="S522">
        <f t="shared" si="828"/>
        <v>1742.3251132360342</v>
      </c>
      <c r="T522">
        <f t="shared" si="787"/>
        <v>107392.80322093608</v>
      </c>
      <c r="U522">
        <f t="shared" si="788"/>
        <v>2765.9788626069449</v>
      </c>
      <c r="V522" s="4">
        <v>3477937</v>
      </c>
      <c r="W522">
        <f t="shared" si="789"/>
        <v>11724</v>
      </c>
      <c r="X522">
        <f t="shared" si="790"/>
        <v>136</v>
      </c>
      <c r="Y522" s="20">
        <f t="shared" si="791"/>
        <v>875172.87367891287</v>
      </c>
      <c r="Z522" s="4">
        <v>3029693</v>
      </c>
      <c r="AA522">
        <f t="shared" si="792"/>
        <v>10747</v>
      </c>
      <c r="AB522" s="17">
        <f t="shared" si="793"/>
        <v>0.87111784946075788</v>
      </c>
      <c r="AC522" s="16">
        <f t="shared" si="794"/>
        <v>59</v>
      </c>
      <c r="AD522">
        <f t="shared" si="795"/>
        <v>448244</v>
      </c>
      <c r="AE522">
        <f t="shared" si="796"/>
        <v>977</v>
      </c>
      <c r="AF522" s="17">
        <f t="shared" si="797"/>
        <v>0.1288821505392421</v>
      </c>
      <c r="AG522" s="16">
        <f t="shared" si="798"/>
        <v>77</v>
      </c>
      <c r="AH522" s="20">
        <f t="shared" si="799"/>
        <v>8.3333333333333329E-2</v>
      </c>
      <c r="AI522" s="20">
        <f t="shared" si="800"/>
        <v>112794.16205334675</v>
      </c>
      <c r="AJ522" s="4">
        <v>10150</v>
      </c>
      <c r="AK522">
        <f t="shared" si="801"/>
        <v>-3</v>
      </c>
      <c r="AL522">
        <f t="shared" si="802"/>
        <v>-2.9547916871863755E-4</v>
      </c>
      <c r="AM522" s="20">
        <f t="shared" si="803"/>
        <v>2554.1016607951683</v>
      </c>
      <c r="AN522" s="20">
        <f t="shared" si="804"/>
        <v>2.2824632613364215E-2</v>
      </c>
      <c r="AO522" s="4">
        <v>300</v>
      </c>
      <c r="AP522">
        <f t="shared" si="773"/>
        <v>-11</v>
      </c>
      <c r="AQ522">
        <f t="shared" si="774"/>
        <v>-3.5369774919614128E-2</v>
      </c>
      <c r="AR522" s="20">
        <f t="shared" si="805"/>
        <v>75.490689481630596</v>
      </c>
      <c r="AS522" s="4">
        <v>425</v>
      </c>
      <c r="AT522">
        <f t="shared" si="806"/>
        <v>2</v>
      </c>
      <c r="AU522">
        <f t="shared" si="807"/>
        <v>4.7281323877068626E-3</v>
      </c>
      <c r="AV522" s="20">
        <f t="shared" si="808"/>
        <v>106.94514343231</v>
      </c>
      <c r="AW522" s="30">
        <f t="shared" si="809"/>
        <v>9.5571121780096469E-4</v>
      </c>
      <c r="AX522" s="4">
        <v>117</v>
      </c>
      <c r="AY522">
        <f t="shared" si="810"/>
        <v>-2</v>
      </c>
      <c r="AZ522">
        <f t="shared" si="811"/>
        <v>-1.6806722689075682E-2</v>
      </c>
      <c r="BA522" s="20">
        <f t="shared" si="812"/>
        <v>29.441368897835932</v>
      </c>
      <c r="BB522" s="30">
        <f t="shared" si="813"/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 t="shared" si="814"/>
        <v>-14</v>
      </c>
      <c r="BE522" s="30">
        <f t="shared" si="815"/>
        <v>-1.2720334363074404E-3</v>
      </c>
      <c r="BF522" s="20">
        <f t="shared" si="816"/>
        <v>2765.9788626069449</v>
      </c>
      <c r="BG522" s="20">
        <f t="shared" si="817"/>
        <v>2.4718065190748716E-2</v>
      </c>
      <c r="BH522" s="26">
        <v>80880</v>
      </c>
      <c r="BI522">
        <f t="shared" si="779"/>
        <v>254</v>
      </c>
      <c r="BJ522" s="4">
        <v>168853</v>
      </c>
      <c r="BK522">
        <f t="shared" si="780"/>
        <v>381</v>
      </c>
      <c r="BL522" s="4">
        <v>125087</v>
      </c>
      <c r="BM522">
        <f t="shared" si="818"/>
        <v>234</v>
      </c>
      <c r="BN522" s="4">
        <v>48612</v>
      </c>
      <c r="BO522">
        <f t="shared" si="819"/>
        <v>92</v>
      </c>
      <c r="BP522" s="4">
        <v>21263</v>
      </c>
      <c r="BQ522">
        <f t="shared" si="820"/>
        <v>16</v>
      </c>
      <c r="BR522" s="8">
        <v>33</v>
      </c>
      <c r="BS522" s="15">
        <f t="shared" si="821"/>
        <v>0</v>
      </c>
      <c r="BT522" s="8">
        <v>313</v>
      </c>
      <c r="BU522" s="15">
        <f t="shared" si="822"/>
        <v>0</v>
      </c>
      <c r="BV522" s="8">
        <v>1438</v>
      </c>
      <c r="BW522" s="15">
        <f t="shared" si="823"/>
        <v>2</v>
      </c>
      <c r="BX522" s="8">
        <v>3293</v>
      </c>
      <c r="BY522" s="15">
        <f t="shared" si="824"/>
        <v>4</v>
      </c>
      <c r="BZ522" s="13">
        <v>1847</v>
      </c>
      <c r="CA522" s="16">
        <f t="shared" si="825"/>
        <v>0</v>
      </c>
    </row>
    <row r="523" spans="1:79">
      <c r="A523" s="1">
        <v>44420</v>
      </c>
      <c r="B523">
        <v>44421</v>
      </c>
      <c r="C523" s="4">
        <v>445651</v>
      </c>
      <c r="D523">
        <f t="shared" si="776"/>
        <v>956</v>
      </c>
      <c r="E523" s="4">
        <v>6932</v>
      </c>
      <c r="F523">
        <f t="shared" si="777"/>
        <v>8</v>
      </c>
      <c r="G523" s="4">
        <v>427755</v>
      </c>
      <c r="H523">
        <f t="shared" si="778"/>
        <v>976</v>
      </c>
      <c r="I523">
        <f t="shared" si="775"/>
        <v>10964</v>
      </c>
      <c r="J523">
        <f t="shared" si="829"/>
        <v>-28</v>
      </c>
      <c r="K523">
        <f t="shared" si="826"/>
        <v>1.5554772680864623E-2</v>
      </c>
      <c r="L523">
        <f t="shared" si="781"/>
        <v>0.95984301617184753</v>
      </c>
      <c r="M523">
        <f t="shared" si="782"/>
        <v>2.4602211147287899E-2</v>
      </c>
      <c r="N523">
        <f t="shared" si="783"/>
        <v>2.1451763824158368E-3</v>
      </c>
      <c r="O523">
        <f t="shared" si="827"/>
        <v>1.1540680900173109E-3</v>
      </c>
      <c r="P523">
        <f t="shared" si="784"/>
        <v>2.2816799336068546E-3</v>
      </c>
      <c r="Q523">
        <f t="shared" si="785"/>
        <v>-2.553812477198103E-3</v>
      </c>
      <c r="R523">
        <f t="shared" si="786"/>
        <v>112141.67086059385</v>
      </c>
      <c r="S523">
        <f t="shared" si="828"/>
        <v>1744.3381982888777</v>
      </c>
      <c r="T523">
        <f t="shared" si="787"/>
        <v>107638.39959738299</v>
      </c>
      <c r="U523">
        <f t="shared" si="788"/>
        <v>2758.9330649219928</v>
      </c>
      <c r="V523" s="4">
        <v>3489290</v>
      </c>
      <c r="W523">
        <f t="shared" si="789"/>
        <v>11353</v>
      </c>
      <c r="X523">
        <f t="shared" si="790"/>
        <v>-371</v>
      </c>
      <c r="Y523" s="20">
        <f t="shared" si="791"/>
        <v>878029.69300452934</v>
      </c>
      <c r="Z523" s="4">
        <v>3040090</v>
      </c>
      <c r="AA523">
        <f t="shared" si="792"/>
        <v>10397</v>
      </c>
      <c r="AB523" s="17">
        <f t="shared" si="793"/>
        <v>0.87126320827446269</v>
      </c>
      <c r="AC523" s="16">
        <f t="shared" si="794"/>
        <v>-350</v>
      </c>
      <c r="AD523">
        <f t="shared" si="795"/>
        <v>449200</v>
      </c>
      <c r="AE523">
        <f t="shared" si="796"/>
        <v>956</v>
      </c>
      <c r="AF523" s="17">
        <f t="shared" si="797"/>
        <v>0.12873679172553729</v>
      </c>
      <c r="AG523" s="16">
        <f t="shared" si="798"/>
        <v>-21</v>
      </c>
      <c r="AH523" s="20">
        <f t="shared" si="799"/>
        <v>8.420681758125606E-2</v>
      </c>
      <c r="AI523" s="20">
        <f t="shared" si="800"/>
        <v>113034.72571716155</v>
      </c>
      <c r="AJ523" s="4">
        <v>10140</v>
      </c>
      <c r="AK523">
        <f t="shared" si="801"/>
        <v>-10</v>
      </c>
      <c r="AL523">
        <f t="shared" si="802"/>
        <v>-9.8522167487680168E-4</v>
      </c>
      <c r="AM523" s="20">
        <f t="shared" si="803"/>
        <v>2551.5853044791143</v>
      </c>
      <c r="AN523" s="20">
        <f t="shared" si="804"/>
        <v>2.2753230667046636E-2</v>
      </c>
      <c r="AO523" s="4">
        <v>295</v>
      </c>
      <c r="AP523">
        <f t="shared" si="773"/>
        <v>-5</v>
      </c>
      <c r="AQ523">
        <f t="shared" si="774"/>
        <v>-1.6666666666666718E-2</v>
      </c>
      <c r="AR523" s="20">
        <f t="shared" si="805"/>
        <v>74.232511323603418</v>
      </c>
      <c r="AS523" s="4">
        <v>411</v>
      </c>
      <c r="AT523">
        <f t="shared" si="806"/>
        <v>-14</v>
      </c>
      <c r="AU523">
        <f t="shared" si="807"/>
        <v>-3.2941176470588251E-2</v>
      </c>
      <c r="AV523" s="20">
        <f t="shared" si="808"/>
        <v>103.42224458983391</v>
      </c>
      <c r="AW523" s="30">
        <f t="shared" si="809"/>
        <v>9.2224633177082516E-4</v>
      </c>
      <c r="AX523" s="4">
        <v>118</v>
      </c>
      <c r="AY523">
        <f t="shared" si="810"/>
        <v>1</v>
      </c>
      <c r="AZ523">
        <f t="shared" si="811"/>
        <v>8.5470085470085166E-3</v>
      </c>
      <c r="BA523" s="20">
        <f t="shared" si="812"/>
        <v>29.693004529441367</v>
      </c>
      <c r="BB523" s="30">
        <f t="shared" si="813"/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 t="shared" si="814"/>
        <v>-28</v>
      </c>
      <c r="BE523" s="30">
        <f t="shared" si="815"/>
        <v>-2.5473071324599861E-3</v>
      </c>
      <c r="BF523" s="20">
        <f t="shared" si="816"/>
        <v>2758.9330649219928</v>
      </c>
      <c r="BG523" s="20">
        <f t="shared" si="817"/>
        <v>2.4602211147287899E-2</v>
      </c>
      <c r="BH523" s="26">
        <v>81118</v>
      </c>
      <c r="BI523">
        <f t="shared" si="779"/>
        <v>238</v>
      </c>
      <c r="BJ523" s="4">
        <v>169221</v>
      </c>
      <c r="BK523">
        <f t="shared" si="780"/>
        <v>368</v>
      </c>
      <c r="BL523" s="4">
        <v>125325</v>
      </c>
      <c r="BM523">
        <f t="shared" si="818"/>
        <v>238</v>
      </c>
      <c r="BN523" s="4">
        <v>48706</v>
      </c>
      <c r="BO523">
        <f t="shared" si="819"/>
        <v>94</v>
      </c>
      <c r="BP523" s="4">
        <v>21281</v>
      </c>
      <c r="BQ523">
        <f t="shared" si="820"/>
        <v>18</v>
      </c>
      <c r="BR523" s="8">
        <v>33</v>
      </c>
      <c r="BS523" s="15">
        <f t="shared" si="821"/>
        <v>0</v>
      </c>
      <c r="BT523" s="8">
        <v>313</v>
      </c>
      <c r="BU523" s="15">
        <f t="shared" si="822"/>
        <v>0</v>
      </c>
      <c r="BV523" s="8">
        <v>1440</v>
      </c>
      <c r="BW523" s="15">
        <f t="shared" si="823"/>
        <v>2</v>
      </c>
      <c r="BX523" s="8">
        <v>3297</v>
      </c>
      <c r="BY523" s="15">
        <f t="shared" si="824"/>
        <v>4</v>
      </c>
      <c r="BZ523" s="13">
        <v>1849</v>
      </c>
      <c r="CA523" s="16">
        <f t="shared" si="825"/>
        <v>2</v>
      </c>
    </row>
    <row r="524" spans="1:79">
      <c r="A524" s="1">
        <v>44421</v>
      </c>
      <c r="B524">
        <v>44422</v>
      </c>
      <c r="C524" s="4">
        <v>446409</v>
      </c>
      <c r="D524">
        <f t="shared" si="776"/>
        <v>758</v>
      </c>
      <c r="E524" s="4">
        <v>6939</v>
      </c>
      <c r="F524">
        <f t="shared" si="777"/>
        <v>7</v>
      </c>
      <c r="G524" s="4">
        <v>428741</v>
      </c>
      <c r="H524">
        <f t="shared" si="778"/>
        <v>986</v>
      </c>
      <c r="I524">
        <f t="shared" si="775"/>
        <v>10729</v>
      </c>
      <c r="J524">
        <f t="shared" si="829"/>
        <v>-235</v>
      </c>
      <c r="K524">
        <f t="shared" si="826"/>
        <v>1.5544041450777202E-2</v>
      </c>
      <c r="L524">
        <f t="shared" si="781"/>
        <v>0.96042194489806432</v>
      </c>
      <c r="M524">
        <f t="shared" si="782"/>
        <v>2.4034013651158467E-2</v>
      </c>
      <c r="N524">
        <f t="shared" si="783"/>
        <v>1.697994440076253E-3</v>
      </c>
      <c r="O524">
        <f t="shared" si="827"/>
        <v>1.0087908920593746E-3</v>
      </c>
      <c r="P524">
        <f t="shared" si="784"/>
        <v>2.2997567295873268E-3</v>
      </c>
      <c r="Q524">
        <f t="shared" si="785"/>
        <v>-2.1903252866063937E-2</v>
      </c>
      <c r="R524">
        <f t="shared" si="786"/>
        <v>112332.41066935078</v>
      </c>
      <c r="S524">
        <f t="shared" si="828"/>
        <v>1746.0996477101157</v>
      </c>
      <c r="T524">
        <f t="shared" si="787"/>
        <v>107886.51233014594</v>
      </c>
      <c r="U524">
        <f t="shared" si="788"/>
        <v>2699.7986914947155</v>
      </c>
      <c r="V524" s="4">
        <v>3499216</v>
      </c>
      <c r="W524">
        <f t="shared" si="789"/>
        <v>9926</v>
      </c>
      <c r="X524">
        <f t="shared" si="790"/>
        <v>-1427</v>
      </c>
      <c r="Y524" s="20">
        <f t="shared" si="791"/>
        <v>880527.42828384496</v>
      </c>
      <c r="Z524" s="4">
        <v>3049258</v>
      </c>
      <c r="AA524">
        <f t="shared" si="792"/>
        <v>9168</v>
      </c>
      <c r="AB524" s="17">
        <f t="shared" si="793"/>
        <v>0.87141176766452833</v>
      </c>
      <c r="AC524" s="16">
        <f t="shared" si="794"/>
        <v>-1229</v>
      </c>
      <c r="AD524">
        <f t="shared" si="795"/>
        <v>449958</v>
      </c>
      <c r="AE524">
        <f t="shared" si="796"/>
        <v>758</v>
      </c>
      <c r="AF524" s="17">
        <f t="shared" si="797"/>
        <v>0.12858823233547173</v>
      </c>
      <c r="AG524" s="16">
        <f t="shared" si="798"/>
        <v>-198</v>
      </c>
      <c r="AH524" s="20">
        <f t="shared" si="799"/>
        <v>7.6365101752971995E-2</v>
      </c>
      <c r="AI524" s="20">
        <f t="shared" si="800"/>
        <v>113225.46552591847</v>
      </c>
      <c r="AJ524" s="4">
        <v>9896</v>
      </c>
      <c r="AK524">
        <f t="shared" si="801"/>
        <v>-244</v>
      </c>
      <c r="AL524">
        <f t="shared" si="802"/>
        <v>-2.4063116370808713E-2</v>
      </c>
      <c r="AM524" s="20">
        <f t="shared" si="803"/>
        <v>2490.186210367388</v>
      </c>
      <c r="AN524" s="20">
        <f t="shared" si="804"/>
        <v>2.2168011845639313E-2</v>
      </c>
      <c r="AO524" s="4">
        <v>312</v>
      </c>
      <c r="AP524">
        <f t="shared" si="773"/>
        <v>17</v>
      </c>
      <c r="AQ524">
        <f t="shared" si="774"/>
        <v>5.7627118644067776E-2</v>
      </c>
      <c r="AR524" s="20">
        <f t="shared" si="805"/>
        <v>78.510317060895815</v>
      </c>
      <c r="AS524" s="4">
        <v>398</v>
      </c>
      <c r="AT524">
        <f t="shared" si="806"/>
        <v>-13</v>
      </c>
      <c r="AU524">
        <f t="shared" si="807"/>
        <v>-3.1630170316301665E-2</v>
      </c>
      <c r="AV524" s="20">
        <f t="shared" si="808"/>
        <v>100.15098137896325</v>
      </c>
      <c r="AW524" s="30">
        <f t="shared" si="809"/>
        <v>8.9155908595032801E-4</v>
      </c>
      <c r="AX524" s="4">
        <v>123</v>
      </c>
      <c r="AY524">
        <f t="shared" si="810"/>
        <v>5</v>
      </c>
      <c r="AZ524">
        <f t="shared" si="811"/>
        <v>4.2372881355932313E-2</v>
      </c>
      <c r="BA524" s="20">
        <f t="shared" si="812"/>
        <v>30.951182687468545</v>
      </c>
      <c r="BB524" s="30">
        <f t="shared" si="813"/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 t="shared" si="814"/>
        <v>-235</v>
      </c>
      <c r="BE524" s="30">
        <f t="shared" si="815"/>
        <v>-2.1433783290769837E-2</v>
      </c>
      <c r="BF524" s="20">
        <f t="shared" si="816"/>
        <v>2699.7986914947155</v>
      </c>
      <c r="BG524" s="20">
        <f t="shared" si="817"/>
        <v>2.4034013651158467E-2</v>
      </c>
      <c r="BH524" s="26">
        <v>81298</v>
      </c>
      <c r="BI524">
        <f t="shared" si="779"/>
        <v>180</v>
      </c>
      <c r="BJ524" s="4">
        <v>169534</v>
      </c>
      <c r="BK524">
        <f t="shared" si="780"/>
        <v>313</v>
      </c>
      <c r="BL524" s="4">
        <v>125517</v>
      </c>
      <c r="BM524">
        <f t="shared" si="818"/>
        <v>192</v>
      </c>
      <c r="BN524" s="4">
        <v>48772</v>
      </c>
      <c r="BO524">
        <f t="shared" si="819"/>
        <v>66</v>
      </c>
      <c r="BP524" s="4">
        <v>21288</v>
      </c>
      <c r="BQ524">
        <f t="shared" si="820"/>
        <v>7</v>
      </c>
      <c r="BR524" s="8">
        <v>33</v>
      </c>
      <c r="BS524" s="15">
        <f t="shared" si="821"/>
        <v>0</v>
      </c>
      <c r="BT524" s="8">
        <v>313</v>
      </c>
      <c r="BU524" s="15">
        <f t="shared" si="822"/>
        <v>0</v>
      </c>
      <c r="BV524" s="8">
        <v>1442</v>
      </c>
      <c r="BW524" s="15">
        <f t="shared" si="823"/>
        <v>2</v>
      </c>
      <c r="BX524" s="8">
        <v>3298</v>
      </c>
      <c r="BY524" s="15">
        <f t="shared" si="824"/>
        <v>1</v>
      </c>
      <c r="BZ524" s="13">
        <v>1853</v>
      </c>
      <c r="CA524" s="16">
        <f t="shared" si="825"/>
        <v>4</v>
      </c>
    </row>
    <row r="525" spans="1:79">
      <c r="A525" s="1">
        <v>44422</v>
      </c>
      <c r="B525">
        <v>44423</v>
      </c>
      <c r="C525" s="4">
        <v>447261</v>
      </c>
      <c r="D525">
        <f t="shared" si="776"/>
        <v>852</v>
      </c>
      <c r="E525" s="4">
        <v>6947</v>
      </c>
      <c r="F525">
        <f t="shared" si="777"/>
        <v>8</v>
      </c>
      <c r="G525" s="4">
        <v>429660</v>
      </c>
      <c r="H525">
        <f t="shared" si="778"/>
        <v>919</v>
      </c>
      <c r="I525">
        <f t="shared" si="775"/>
        <v>10654</v>
      </c>
      <c r="J525">
        <f t="shared" si="829"/>
        <v>-75</v>
      </c>
      <c r="K525">
        <f t="shared" si="826"/>
        <v>1.5532317818902162E-2</v>
      </c>
      <c r="L525">
        <f t="shared" si="781"/>
        <v>0.96064713891888631</v>
      </c>
      <c r="M525">
        <f t="shared" si="782"/>
        <v>2.3820543262211551E-2</v>
      </c>
      <c r="N525">
        <f t="shared" si="783"/>
        <v>1.9049279950632853E-3</v>
      </c>
      <c r="O525">
        <f t="shared" si="827"/>
        <v>1.1515762199510581E-3</v>
      </c>
      <c r="P525">
        <f t="shared" si="784"/>
        <v>2.1389005259973004E-3</v>
      </c>
      <c r="Q525">
        <f t="shared" si="785"/>
        <v>-7.0396095363243856E-3</v>
      </c>
      <c r="R525">
        <f t="shared" si="786"/>
        <v>112546.8042274786</v>
      </c>
      <c r="S525">
        <f t="shared" si="828"/>
        <v>1748.1127327629592</v>
      </c>
      <c r="T525">
        <f t="shared" si="787"/>
        <v>108117.76547559134</v>
      </c>
      <c r="U525">
        <f t="shared" si="788"/>
        <v>2680.9260191243079</v>
      </c>
      <c r="V525" s="4">
        <v>3511533</v>
      </c>
      <c r="W525">
        <f t="shared" si="789"/>
        <v>12317</v>
      </c>
      <c r="X525">
        <f t="shared" si="790"/>
        <v>2391</v>
      </c>
      <c r="Y525" s="20">
        <f t="shared" si="791"/>
        <v>883626.82435832906</v>
      </c>
      <c r="Z525" s="4">
        <v>3060723</v>
      </c>
      <c r="AA525">
        <f t="shared" si="792"/>
        <v>11465</v>
      </c>
      <c r="AB525" s="17">
        <f t="shared" si="793"/>
        <v>0.87162017272797954</v>
      </c>
      <c r="AC525" s="16">
        <f t="shared" si="794"/>
        <v>2297</v>
      </c>
      <c r="AD525">
        <f t="shared" si="795"/>
        <v>450810</v>
      </c>
      <c r="AE525">
        <f t="shared" si="796"/>
        <v>852</v>
      </c>
      <c r="AF525" s="17">
        <f t="shared" si="797"/>
        <v>0.12837982727202052</v>
      </c>
      <c r="AG525" s="16">
        <f t="shared" si="798"/>
        <v>94</v>
      </c>
      <c r="AH525" s="20">
        <f t="shared" si="799"/>
        <v>6.9172688154583092E-2</v>
      </c>
      <c r="AI525" s="20">
        <f t="shared" si="800"/>
        <v>113439.8590840463</v>
      </c>
      <c r="AJ525" s="4">
        <v>9876</v>
      </c>
      <c r="AK525">
        <f t="shared" si="801"/>
        <v>-20</v>
      </c>
      <c r="AL525">
        <f t="shared" si="802"/>
        <v>-2.0210185933710045E-3</v>
      </c>
      <c r="AM525" s="20">
        <f t="shared" si="803"/>
        <v>2485.1534977352794</v>
      </c>
      <c r="AN525" s="20">
        <f t="shared" si="804"/>
        <v>2.2081066759677234E-2</v>
      </c>
      <c r="AO525" s="4">
        <v>309</v>
      </c>
      <c r="AP525">
        <f t="shared" si="773"/>
        <v>-3</v>
      </c>
      <c r="AQ525">
        <f t="shared" si="774"/>
        <v>-9.6153846153845812E-3</v>
      </c>
      <c r="AR525" s="20">
        <f t="shared" si="805"/>
        <v>77.755410166079514</v>
      </c>
      <c r="AS525" s="4">
        <v>352</v>
      </c>
      <c r="AT525">
        <f t="shared" si="806"/>
        <v>-46</v>
      </c>
      <c r="AU525">
        <f t="shared" si="807"/>
        <v>-0.11557788944723613</v>
      </c>
      <c r="AV525" s="20">
        <f t="shared" si="808"/>
        <v>88.575742325113225</v>
      </c>
      <c r="AW525" s="30">
        <f t="shared" si="809"/>
        <v>7.8701250500267186E-4</v>
      </c>
      <c r="AX525" s="4">
        <v>117</v>
      </c>
      <c r="AY525">
        <f t="shared" si="810"/>
        <v>-6</v>
      </c>
      <c r="AZ525">
        <f t="shared" si="811"/>
        <v>-4.8780487804878092E-2</v>
      </c>
      <c r="BA525" s="20">
        <f t="shared" si="812"/>
        <v>29.441368897835932</v>
      </c>
      <c r="BB525" s="30">
        <f t="shared" si="813"/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 t="shared" si="814"/>
        <v>-75</v>
      </c>
      <c r="BE525" s="30">
        <f t="shared" si="815"/>
        <v>-6.9903998508714649E-3</v>
      </c>
      <c r="BF525" s="20">
        <f t="shared" si="816"/>
        <v>2680.9260191243079</v>
      </c>
      <c r="BG525" s="20">
        <f t="shared" si="817"/>
        <v>2.3820543262211551E-2</v>
      </c>
      <c r="BH525" s="26">
        <v>81519</v>
      </c>
      <c r="BI525">
        <f t="shared" si="779"/>
        <v>221</v>
      </c>
      <c r="BJ525" s="4">
        <v>169825</v>
      </c>
      <c r="BK525">
        <f t="shared" si="780"/>
        <v>291</v>
      </c>
      <c r="BL525" s="4">
        <v>125742</v>
      </c>
      <c r="BM525">
        <f t="shared" si="818"/>
        <v>225</v>
      </c>
      <c r="BN525" s="4">
        <v>48872</v>
      </c>
      <c r="BO525">
        <f t="shared" si="819"/>
        <v>100</v>
      </c>
      <c r="BP525" s="4">
        <v>21303</v>
      </c>
      <c r="BQ525">
        <f t="shared" si="820"/>
        <v>15</v>
      </c>
      <c r="BR525" s="8">
        <v>33</v>
      </c>
      <c r="BS525" s="15">
        <f t="shared" si="821"/>
        <v>0</v>
      </c>
      <c r="BT525" s="8">
        <v>314</v>
      </c>
      <c r="BU525" s="15">
        <f t="shared" si="822"/>
        <v>1</v>
      </c>
      <c r="BV525" s="8">
        <v>1443</v>
      </c>
      <c r="BW525" s="15">
        <f t="shared" si="823"/>
        <v>1</v>
      </c>
      <c r="BX525" s="8">
        <v>3304</v>
      </c>
      <c r="BY525" s="15">
        <f t="shared" si="824"/>
        <v>6</v>
      </c>
      <c r="BZ525" s="13">
        <v>1853</v>
      </c>
      <c r="CA525" s="16">
        <f t="shared" si="825"/>
        <v>0</v>
      </c>
    </row>
    <row r="526" spans="1:79">
      <c r="A526" s="1">
        <v>44423</v>
      </c>
      <c r="B526">
        <v>44424</v>
      </c>
      <c r="C526" s="4">
        <v>447824</v>
      </c>
      <c r="D526">
        <f t="shared" si="776"/>
        <v>563</v>
      </c>
      <c r="E526" s="4">
        <v>6951</v>
      </c>
      <c r="F526">
        <f t="shared" si="777"/>
        <v>4</v>
      </c>
      <c r="G526" s="4">
        <v>430318</v>
      </c>
      <c r="H526">
        <f t="shared" si="778"/>
        <v>658</v>
      </c>
      <c r="I526">
        <f t="shared" si="775"/>
        <v>10555</v>
      </c>
      <c r="J526">
        <f t="shared" si="829"/>
        <v>-99</v>
      </c>
      <c r="K526">
        <f t="shared" si="826"/>
        <v>1.552172281967916E-2</v>
      </c>
      <c r="L526">
        <f t="shared" si="781"/>
        <v>0.96090874986601882</v>
      </c>
      <c r="M526">
        <f t="shared" si="782"/>
        <v>2.3569527314302046E-2</v>
      </c>
      <c r="N526">
        <f t="shared" si="783"/>
        <v>1.2571903247704456E-3</v>
      </c>
      <c r="O526">
        <f t="shared" si="827"/>
        <v>5.7545676881024313E-4</v>
      </c>
      <c r="P526">
        <f t="shared" si="784"/>
        <v>1.5291017340664345E-3</v>
      </c>
      <c r="Q526">
        <f t="shared" si="785"/>
        <v>-9.3794410232117473E-3</v>
      </c>
      <c r="R526">
        <f t="shared" si="786"/>
        <v>112688.47508807246</v>
      </c>
      <c r="S526">
        <f t="shared" si="828"/>
        <v>1749.119275289381</v>
      </c>
      <c r="T526">
        <f t="shared" si="787"/>
        <v>108283.34172118771</v>
      </c>
      <c r="U526">
        <f t="shared" si="788"/>
        <v>2656.0140915953698</v>
      </c>
      <c r="V526" s="4">
        <v>3519764</v>
      </c>
      <c r="W526">
        <f t="shared" si="789"/>
        <v>8231</v>
      </c>
      <c r="X526">
        <f t="shared" si="790"/>
        <v>-4086</v>
      </c>
      <c r="Y526" s="20">
        <f t="shared" si="791"/>
        <v>885698.03724207345</v>
      </c>
      <c r="Z526" s="4">
        <v>3068391</v>
      </c>
      <c r="AA526">
        <f t="shared" si="792"/>
        <v>7668</v>
      </c>
      <c r="AB526" s="17">
        <f t="shared" si="793"/>
        <v>0.87176043621106414</v>
      </c>
      <c r="AC526" s="16">
        <f t="shared" si="794"/>
        <v>-3797</v>
      </c>
      <c r="AD526">
        <f t="shared" si="795"/>
        <v>451373</v>
      </c>
      <c r="AE526">
        <f t="shared" si="796"/>
        <v>563</v>
      </c>
      <c r="AF526" s="17">
        <f t="shared" si="797"/>
        <v>0.12823956378893586</v>
      </c>
      <c r="AG526" s="16">
        <f t="shared" si="798"/>
        <v>-289</v>
      </c>
      <c r="AH526" s="20">
        <f t="shared" si="799"/>
        <v>6.8399951403231685E-2</v>
      </c>
      <c r="AI526" s="20">
        <f t="shared" si="800"/>
        <v>113581.52994464016</v>
      </c>
      <c r="AJ526" s="4">
        <v>9789</v>
      </c>
      <c r="AK526">
        <f t="shared" si="801"/>
        <v>-87</v>
      </c>
      <c r="AL526">
        <f t="shared" si="802"/>
        <v>-8.809234507897945E-3</v>
      </c>
      <c r="AM526" s="20">
        <f t="shared" si="803"/>
        <v>2463.2611977856063</v>
      </c>
      <c r="AN526" s="20">
        <f t="shared" si="804"/>
        <v>2.1859033906177428E-2</v>
      </c>
      <c r="AO526" s="4">
        <v>308</v>
      </c>
      <c r="AP526">
        <f t="shared" si="773"/>
        <v>-1</v>
      </c>
      <c r="AQ526">
        <f t="shared" si="774"/>
        <v>-3.2362459546925182E-3</v>
      </c>
      <c r="AR526" s="20">
        <f t="shared" si="805"/>
        <v>77.503774534474076</v>
      </c>
      <c r="AS526" s="4">
        <v>338</v>
      </c>
      <c r="AT526">
        <f t="shared" si="806"/>
        <v>-14</v>
      </c>
      <c r="AU526">
        <f t="shared" si="807"/>
        <v>-3.9772727272727293E-2</v>
      </c>
      <c r="AV526" s="20">
        <f t="shared" si="808"/>
        <v>85.052843482637144</v>
      </c>
      <c r="AW526" s="30">
        <f t="shared" si="809"/>
        <v>7.5476079888527634E-4</v>
      </c>
      <c r="AX526" s="4">
        <v>120</v>
      </c>
      <c r="AY526">
        <f t="shared" si="810"/>
        <v>3</v>
      </c>
      <c r="AZ526">
        <f t="shared" si="811"/>
        <v>2.564102564102555E-2</v>
      </c>
      <c r="BA526" s="20">
        <f t="shared" si="812"/>
        <v>30.196275792652237</v>
      </c>
      <c r="BB526" s="30">
        <f t="shared" si="813"/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 t="shared" si="814"/>
        <v>-99</v>
      </c>
      <c r="BE526" s="30">
        <f t="shared" si="815"/>
        <v>-9.2922845879481741E-3</v>
      </c>
      <c r="BF526" s="20">
        <f t="shared" si="816"/>
        <v>2656.0140915953698</v>
      </c>
      <c r="BG526" s="20">
        <f t="shared" si="817"/>
        <v>2.3569527314302046E-2</v>
      </c>
      <c r="BH526" s="26">
        <v>81672</v>
      </c>
      <c r="BI526">
        <f t="shared" si="779"/>
        <v>153</v>
      </c>
      <c r="BJ526" s="4">
        <v>170015</v>
      </c>
      <c r="BK526">
        <f t="shared" si="780"/>
        <v>190</v>
      </c>
      <c r="BL526" s="4">
        <v>125901</v>
      </c>
      <c r="BM526">
        <f t="shared" si="818"/>
        <v>159</v>
      </c>
      <c r="BN526" s="4">
        <v>48925</v>
      </c>
      <c r="BO526">
        <f t="shared" si="819"/>
        <v>53</v>
      </c>
      <c r="BP526" s="4">
        <v>21311</v>
      </c>
      <c r="BQ526">
        <f t="shared" si="820"/>
        <v>8</v>
      </c>
      <c r="BR526" s="8">
        <v>33</v>
      </c>
      <c r="BS526" s="15">
        <f t="shared" si="821"/>
        <v>0</v>
      </c>
      <c r="BT526" s="8">
        <v>314</v>
      </c>
      <c r="BU526" s="15">
        <f t="shared" si="822"/>
        <v>0</v>
      </c>
      <c r="BV526" s="8">
        <v>1443</v>
      </c>
      <c r="BW526" s="15">
        <f t="shared" si="823"/>
        <v>0</v>
      </c>
      <c r="BX526" s="8">
        <v>3307</v>
      </c>
      <c r="BY526" s="15">
        <f t="shared" si="824"/>
        <v>3</v>
      </c>
      <c r="BZ526" s="13">
        <v>1854</v>
      </c>
      <c r="CA526" s="16">
        <f t="shared" si="825"/>
        <v>1</v>
      </c>
    </row>
    <row r="527" spans="1:79">
      <c r="A527" s="1">
        <v>44424</v>
      </c>
      <c r="B527">
        <v>44425</v>
      </c>
      <c r="C527" s="4">
        <v>448268</v>
      </c>
      <c r="D527">
        <f t="shared" si="776"/>
        <v>444</v>
      </c>
      <c r="E527" s="4">
        <v>6962</v>
      </c>
      <c r="F527">
        <f t="shared" si="777"/>
        <v>11</v>
      </c>
      <c r="G527" s="4">
        <v>430909</v>
      </c>
      <c r="H527">
        <f t="shared" si="778"/>
        <v>591</v>
      </c>
      <c r="I527">
        <f t="shared" si="775"/>
        <v>10397</v>
      </c>
      <c r="J527">
        <f t="shared" si="829"/>
        <v>-158</v>
      </c>
      <c r="K527">
        <f t="shared" si="826"/>
        <v>1.5530887772493241E-2</v>
      </c>
      <c r="L527">
        <f t="shared" si="781"/>
        <v>0.96127539775312987</v>
      </c>
      <c r="M527">
        <f t="shared" si="782"/>
        <v>2.3193714474376934E-2</v>
      </c>
      <c r="N527">
        <f t="shared" si="783"/>
        <v>9.9047890993780516E-4</v>
      </c>
      <c r="O527">
        <f t="shared" si="827"/>
        <v>1.5800057454754381E-3</v>
      </c>
      <c r="P527">
        <f t="shared" si="784"/>
        <v>1.3715192766918306E-3</v>
      </c>
      <c r="Q527">
        <f t="shared" si="785"/>
        <v>-1.5196691353274984E-2</v>
      </c>
      <c r="R527">
        <f t="shared" si="786"/>
        <v>112800.20130850527</v>
      </c>
      <c r="S527">
        <f t="shared" si="828"/>
        <v>1751.8872672370408</v>
      </c>
      <c r="T527">
        <f t="shared" si="787"/>
        <v>108432.05837946653</v>
      </c>
      <c r="U527">
        <f t="shared" si="788"/>
        <v>2616.2556618017111</v>
      </c>
      <c r="V527" s="4">
        <v>3525245</v>
      </c>
      <c r="W527">
        <f t="shared" si="789"/>
        <v>5481</v>
      </c>
      <c r="X527">
        <f t="shared" si="790"/>
        <v>-2750</v>
      </c>
      <c r="Y527" s="20">
        <f t="shared" si="791"/>
        <v>887077.25213890278</v>
      </c>
      <c r="Z527" s="4">
        <v>3073428</v>
      </c>
      <c r="AA527">
        <f t="shared" si="792"/>
        <v>5037</v>
      </c>
      <c r="AB527" s="17">
        <f t="shared" si="793"/>
        <v>0.8718338725393554</v>
      </c>
      <c r="AC527" s="16">
        <f t="shared" si="794"/>
        <v>-2631</v>
      </c>
      <c r="AD527">
        <f t="shared" si="795"/>
        <v>451817</v>
      </c>
      <c r="AE527">
        <f t="shared" si="796"/>
        <v>444</v>
      </c>
      <c r="AF527" s="17">
        <f t="shared" si="797"/>
        <v>0.12816612746064457</v>
      </c>
      <c r="AG527" s="16">
        <f t="shared" si="798"/>
        <v>-119</v>
      </c>
      <c r="AH527" s="20">
        <f t="shared" si="799"/>
        <v>8.1007115489874104E-2</v>
      </c>
      <c r="AI527" s="20">
        <f t="shared" si="800"/>
        <v>113693.25616507296</v>
      </c>
      <c r="AJ527" s="4">
        <v>9635</v>
      </c>
      <c r="AK527">
        <f t="shared" si="801"/>
        <v>-154</v>
      </c>
      <c r="AL527">
        <f t="shared" si="802"/>
        <v>-1.5731944018796629E-2</v>
      </c>
      <c r="AM527" s="20">
        <f t="shared" si="803"/>
        <v>2424.5093105183691</v>
      </c>
      <c r="AN527" s="20">
        <f t="shared" si="804"/>
        <v>2.1493838507321512E-2</v>
      </c>
      <c r="AO527" s="4">
        <v>302</v>
      </c>
      <c r="AP527">
        <f t="shared" si="773"/>
        <v>-6</v>
      </c>
      <c r="AQ527">
        <f t="shared" si="774"/>
        <v>-1.9480519480519431E-2</v>
      </c>
      <c r="AR527" s="20">
        <f t="shared" si="805"/>
        <v>75.993960744841459</v>
      </c>
      <c r="AS527" s="4">
        <v>344</v>
      </c>
      <c r="AT527">
        <f t="shared" si="806"/>
        <v>6</v>
      </c>
      <c r="AU527">
        <f t="shared" si="807"/>
        <v>1.7751479289940919E-2</v>
      </c>
      <c r="AV527" s="20">
        <f t="shared" si="808"/>
        <v>86.562657272269746</v>
      </c>
      <c r="AW527" s="30">
        <f t="shared" si="809"/>
        <v>7.6739807436622734E-4</v>
      </c>
      <c r="AX527" s="4">
        <v>116</v>
      </c>
      <c r="AY527">
        <f t="shared" si="810"/>
        <v>-4</v>
      </c>
      <c r="AZ527">
        <f t="shared" si="811"/>
        <v>-3.3333333333333326E-2</v>
      </c>
      <c r="BA527" s="20">
        <f t="shared" si="812"/>
        <v>29.189733266230498</v>
      </c>
      <c r="BB527" s="30">
        <f t="shared" si="813"/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 t="shared" si="814"/>
        <v>-158</v>
      </c>
      <c r="BE527" s="30">
        <f t="shared" si="815"/>
        <v>-1.4969208905731834E-2</v>
      </c>
      <c r="BF527" s="20">
        <f t="shared" si="816"/>
        <v>2616.2556618017111</v>
      </c>
      <c r="BG527" s="20">
        <f t="shared" si="817"/>
        <v>2.3193714474376934E-2</v>
      </c>
      <c r="BH527" s="26">
        <v>81797</v>
      </c>
      <c r="BI527">
        <f t="shared" si="779"/>
        <v>125</v>
      </c>
      <c r="BJ527" s="4">
        <v>170167</v>
      </c>
      <c r="BK527">
        <f t="shared" si="780"/>
        <v>152</v>
      </c>
      <c r="BL527" s="4">
        <v>126021</v>
      </c>
      <c r="BM527">
        <f t="shared" si="818"/>
        <v>120</v>
      </c>
      <c r="BN527" s="4">
        <v>48963</v>
      </c>
      <c r="BO527">
        <f t="shared" si="819"/>
        <v>38</v>
      </c>
      <c r="BP527" s="4">
        <v>21320</v>
      </c>
      <c r="BQ527">
        <f t="shared" si="820"/>
        <v>9</v>
      </c>
      <c r="BR527" s="8">
        <v>33</v>
      </c>
      <c r="BS527" s="15">
        <f t="shared" si="821"/>
        <v>0</v>
      </c>
      <c r="BT527" s="8">
        <v>314</v>
      </c>
      <c r="BU527" s="15">
        <f t="shared" si="822"/>
        <v>0</v>
      </c>
      <c r="BV527" s="8">
        <v>1446</v>
      </c>
      <c r="BW527" s="15">
        <f t="shared" si="823"/>
        <v>3</v>
      </c>
      <c r="BX527" s="8">
        <v>3311</v>
      </c>
      <c r="BY527" s="15">
        <f t="shared" si="824"/>
        <v>4</v>
      </c>
      <c r="BZ527" s="13">
        <v>1858</v>
      </c>
      <c r="CA527" s="16">
        <f t="shared" si="825"/>
        <v>4</v>
      </c>
    </row>
    <row r="528" spans="1:79">
      <c r="A528" s="1">
        <v>44425</v>
      </c>
      <c r="B528">
        <v>44426</v>
      </c>
      <c r="C528" s="4">
        <v>448924</v>
      </c>
      <c r="D528">
        <f t="shared" si="776"/>
        <v>656</v>
      </c>
      <c r="E528" s="4">
        <v>6970</v>
      </c>
      <c r="F528">
        <f t="shared" si="777"/>
        <v>8</v>
      </c>
      <c r="G528" s="4">
        <v>431990</v>
      </c>
      <c r="H528">
        <f t="shared" si="778"/>
        <v>1081</v>
      </c>
      <c r="I528">
        <f t="shared" si="775"/>
        <v>9964</v>
      </c>
      <c r="J528">
        <f t="shared" si="829"/>
        <v>-433</v>
      </c>
      <c r="K528">
        <f t="shared" si="826"/>
        <v>1.5526013311830065E-2</v>
      </c>
      <c r="L528">
        <f t="shared" si="781"/>
        <v>0.96227869305272162</v>
      </c>
      <c r="M528">
        <f t="shared" si="782"/>
        <v>2.2195293635448317E-2</v>
      </c>
      <c r="N528">
        <f t="shared" si="783"/>
        <v>1.4612718411134179E-3</v>
      </c>
      <c r="O528">
        <f t="shared" si="827"/>
        <v>1.1477761836441894E-3</v>
      </c>
      <c r="P528">
        <f t="shared" si="784"/>
        <v>2.5023727401097249E-3</v>
      </c>
      <c r="Q528">
        <f t="shared" si="785"/>
        <v>-4.3456443195503812E-2</v>
      </c>
      <c r="R528">
        <f t="shared" si="786"/>
        <v>112965.27428283845</v>
      </c>
      <c r="S528">
        <f t="shared" si="828"/>
        <v>1753.9003522898843</v>
      </c>
      <c r="T528">
        <f t="shared" si="787"/>
        <v>108704.076497232</v>
      </c>
      <c r="U528">
        <f t="shared" si="788"/>
        <v>2507.2974333165575</v>
      </c>
      <c r="V528" s="4">
        <v>3535532</v>
      </c>
      <c r="W528">
        <f t="shared" si="789"/>
        <v>10287</v>
      </c>
      <c r="X528">
        <f t="shared" si="790"/>
        <v>4806</v>
      </c>
      <c r="Y528" s="20">
        <f t="shared" si="791"/>
        <v>889665.82788122795</v>
      </c>
      <c r="Z528" s="4">
        <v>3083059</v>
      </c>
      <c r="AA528">
        <f t="shared" si="792"/>
        <v>9631</v>
      </c>
      <c r="AB528" s="17">
        <f t="shared" si="793"/>
        <v>0.87202124036778628</v>
      </c>
      <c r="AC528" s="16">
        <f t="shared" si="794"/>
        <v>4594</v>
      </c>
      <c r="AD528">
        <f t="shared" si="795"/>
        <v>452473</v>
      </c>
      <c r="AE528">
        <f t="shared" si="796"/>
        <v>656</v>
      </c>
      <c r="AF528" s="17">
        <f t="shared" si="797"/>
        <v>0.12797875963221378</v>
      </c>
      <c r="AG528" s="16">
        <f t="shared" si="798"/>
        <v>212</v>
      </c>
      <c r="AH528" s="20">
        <f t="shared" si="799"/>
        <v>6.3769806551958783E-2</v>
      </c>
      <c r="AI528" s="20">
        <f t="shared" si="800"/>
        <v>113858.32913940614</v>
      </c>
      <c r="AJ528" s="4">
        <v>9772</v>
      </c>
      <c r="AK528">
        <f t="shared" si="801"/>
        <v>137</v>
      </c>
      <c r="AL528">
        <f t="shared" si="802"/>
        <v>1.4218993253762413E-2</v>
      </c>
      <c r="AM528" s="20">
        <f t="shared" si="803"/>
        <v>2458.9833920483138</v>
      </c>
      <c r="AN528" s="20">
        <f t="shared" si="804"/>
        <v>2.1767604316098046E-2</v>
      </c>
      <c r="AO528" s="4">
        <v>279</v>
      </c>
      <c r="AP528">
        <f t="shared" si="773"/>
        <v>-23</v>
      </c>
      <c r="AQ528">
        <f t="shared" si="774"/>
        <v>-7.6158940397350938E-2</v>
      </c>
      <c r="AR528" s="20">
        <f t="shared" si="805"/>
        <v>70.20634121791646</v>
      </c>
      <c r="AS528" s="4">
        <v>346</v>
      </c>
      <c r="AT528">
        <f t="shared" si="806"/>
        <v>2</v>
      </c>
      <c r="AU528">
        <f t="shared" si="807"/>
        <v>5.8139534883721034E-3</v>
      </c>
      <c r="AV528" s="20">
        <f t="shared" si="808"/>
        <v>87.065928535480623</v>
      </c>
      <c r="AW528" s="30">
        <f t="shared" si="809"/>
        <v>7.707317942457966E-4</v>
      </c>
      <c r="AX528" s="4">
        <v>112</v>
      </c>
      <c r="AY528">
        <f t="shared" si="810"/>
        <v>-4</v>
      </c>
      <c r="AZ528">
        <f t="shared" si="811"/>
        <v>-3.4482758620689613E-2</v>
      </c>
      <c r="BA528" s="20">
        <f t="shared" si="812"/>
        <v>28.183190739808754</v>
      </c>
      <c r="BB528" s="30">
        <f t="shared" si="813"/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 t="shared" si="814"/>
        <v>112</v>
      </c>
      <c r="BE528" s="30">
        <f t="shared" si="815"/>
        <v>1.0772338174473317E-2</v>
      </c>
      <c r="BF528" s="20">
        <f t="shared" si="816"/>
        <v>2644.4388525415197</v>
      </c>
      <c r="BG528" s="20">
        <f t="shared" si="817"/>
        <v>2.3409307588812361E-2</v>
      </c>
      <c r="BH528" s="26">
        <v>81932</v>
      </c>
      <c r="BI528">
        <f t="shared" si="779"/>
        <v>135</v>
      </c>
      <c r="BJ528" s="4">
        <v>170393</v>
      </c>
      <c r="BK528">
        <f t="shared" si="780"/>
        <v>226</v>
      </c>
      <c r="BL528" s="4">
        <v>126228</v>
      </c>
      <c r="BM528">
        <f t="shared" si="818"/>
        <v>207</v>
      </c>
      <c r="BN528" s="4">
        <v>49043</v>
      </c>
      <c r="BO528">
        <f t="shared" si="819"/>
        <v>80</v>
      </c>
      <c r="BP528" s="4">
        <v>21328</v>
      </c>
      <c r="BQ528">
        <f t="shared" si="820"/>
        <v>8</v>
      </c>
      <c r="BR528" s="8">
        <v>33</v>
      </c>
      <c r="BS528" s="15">
        <f t="shared" si="821"/>
        <v>0</v>
      </c>
      <c r="BT528" s="8">
        <v>314</v>
      </c>
      <c r="BU528" s="15">
        <f t="shared" si="822"/>
        <v>0</v>
      </c>
      <c r="BV528" s="8">
        <v>1452</v>
      </c>
      <c r="BW528" s="15">
        <f t="shared" si="823"/>
        <v>6</v>
      </c>
      <c r="BX528" s="8">
        <v>3312</v>
      </c>
      <c r="BY528" s="15">
        <f t="shared" si="824"/>
        <v>1</v>
      </c>
      <c r="BZ528" s="13">
        <v>1859</v>
      </c>
      <c r="CA528" s="16">
        <f t="shared" si="825"/>
        <v>1</v>
      </c>
    </row>
    <row r="529" spans="1:79">
      <c r="A529" s="1">
        <v>44426</v>
      </c>
      <c r="B529">
        <v>44427</v>
      </c>
      <c r="C529" s="4">
        <v>449762</v>
      </c>
      <c r="D529">
        <f t="shared" si="776"/>
        <v>838</v>
      </c>
      <c r="E529" s="4">
        <v>6981</v>
      </c>
      <c r="F529">
        <f t="shared" si="777"/>
        <v>11</v>
      </c>
      <c r="G529" s="4">
        <v>432938</v>
      </c>
      <c r="H529">
        <f t="shared" si="778"/>
        <v>948</v>
      </c>
      <c r="I529">
        <f t="shared" si="775"/>
        <v>9843</v>
      </c>
      <c r="J529">
        <f t="shared" si="829"/>
        <v>-121</v>
      </c>
      <c r="K529">
        <f t="shared" si="826"/>
        <v>1.5521542504702487E-2</v>
      </c>
      <c r="L529">
        <f t="shared" si="781"/>
        <v>0.96259354947727904</v>
      </c>
      <c r="M529">
        <f t="shared" si="782"/>
        <v>2.1884908018018418E-2</v>
      </c>
      <c r="N529">
        <f t="shared" si="783"/>
        <v>1.8632076520470827E-3</v>
      </c>
      <c r="O529">
        <f t="shared" si="827"/>
        <v>1.5757054863200115E-3</v>
      </c>
      <c r="P529">
        <f t="shared" si="784"/>
        <v>2.1896899787036479E-3</v>
      </c>
      <c r="Q529">
        <f t="shared" si="785"/>
        <v>-1.2293000101595042E-2</v>
      </c>
      <c r="R529">
        <f t="shared" si="786"/>
        <v>113176.14494212379</v>
      </c>
      <c r="S529">
        <f t="shared" si="828"/>
        <v>1756.668344237544</v>
      </c>
      <c r="T529">
        <f t="shared" si="787"/>
        <v>108942.62707599395</v>
      </c>
      <c r="U529">
        <f t="shared" si="788"/>
        <v>2476.8495218922999</v>
      </c>
      <c r="V529" s="4">
        <v>3547018</v>
      </c>
      <c r="W529">
        <f t="shared" si="789"/>
        <v>11486</v>
      </c>
      <c r="X529">
        <f t="shared" si="790"/>
        <v>1199</v>
      </c>
      <c r="Y529" s="20">
        <f t="shared" si="791"/>
        <v>892556.114745848</v>
      </c>
      <c r="Z529" s="4">
        <v>3093707</v>
      </c>
      <c r="AA529">
        <f t="shared" si="792"/>
        <v>10648</v>
      </c>
      <c r="AB529" s="17">
        <f t="shared" si="793"/>
        <v>0.87219940806615581</v>
      </c>
      <c r="AC529" s="16">
        <f t="shared" si="794"/>
        <v>1017</v>
      </c>
      <c r="AD529">
        <f t="shared" si="795"/>
        <v>453311</v>
      </c>
      <c r="AE529">
        <f t="shared" si="796"/>
        <v>838</v>
      </c>
      <c r="AF529" s="17">
        <f t="shared" si="797"/>
        <v>0.12780059193384416</v>
      </c>
      <c r="AG529" s="16">
        <f t="shared" si="798"/>
        <v>182</v>
      </c>
      <c r="AH529" s="20">
        <f t="shared" si="799"/>
        <v>7.295838411979802E-2</v>
      </c>
      <c r="AI529" s="20">
        <f t="shared" si="800"/>
        <v>114069.19979869149</v>
      </c>
      <c r="AJ529" s="4">
        <v>9118</v>
      </c>
      <c r="AK529">
        <f t="shared" si="801"/>
        <v>-654</v>
      </c>
      <c r="AL529">
        <f t="shared" si="802"/>
        <v>-6.692591076545229E-2</v>
      </c>
      <c r="AM529" s="20">
        <f t="shared" si="803"/>
        <v>2294.413688978359</v>
      </c>
      <c r="AN529" s="20">
        <f t="shared" si="804"/>
        <v>2.0272944357237827E-2</v>
      </c>
      <c r="AO529" s="4">
        <v>281</v>
      </c>
      <c r="AP529">
        <f t="shared" si="773"/>
        <v>2</v>
      </c>
      <c r="AQ529">
        <f t="shared" si="774"/>
        <v>7.1684587813620748E-3</v>
      </c>
      <c r="AR529" s="20">
        <f t="shared" si="805"/>
        <v>70.709612481127323</v>
      </c>
      <c r="AS529" s="4">
        <v>337</v>
      </c>
      <c r="AT529">
        <f t="shared" si="806"/>
        <v>-9</v>
      </c>
      <c r="AU529">
        <f t="shared" si="807"/>
        <v>-2.6011560693641633E-2</v>
      </c>
      <c r="AV529" s="20">
        <f t="shared" si="808"/>
        <v>84.801207851031705</v>
      </c>
      <c r="AW529" s="30">
        <f t="shared" si="809"/>
        <v>7.4928517749387456E-4</v>
      </c>
      <c r="AX529" s="4">
        <v>107</v>
      </c>
      <c r="AY529">
        <f t="shared" si="810"/>
        <v>-5</v>
      </c>
      <c r="AZ529">
        <f t="shared" si="811"/>
        <v>-4.4642857142857095E-2</v>
      </c>
      <c r="BA529" s="20">
        <f t="shared" si="812"/>
        <v>26.92501258178158</v>
      </c>
      <c r="BB529" s="30">
        <f t="shared" si="813"/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 t="shared" si="814"/>
        <v>-666</v>
      </c>
      <c r="BE529" s="30">
        <f t="shared" si="815"/>
        <v>-6.3374250642306618E-2</v>
      </c>
      <c r="BF529" s="20">
        <f t="shared" si="816"/>
        <v>2476.8495218922999</v>
      </c>
      <c r="BG529" s="20">
        <f t="shared" si="817"/>
        <v>2.1884908018018418E-2</v>
      </c>
      <c r="BH529" s="26">
        <v>82125</v>
      </c>
      <c r="BI529">
        <f t="shared" si="779"/>
        <v>193</v>
      </c>
      <c r="BJ529" s="4">
        <v>170671</v>
      </c>
      <c r="BK529">
        <f t="shared" si="780"/>
        <v>278</v>
      </c>
      <c r="BL529" s="4">
        <v>126498</v>
      </c>
      <c r="BM529">
        <f t="shared" si="818"/>
        <v>270</v>
      </c>
      <c r="BN529" s="4">
        <v>49126</v>
      </c>
      <c r="BO529">
        <f t="shared" si="819"/>
        <v>83</v>
      </c>
      <c r="BP529" s="4">
        <v>21342</v>
      </c>
      <c r="BQ529">
        <f t="shared" si="820"/>
        <v>14</v>
      </c>
      <c r="BR529" s="8">
        <v>33</v>
      </c>
      <c r="BS529" s="15">
        <f t="shared" si="821"/>
        <v>0</v>
      </c>
      <c r="BT529" s="8">
        <v>315</v>
      </c>
      <c r="BU529" s="15">
        <f t="shared" si="822"/>
        <v>1</v>
      </c>
      <c r="BV529" s="8">
        <v>1453</v>
      </c>
      <c r="BW529" s="15">
        <f t="shared" si="823"/>
        <v>1</v>
      </c>
      <c r="BX529" s="8">
        <v>3317</v>
      </c>
      <c r="BY529" s="15">
        <f t="shared" si="824"/>
        <v>5</v>
      </c>
      <c r="BZ529" s="13">
        <v>1863</v>
      </c>
      <c r="CA529" s="16">
        <f t="shared" si="825"/>
        <v>4</v>
      </c>
    </row>
    <row r="530" spans="1:79">
      <c r="A530" s="1">
        <v>44427</v>
      </c>
      <c r="B530">
        <v>44428</v>
      </c>
      <c r="C530" s="4">
        <v>450624</v>
      </c>
      <c r="D530">
        <f t="shared" si="776"/>
        <v>862</v>
      </c>
      <c r="E530" s="4">
        <v>6990</v>
      </c>
      <c r="F530">
        <f t="shared" si="777"/>
        <v>9</v>
      </c>
      <c r="G530" s="4">
        <v>433831</v>
      </c>
      <c r="H530">
        <f t="shared" si="778"/>
        <v>893</v>
      </c>
      <c r="I530">
        <f t="shared" si="775"/>
        <v>9803</v>
      </c>
      <c r="J530">
        <f t="shared" si="829"/>
        <v>-40</v>
      </c>
      <c r="K530">
        <f t="shared" si="826"/>
        <v>1.551182360460162E-2</v>
      </c>
      <c r="L530">
        <f t="shared" si="781"/>
        <v>0.96273389788382335</v>
      </c>
      <c r="M530">
        <f t="shared" si="782"/>
        <v>2.1754278511575062E-2</v>
      </c>
      <c r="N530">
        <f t="shared" si="783"/>
        <v>1.9129029967334186E-3</v>
      </c>
      <c r="O530">
        <f t="shared" si="827"/>
        <v>1.2875536480686696E-3</v>
      </c>
      <c r="P530">
        <f t="shared" si="784"/>
        <v>2.0584052315302504E-3</v>
      </c>
      <c r="Q530">
        <f t="shared" si="785"/>
        <v>-4.0803835560542694E-3</v>
      </c>
      <c r="R530">
        <f t="shared" si="786"/>
        <v>113393.05485656769</v>
      </c>
      <c r="S530">
        <f t="shared" si="828"/>
        <v>1758.9330649219928</v>
      </c>
      <c r="T530">
        <f t="shared" si="787"/>
        <v>109167.3376950176</v>
      </c>
      <c r="U530">
        <f t="shared" si="788"/>
        <v>2466.7840966280824</v>
      </c>
      <c r="V530" s="4">
        <v>3558032</v>
      </c>
      <c r="W530">
        <f t="shared" si="789"/>
        <v>11014</v>
      </c>
      <c r="X530">
        <f t="shared" si="790"/>
        <v>-472</v>
      </c>
      <c r="Y530" s="20">
        <f t="shared" si="791"/>
        <v>895327.62959235022</v>
      </c>
      <c r="Z530" s="4">
        <v>3103859</v>
      </c>
      <c r="AA530">
        <f t="shared" si="792"/>
        <v>10152</v>
      </c>
      <c r="AB530" s="17">
        <f t="shared" si="793"/>
        <v>0.87235275005958346</v>
      </c>
      <c r="AC530" s="16">
        <f t="shared" si="794"/>
        <v>-496</v>
      </c>
      <c r="AD530">
        <f t="shared" si="795"/>
        <v>454173</v>
      </c>
      <c r="AE530">
        <f t="shared" si="796"/>
        <v>862</v>
      </c>
      <c r="AF530" s="17">
        <f t="shared" si="797"/>
        <v>0.12764724994041651</v>
      </c>
      <c r="AG530" s="16">
        <f t="shared" si="798"/>
        <v>24</v>
      </c>
      <c r="AH530" s="20">
        <f t="shared" si="799"/>
        <v>7.8264027601234798E-2</v>
      </c>
      <c r="AI530" s="20">
        <f t="shared" si="800"/>
        <v>114286.10971313537</v>
      </c>
      <c r="AJ530" s="4">
        <v>9112</v>
      </c>
      <c r="AK530">
        <f t="shared" si="801"/>
        <v>-6</v>
      </c>
      <c r="AL530">
        <f t="shared" si="802"/>
        <v>-6.5803904364991617E-4</v>
      </c>
      <c r="AM530" s="20">
        <f t="shared" si="803"/>
        <v>2292.9038751887265</v>
      </c>
      <c r="AN530" s="20">
        <f t="shared" si="804"/>
        <v>2.0220849311177388E-2</v>
      </c>
      <c r="AO530" s="4">
        <v>261</v>
      </c>
      <c r="AP530">
        <f t="shared" si="773"/>
        <v>-20</v>
      </c>
      <c r="AQ530">
        <f t="shared" si="774"/>
        <v>-7.1174377224199281E-2</v>
      </c>
      <c r="AR530" s="20">
        <f t="shared" si="805"/>
        <v>65.676899849018611</v>
      </c>
      <c r="AS530" s="4">
        <v>320</v>
      </c>
      <c r="AT530">
        <f t="shared" si="806"/>
        <v>-17</v>
      </c>
      <c r="AU530">
        <f t="shared" si="807"/>
        <v>-5.0445103857566731E-2</v>
      </c>
      <c r="AV530" s="20">
        <f t="shared" si="808"/>
        <v>80.523402113739309</v>
      </c>
      <c r="AW530" s="30">
        <f t="shared" si="809"/>
        <v>7.1012640249964488E-4</v>
      </c>
      <c r="AX530" s="4">
        <v>110</v>
      </c>
      <c r="AY530">
        <f t="shared" si="810"/>
        <v>3</v>
      </c>
      <c r="AZ530">
        <f t="shared" si="811"/>
        <v>2.8037383177569986E-2</v>
      </c>
      <c r="BA530" s="20">
        <f t="shared" si="812"/>
        <v>27.679919476597885</v>
      </c>
      <c r="BB530" s="30">
        <f t="shared" si="813"/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 t="shared" si="814"/>
        <v>-40</v>
      </c>
      <c r="BE530" s="30">
        <f t="shared" si="815"/>
        <v>-4.063801686477686E-3</v>
      </c>
      <c r="BF530" s="20">
        <f t="shared" si="816"/>
        <v>2466.7840966280824</v>
      </c>
      <c r="BG530" s="20">
        <f t="shared" si="817"/>
        <v>2.1754278511575062E-2</v>
      </c>
      <c r="BH530" s="26">
        <v>82348</v>
      </c>
      <c r="BI530">
        <f t="shared" si="779"/>
        <v>223</v>
      </c>
      <c r="BJ530" s="4">
        <v>170978</v>
      </c>
      <c r="BK530">
        <f t="shared" si="780"/>
        <v>307</v>
      </c>
      <c r="BL530" s="4">
        <v>126734</v>
      </c>
      <c r="BM530">
        <f t="shared" si="818"/>
        <v>236</v>
      </c>
      <c r="BN530" s="4">
        <v>49209</v>
      </c>
      <c r="BO530">
        <f t="shared" si="819"/>
        <v>83</v>
      </c>
      <c r="BP530" s="4">
        <v>21355</v>
      </c>
      <c r="BQ530">
        <f t="shared" si="820"/>
        <v>13</v>
      </c>
      <c r="BR530" s="8">
        <v>33</v>
      </c>
      <c r="BS530" s="15">
        <f t="shared" si="821"/>
        <v>0</v>
      </c>
      <c r="BT530" s="8">
        <v>315</v>
      </c>
      <c r="BU530" s="15">
        <f t="shared" si="822"/>
        <v>0</v>
      </c>
      <c r="BV530" s="8">
        <v>1457</v>
      </c>
      <c r="BW530" s="15">
        <f t="shared" si="823"/>
        <v>4</v>
      </c>
      <c r="BX530" s="8">
        <v>3321</v>
      </c>
      <c r="BY530" s="15">
        <f t="shared" si="824"/>
        <v>4</v>
      </c>
      <c r="BZ530" s="13">
        <v>1864</v>
      </c>
      <c r="CA530" s="16">
        <f t="shared" si="825"/>
        <v>1</v>
      </c>
    </row>
    <row r="531" spans="1:79">
      <c r="A531" s="1">
        <v>44428</v>
      </c>
      <c r="B531">
        <v>44429</v>
      </c>
      <c r="C531" s="4">
        <v>451293</v>
      </c>
      <c r="D531">
        <f t="shared" si="776"/>
        <v>669</v>
      </c>
      <c r="E531" s="4">
        <v>6998</v>
      </c>
      <c r="F531">
        <f t="shared" si="777"/>
        <v>8</v>
      </c>
      <c r="G531" s="4">
        <v>434756</v>
      </c>
      <c r="H531">
        <f t="shared" si="778"/>
        <v>925</v>
      </c>
      <c r="I531">
        <f t="shared" si="775"/>
        <v>9539</v>
      </c>
      <c r="J531">
        <f t="shared" si="829"/>
        <v>-264</v>
      </c>
      <c r="K531">
        <f t="shared" si="826"/>
        <v>1.5506555607997465E-2</v>
      </c>
      <c r="L531">
        <f t="shared" si="781"/>
        <v>0.9633564003873315</v>
      </c>
      <c r="M531">
        <f t="shared" si="782"/>
        <v>2.1137044004671025E-2</v>
      </c>
      <c r="N531">
        <f t="shared" si="783"/>
        <v>1.4824072165976429E-3</v>
      </c>
      <c r="O531">
        <f t="shared" si="827"/>
        <v>1.1431837667905116E-3</v>
      </c>
      <c r="P531">
        <f t="shared" si="784"/>
        <v>2.1276302109689113E-3</v>
      </c>
      <c r="Q531">
        <f t="shared" si="785"/>
        <v>-2.7675857008072124E-2</v>
      </c>
      <c r="R531">
        <f t="shared" si="786"/>
        <v>113561.39909411172</v>
      </c>
      <c r="S531">
        <f t="shared" si="828"/>
        <v>1760.9461499748363</v>
      </c>
      <c r="T531">
        <f t="shared" si="787"/>
        <v>109400.10065425263</v>
      </c>
      <c r="U531">
        <f t="shared" si="788"/>
        <v>2400.3522898842475</v>
      </c>
      <c r="V531" s="4">
        <v>3568382</v>
      </c>
      <c r="W531">
        <f t="shared" si="789"/>
        <v>10350</v>
      </c>
      <c r="X531">
        <f t="shared" si="790"/>
        <v>-664</v>
      </c>
      <c r="Y531" s="20">
        <f t="shared" si="791"/>
        <v>897932.05837946653</v>
      </c>
      <c r="Z531" s="4">
        <v>3113540</v>
      </c>
      <c r="AA531">
        <f t="shared" si="792"/>
        <v>9681</v>
      </c>
      <c r="AB531" s="17">
        <f t="shared" si="793"/>
        <v>0.87253550768947941</v>
      </c>
      <c r="AC531" s="16">
        <f t="shared" si="794"/>
        <v>-471</v>
      </c>
      <c r="AD531">
        <f t="shared" si="795"/>
        <v>454842</v>
      </c>
      <c r="AE531">
        <f t="shared" si="796"/>
        <v>669</v>
      </c>
      <c r="AF531" s="17">
        <f t="shared" si="797"/>
        <v>0.12746449231052057</v>
      </c>
      <c r="AG531" s="16">
        <f t="shared" si="798"/>
        <v>-193</v>
      </c>
      <c r="AH531" s="20">
        <f t="shared" si="799"/>
        <v>6.4637681159420285E-2</v>
      </c>
      <c r="AI531" s="20">
        <f t="shared" si="800"/>
        <v>114454.45395067941</v>
      </c>
      <c r="AJ531" s="4">
        <v>8869</v>
      </c>
      <c r="AK531">
        <f t="shared" si="801"/>
        <v>-243</v>
      </c>
      <c r="AL531">
        <f t="shared" si="802"/>
        <v>-2.6668129938542617E-2</v>
      </c>
      <c r="AM531" s="20">
        <f t="shared" si="803"/>
        <v>2231.7564167086057</v>
      </c>
      <c r="AN531" s="20">
        <f t="shared" si="804"/>
        <v>1.9652420932742144E-2</v>
      </c>
      <c r="AO531" s="4">
        <v>252</v>
      </c>
      <c r="AP531">
        <f t="shared" si="773"/>
        <v>-9</v>
      </c>
      <c r="AQ531">
        <f t="shared" si="774"/>
        <v>-3.4482758620689613E-2</v>
      </c>
      <c r="AR531" s="20">
        <f t="shared" si="805"/>
        <v>63.4121791645697</v>
      </c>
      <c r="AS531" s="4">
        <v>309</v>
      </c>
      <c r="AT531">
        <f t="shared" si="806"/>
        <v>-11</v>
      </c>
      <c r="AU531">
        <f t="shared" si="807"/>
        <v>-3.4375000000000044E-2</v>
      </c>
      <c r="AV531" s="20">
        <f t="shared" si="808"/>
        <v>77.755410166079514</v>
      </c>
      <c r="AW531" s="30">
        <f t="shared" si="809"/>
        <v>6.8469929735227452E-4</v>
      </c>
      <c r="AX531" s="4">
        <v>109</v>
      </c>
      <c r="AY531">
        <f t="shared" si="810"/>
        <v>-1</v>
      </c>
      <c r="AZ531">
        <f t="shared" si="811"/>
        <v>-9.0909090909090384E-3</v>
      </c>
      <c r="BA531" s="20">
        <f t="shared" si="812"/>
        <v>27.42828384499245</v>
      </c>
      <c r="BB531" s="30">
        <f t="shared" si="813"/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 t="shared" si="814"/>
        <v>-264</v>
      </c>
      <c r="BE531" s="30">
        <f t="shared" si="815"/>
        <v>-2.6930531469958163E-2</v>
      </c>
      <c r="BF531" s="20">
        <f t="shared" si="816"/>
        <v>2400.3522898842475</v>
      </c>
      <c r="BG531" s="20">
        <f t="shared" si="817"/>
        <v>2.1137044004671025E-2</v>
      </c>
      <c r="BH531" s="26">
        <v>82495</v>
      </c>
      <c r="BI531">
        <f t="shared" si="779"/>
        <v>147</v>
      </c>
      <c r="BJ531" s="4">
        <v>171235</v>
      </c>
      <c r="BK531">
        <f t="shared" si="780"/>
        <v>257</v>
      </c>
      <c r="BL531" s="4">
        <v>126909</v>
      </c>
      <c r="BM531">
        <f t="shared" si="818"/>
        <v>175</v>
      </c>
      <c r="BN531" s="4">
        <v>49285</v>
      </c>
      <c r="BO531">
        <f t="shared" si="819"/>
        <v>76</v>
      </c>
      <c r="BP531" s="4">
        <v>21369</v>
      </c>
      <c r="BQ531">
        <f t="shared" si="820"/>
        <v>14</v>
      </c>
      <c r="BR531" s="8">
        <v>33</v>
      </c>
      <c r="BS531" s="15">
        <f t="shared" si="821"/>
        <v>0</v>
      </c>
      <c r="BT531" s="8">
        <v>317</v>
      </c>
      <c r="BU531" s="15">
        <f t="shared" si="822"/>
        <v>2</v>
      </c>
      <c r="BV531" s="8">
        <v>1461</v>
      </c>
      <c r="BW531" s="15">
        <f t="shared" si="823"/>
        <v>4</v>
      </c>
      <c r="BX531" s="8">
        <v>3321</v>
      </c>
      <c r="BY531" s="15">
        <f t="shared" si="824"/>
        <v>0</v>
      </c>
      <c r="BZ531" s="13">
        <v>1866</v>
      </c>
      <c r="CA531" s="16">
        <f t="shared" si="825"/>
        <v>2</v>
      </c>
    </row>
    <row r="532" spans="1:79">
      <c r="A532" s="1">
        <v>44429</v>
      </c>
      <c r="B532">
        <v>44430</v>
      </c>
      <c r="C532" s="4">
        <v>451984</v>
      </c>
      <c r="D532">
        <f t="shared" si="776"/>
        <v>691</v>
      </c>
      <c r="E532" s="4">
        <v>7003</v>
      </c>
      <c r="F532">
        <f t="shared" si="777"/>
        <v>5</v>
      </c>
      <c r="G532" s="4">
        <v>435603</v>
      </c>
      <c r="H532">
        <f t="shared" si="778"/>
        <v>847</v>
      </c>
      <c r="I532">
        <f t="shared" si="775"/>
        <v>9378</v>
      </c>
      <c r="J532">
        <f t="shared" si="829"/>
        <v>-161</v>
      </c>
      <c r="K532">
        <f t="shared" si="826"/>
        <v>1.5493911288895183E-2</v>
      </c>
      <c r="L532">
        <f t="shared" si="781"/>
        <v>0.96375756663952705</v>
      </c>
      <c r="M532">
        <f t="shared" si="782"/>
        <v>2.0748522071577756E-2</v>
      </c>
      <c r="N532">
        <f t="shared" si="783"/>
        <v>1.5288151792983823E-3</v>
      </c>
      <c r="O532">
        <f t="shared" si="827"/>
        <v>7.1397972297586744E-4</v>
      </c>
      <c r="P532">
        <f t="shared" si="784"/>
        <v>1.9444310530460074E-3</v>
      </c>
      <c r="Q532">
        <f t="shared" si="785"/>
        <v>-1.7167839624653444E-2</v>
      </c>
      <c r="R532">
        <f t="shared" si="786"/>
        <v>113735.27931555107</v>
      </c>
      <c r="S532">
        <f t="shared" si="828"/>
        <v>1762.2043281328636</v>
      </c>
      <c r="T532">
        <f t="shared" si="787"/>
        <v>109613.23603422244</v>
      </c>
      <c r="U532">
        <f t="shared" si="788"/>
        <v>2359.8389531957723</v>
      </c>
      <c r="V532" s="4">
        <v>3579157</v>
      </c>
      <c r="W532">
        <f t="shared" si="789"/>
        <v>10775</v>
      </c>
      <c r="X532">
        <f t="shared" si="790"/>
        <v>425</v>
      </c>
      <c r="Y532" s="20">
        <f t="shared" si="791"/>
        <v>900643.43231001508</v>
      </c>
      <c r="Z532" s="4">
        <v>3123624</v>
      </c>
      <c r="AA532">
        <f t="shared" si="792"/>
        <v>10084</v>
      </c>
      <c r="AB532" s="17">
        <f t="shared" si="793"/>
        <v>0.87272617546534004</v>
      </c>
      <c r="AC532" s="16">
        <f t="shared" si="794"/>
        <v>403</v>
      </c>
      <c r="AD532">
        <f t="shared" si="795"/>
        <v>455533</v>
      </c>
      <c r="AE532">
        <f t="shared" si="796"/>
        <v>691</v>
      </c>
      <c r="AF532" s="17">
        <f t="shared" si="797"/>
        <v>0.12727382453465999</v>
      </c>
      <c r="AG532" s="16">
        <f t="shared" si="798"/>
        <v>22</v>
      </c>
      <c r="AH532" s="20">
        <f t="shared" si="799"/>
        <v>6.4129930394431559E-2</v>
      </c>
      <c r="AI532" s="20">
        <f t="shared" si="800"/>
        <v>114628.33417211876</v>
      </c>
      <c r="AJ532" s="4">
        <v>8712</v>
      </c>
      <c r="AK532">
        <f t="shared" si="801"/>
        <v>-157</v>
      </c>
      <c r="AL532">
        <f t="shared" si="802"/>
        <v>-1.7702108467696487E-2</v>
      </c>
      <c r="AM532" s="20">
        <f t="shared" si="803"/>
        <v>2192.2496225465525</v>
      </c>
      <c r="AN532" s="20">
        <f t="shared" si="804"/>
        <v>1.9275018584728663E-2</v>
      </c>
      <c r="AO532" s="4">
        <v>246</v>
      </c>
      <c r="AP532">
        <f t="shared" si="773"/>
        <v>-6</v>
      </c>
      <c r="AQ532">
        <f t="shared" si="774"/>
        <v>-2.3809523809523836E-2</v>
      </c>
      <c r="AR532" s="20">
        <f t="shared" si="805"/>
        <v>61.902365374937091</v>
      </c>
      <c r="AS532" s="4">
        <v>312</v>
      </c>
      <c r="AT532">
        <f t="shared" si="806"/>
        <v>3</v>
      </c>
      <c r="AU532">
        <f t="shared" si="807"/>
        <v>9.7087378640776656E-3</v>
      </c>
      <c r="AV532" s="20">
        <f t="shared" si="808"/>
        <v>78.510317060895815</v>
      </c>
      <c r="AW532" s="30">
        <f t="shared" si="809"/>
        <v>6.9028992176714218E-4</v>
      </c>
      <c r="AX532" s="4">
        <v>108</v>
      </c>
      <c r="AY532">
        <f t="shared" si="810"/>
        <v>-1</v>
      </c>
      <c r="AZ532">
        <f t="shared" si="811"/>
        <v>-9.1743119266054496E-3</v>
      </c>
      <c r="BA532" s="20">
        <f t="shared" si="812"/>
        <v>27.176648213387015</v>
      </c>
      <c r="BB532" s="30">
        <f t="shared" si="813"/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 t="shared" si="814"/>
        <v>-161</v>
      </c>
      <c r="BE532" s="30">
        <f t="shared" si="815"/>
        <v>-1.6878079463256146E-2</v>
      </c>
      <c r="BF532" s="20">
        <f t="shared" si="816"/>
        <v>2359.8389531957723</v>
      </c>
      <c r="BG532" s="20">
        <f t="shared" si="817"/>
        <v>2.0748522071577756E-2</v>
      </c>
      <c r="BH532" s="26">
        <v>82682</v>
      </c>
      <c r="BI532">
        <f t="shared" si="779"/>
        <v>187</v>
      </c>
      <c r="BJ532" s="4">
        <v>171462</v>
      </c>
      <c r="BK532">
        <f t="shared" si="780"/>
        <v>227</v>
      </c>
      <c r="BL532" s="4">
        <v>127093</v>
      </c>
      <c r="BM532">
        <f t="shared" si="818"/>
        <v>184</v>
      </c>
      <c r="BN532" s="4">
        <v>49350</v>
      </c>
      <c r="BO532">
        <f t="shared" si="819"/>
        <v>65</v>
      </c>
      <c r="BP532" s="4">
        <v>21397</v>
      </c>
      <c r="BQ532">
        <f t="shared" si="820"/>
        <v>28</v>
      </c>
      <c r="BR532" s="8">
        <v>33</v>
      </c>
      <c r="BS532" s="15">
        <f t="shared" si="821"/>
        <v>0</v>
      </c>
      <c r="BT532" s="8">
        <v>317</v>
      </c>
      <c r="BU532" s="15">
        <f t="shared" si="822"/>
        <v>0</v>
      </c>
      <c r="BV532" s="8">
        <v>1462</v>
      </c>
      <c r="BW532" s="15">
        <f t="shared" si="823"/>
        <v>1</v>
      </c>
      <c r="BX532" s="8">
        <v>3324</v>
      </c>
      <c r="BY532" s="15">
        <f t="shared" si="824"/>
        <v>3</v>
      </c>
      <c r="BZ532" s="13">
        <v>1867</v>
      </c>
      <c r="CA532" s="16">
        <f t="shared" si="825"/>
        <v>1</v>
      </c>
    </row>
    <row r="533" spans="1:79">
      <c r="A533" s="1">
        <v>44430</v>
      </c>
      <c r="B533">
        <v>44431</v>
      </c>
      <c r="C533" s="4">
        <v>452598</v>
      </c>
      <c r="D533">
        <f t="shared" si="776"/>
        <v>614</v>
      </c>
      <c r="E533" s="4">
        <v>7009</v>
      </c>
      <c r="F533">
        <f t="shared" si="777"/>
        <v>6</v>
      </c>
      <c r="G533" s="4">
        <v>436285</v>
      </c>
      <c r="H533">
        <f t="shared" si="778"/>
        <v>682</v>
      </c>
      <c r="I533">
        <f t="shared" si="775"/>
        <v>9304</v>
      </c>
      <c r="J533">
        <f t="shared" si="829"/>
        <v>-74</v>
      </c>
      <c r="K533">
        <f t="shared" si="826"/>
        <v>1.5486148856159329E-2</v>
      </c>
      <c r="L533">
        <f t="shared" si="781"/>
        <v>0.96395697727343033</v>
      </c>
      <c r="M533">
        <f t="shared" si="782"/>
        <v>2.0556873870410386E-2</v>
      </c>
      <c r="N533">
        <f t="shared" si="783"/>
        <v>1.3566122696079081E-3</v>
      </c>
      <c r="O533">
        <f t="shared" si="827"/>
        <v>8.5604223141674991E-4</v>
      </c>
      <c r="P533">
        <f t="shared" si="784"/>
        <v>1.5631983680392404E-3</v>
      </c>
      <c r="Q533">
        <f t="shared" si="785"/>
        <v>-7.9535683576956156E-3</v>
      </c>
      <c r="R533">
        <f t="shared" si="786"/>
        <v>113889.78359335681</v>
      </c>
      <c r="S533">
        <f t="shared" si="828"/>
        <v>1763.7141419224961</v>
      </c>
      <c r="T533">
        <f t="shared" si="787"/>
        <v>109784.85153497735</v>
      </c>
      <c r="U533">
        <f t="shared" si="788"/>
        <v>2341.2179164569702</v>
      </c>
      <c r="V533" s="4">
        <v>3587112</v>
      </c>
      <c r="W533">
        <f t="shared" si="789"/>
        <v>7955</v>
      </c>
      <c r="X533">
        <f t="shared" si="790"/>
        <v>-2820</v>
      </c>
      <c r="Y533" s="20">
        <f t="shared" si="791"/>
        <v>902645.19375943625</v>
      </c>
      <c r="Z533" s="4">
        <v>3130965</v>
      </c>
      <c r="AA533">
        <f t="shared" si="792"/>
        <v>7341</v>
      </c>
      <c r="AB533" s="17">
        <f t="shared" si="793"/>
        <v>0.87283725738142548</v>
      </c>
      <c r="AC533" s="16">
        <f t="shared" si="794"/>
        <v>-2743</v>
      </c>
      <c r="AD533">
        <f t="shared" si="795"/>
        <v>456147</v>
      </c>
      <c r="AE533">
        <f t="shared" si="796"/>
        <v>614</v>
      </c>
      <c r="AF533" s="17">
        <f t="shared" si="797"/>
        <v>0.12716274261857449</v>
      </c>
      <c r="AG533" s="16">
        <f t="shared" si="798"/>
        <v>-77</v>
      </c>
      <c r="AH533" s="20">
        <f t="shared" si="799"/>
        <v>7.7184160905091143E-2</v>
      </c>
      <c r="AI533" s="20">
        <f t="shared" si="800"/>
        <v>114782.8384499245</v>
      </c>
      <c r="AJ533" s="4">
        <v>8655</v>
      </c>
      <c r="AK533">
        <f t="shared" si="801"/>
        <v>-57</v>
      </c>
      <c r="AL533">
        <f t="shared" si="802"/>
        <v>-6.5426997245179308E-3</v>
      </c>
      <c r="AM533" s="20">
        <f t="shared" si="803"/>
        <v>2177.9063915450429</v>
      </c>
      <c r="AN533" s="20">
        <f t="shared" si="804"/>
        <v>1.9122930282502355E-2</v>
      </c>
      <c r="AO533" s="4">
        <v>257</v>
      </c>
      <c r="AP533">
        <f t="shared" si="773"/>
        <v>11</v>
      </c>
      <c r="AQ533">
        <f t="shared" si="774"/>
        <v>4.471544715447151E-2</v>
      </c>
      <c r="AR533" s="20">
        <f t="shared" si="805"/>
        <v>64.670357322596871</v>
      </c>
      <c r="AS533" s="4">
        <v>287</v>
      </c>
      <c r="AT533">
        <f t="shared" si="806"/>
        <v>-25</v>
      </c>
      <c r="AU533">
        <f t="shared" si="807"/>
        <v>-8.0128205128205177E-2</v>
      </c>
      <c r="AV533" s="20">
        <f t="shared" si="808"/>
        <v>72.219426270759939</v>
      </c>
      <c r="AW533" s="30">
        <f t="shared" si="809"/>
        <v>6.3411681006102542E-4</v>
      </c>
      <c r="AX533" s="4">
        <v>105</v>
      </c>
      <c r="AY533">
        <f t="shared" si="810"/>
        <v>-3</v>
      </c>
      <c r="AZ533">
        <f t="shared" si="811"/>
        <v>-2.777777777777779E-2</v>
      </c>
      <c r="BA533" s="20">
        <f t="shared" si="812"/>
        <v>26.421741318570707</v>
      </c>
      <c r="BB533" s="30">
        <f t="shared" si="813"/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 t="shared" si="814"/>
        <v>-74</v>
      </c>
      <c r="BE533" s="30">
        <f t="shared" si="815"/>
        <v>-7.890808274685468E-3</v>
      </c>
      <c r="BF533" s="20">
        <f t="shared" si="816"/>
        <v>2341.2179164569702</v>
      </c>
      <c r="BG533" s="20">
        <f t="shared" si="817"/>
        <v>2.0556873870410386E-2</v>
      </c>
      <c r="BH533" s="26">
        <v>82838</v>
      </c>
      <c r="BI533">
        <f t="shared" si="779"/>
        <v>156</v>
      </c>
      <c r="BJ533" s="4">
        <v>171667</v>
      </c>
      <c r="BK533">
        <f t="shared" si="780"/>
        <v>205</v>
      </c>
      <c r="BL533" s="4">
        <v>127266</v>
      </c>
      <c r="BM533">
        <f t="shared" si="818"/>
        <v>173</v>
      </c>
      <c r="BN533" s="4">
        <v>49417</v>
      </c>
      <c r="BO533">
        <f t="shared" si="819"/>
        <v>67</v>
      </c>
      <c r="BP533" s="4">
        <v>21410</v>
      </c>
      <c r="BQ533">
        <f t="shared" si="820"/>
        <v>13</v>
      </c>
      <c r="BR533" s="8">
        <v>34</v>
      </c>
      <c r="BS533" s="15">
        <f t="shared" si="821"/>
        <v>1</v>
      </c>
      <c r="BT533" s="8">
        <v>317</v>
      </c>
      <c r="BU533" s="15">
        <f t="shared" si="822"/>
        <v>0</v>
      </c>
      <c r="BV533" s="8">
        <v>1463</v>
      </c>
      <c r="BW533" s="15">
        <f t="shared" si="823"/>
        <v>1</v>
      </c>
      <c r="BX533" s="8">
        <v>3327</v>
      </c>
      <c r="BY533" s="15">
        <f t="shared" si="824"/>
        <v>3</v>
      </c>
      <c r="BZ533" s="13">
        <v>1868</v>
      </c>
      <c r="CA533" s="16">
        <f t="shared" si="825"/>
        <v>1</v>
      </c>
    </row>
    <row r="534" spans="1:79">
      <c r="A534" s="1">
        <v>44431</v>
      </c>
      <c r="B534">
        <v>44432</v>
      </c>
      <c r="C534" s="4">
        <v>452986</v>
      </c>
      <c r="D534">
        <f t="shared" si="776"/>
        <v>388</v>
      </c>
      <c r="E534" s="4">
        <v>7015</v>
      </c>
      <c r="F534">
        <f t="shared" si="777"/>
        <v>6</v>
      </c>
      <c r="G534" s="4">
        <v>436866</v>
      </c>
      <c r="H534">
        <f t="shared" si="778"/>
        <v>581</v>
      </c>
      <c r="I534">
        <f t="shared" si="775"/>
        <v>9105</v>
      </c>
      <c r="J534">
        <f t="shared" si="829"/>
        <v>-199</v>
      </c>
      <c r="K534">
        <f t="shared" si="826"/>
        <v>1.5486129814166442E-2</v>
      </c>
      <c r="L534">
        <f t="shared" si="781"/>
        <v>0.96441391124670517</v>
      </c>
      <c r="M534">
        <f t="shared" si="782"/>
        <v>2.0099958939128363E-2</v>
      </c>
      <c r="N534">
        <f t="shared" si="783"/>
        <v>8.5653861267235632E-4</v>
      </c>
      <c r="O534">
        <f t="shared" si="827"/>
        <v>8.5531004989308627E-4</v>
      </c>
      <c r="P534">
        <f t="shared" si="784"/>
        <v>1.3299272545814964E-3</v>
      </c>
      <c r="Q534">
        <f t="shared" si="785"/>
        <v>-2.185612300933553E-2</v>
      </c>
      <c r="R534">
        <f t="shared" si="786"/>
        <v>113987.41821841973</v>
      </c>
      <c r="S534">
        <f t="shared" si="828"/>
        <v>1765.2239557121288</v>
      </c>
      <c r="T534">
        <f t="shared" si="787"/>
        <v>109931.05183694011</v>
      </c>
      <c r="U534">
        <f t="shared" si="788"/>
        <v>2291.1424257674885</v>
      </c>
      <c r="V534" s="4">
        <v>3592540</v>
      </c>
      <c r="W534">
        <f t="shared" si="789"/>
        <v>5428</v>
      </c>
      <c r="X534">
        <f t="shared" si="790"/>
        <v>-2527</v>
      </c>
      <c r="Y534" s="20">
        <f t="shared" si="791"/>
        <v>904011.0719677906</v>
      </c>
      <c r="Z534" s="4">
        <v>3136005</v>
      </c>
      <c r="AA534">
        <f t="shared" si="792"/>
        <v>5040</v>
      </c>
      <c r="AB534" s="17">
        <f t="shared" si="793"/>
        <v>0.87292138709659461</v>
      </c>
      <c r="AC534" s="16">
        <f t="shared" si="794"/>
        <v>-2301</v>
      </c>
      <c r="AD534">
        <f t="shared" si="795"/>
        <v>456535</v>
      </c>
      <c r="AE534">
        <f t="shared" si="796"/>
        <v>388</v>
      </c>
      <c r="AF534" s="17">
        <f t="shared" si="797"/>
        <v>0.12707861290340539</v>
      </c>
      <c r="AG534" s="16">
        <f t="shared" si="798"/>
        <v>-226</v>
      </c>
      <c r="AH534" s="20">
        <f t="shared" si="799"/>
        <v>7.1481208548268241E-2</v>
      </c>
      <c r="AI534" s="20">
        <f t="shared" si="800"/>
        <v>114880.47307498741</v>
      </c>
      <c r="AJ534" s="4">
        <v>8468</v>
      </c>
      <c r="AK534">
        <f t="shared" si="801"/>
        <v>-187</v>
      </c>
      <c r="AL534">
        <f t="shared" si="802"/>
        <v>-2.1606008087810546E-2</v>
      </c>
      <c r="AM534" s="20">
        <f t="shared" si="803"/>
        <v>2130.8505284348262</v>
      </c>
      <c r="AN534" s="20">
        <f t="shared" si="804"/>
        <v>1.8693734464199776E-2</v>
      </c>
      <c r="AO534" s="4">
        <v>250</v>
      </c>
      <c r="AP534">
        <f t="shared" ref="AP534:AP597" si="830">AO534-AO533</f>
        <v>-7</v>
      </c>
      <c r="AQ534">
        <f t="shared" ref="AQ534:AQ597" si="831">IFERROR(AO534/AO533,0)-1</f>
        <v>-2.7237354085603127E-2</v>
      </c>
      <c r="AR534" s="20">
        <f t="shared" si="805"/>
        <v>62.90890790135883</v>
      </c>
      <c r="AS534" s="4">
        <v>281</v>
      </c>
      <c r="AT534">
        <f t="shared" si="806"/>
        <v>-6</v>
      </c>
      <c r="AU534">
        <f t="shared" si="807"/>
        <v>-2.0905923344947785E-2</v>
      </c>
      <c r="AV534" s="20">
        <f t="shared" si="808"/>
        <v>70.709612481127323</v>
      </c>
      <c r="AW534" s="30">
        <f t="shared" si="809"/>
        <v>6.2032822206425811E-4</v>
      </c>
      <c r="AX534" s="4">
        <v>106</v>
      </c>
      <c r="AY534">
        <f t="shared" si="810"/>
        <v>1</v>
      </c>
      <c r="AZ534">
        <f t="shared" si="811"/>
        <v>9.52380952380949E-3</v>
      </c>
      <c r="BA534" s="20">
        <f t="shared" si="812"/>
        <v>26.673376950176145</v>
      </c>
      <c r="BB534" s="30">
        <f t="shared" si="813"/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 t="shared" si="814"/>
        <v>-199</v>
      </c>
      <c r="BE534" s="30">
        <f t="shared" si="815"/>
        <v>-2.1388650042992285E-2</v>
      </c>
      <c r="BF534" s="20">
        <f t="shared" si="816"/>
        <v>2291.1424257674885</v>
      </c>
      <c r="BG534" s="20">
        <f t="shared" si="817"/>
        <v>2.0099958939128363E-2</v>
      </c>
      <c r="BH534" s="26">
        <v>82957</v>
      </c>
      <c r="BI534">
        <f t="shared" si="779"/>
        <v>119</v>
      </c>
      <c r="BJ534" s="4">
        <v>171795</v>
      </c>
      <c r="BK534">
        <f t="shared" si="780"/>
        <v>128</v>
      </c>
      <c r="BL534" s="4">
        <v>127361</v>
      </c>
      <c r="BM534">
        <f t="shared" si="818"/>
        <v>95</v>
      </c>
      <c r="BN534" s="4">
        <v>49456</v>
      </c>
      <c r="BO534">
        <f t="shared" si="819"/>
        <v>39</v>
      </c>
      <c r="BP534" s="4">
        <v>21417</v>
      </c>
      <c r="BQ534">
        <f t="shared" si="820"/>
        <v>7</v>
      </c>
      <c r="BR534" s="8">
        <v>34</v>
      </c>
      <c r="BS534" s="15">
        <f t="shared" si="821"/>
        <v>0</v>
      </c>
      <c r="BT534" s="8">
        <v>317</v>
      </c>
      <c r="BU534" s="15">
        <f t="shared" si="822"/>
        <v>0</v>
      </c>
      <c r="BV534" s="8">
        <v>1464</v>
      </c>
      <c r="BW534" s="15">
        <f t="shared" si="823"/>
        <v>1</v>
      </c>
      <c r="BX534" s="8">
        <v>3329</v>
      </c>
      <c r="BY534" s="15">
        <f t="shared" si="824"/>
        <v>2</v>
      </c>
      <c r="BZ534" s="13">
        <v>1871</v>
      </c>
      <c r="CA534" s="16">
        <f t="shared" si="825"/>
        <v>3</v>
      </c>
    </row>
    <row r="535" spans="1:79">
      <c r="A535" s="1">
        <v>44432</v>
      </c>
      <c r="B535">
        <v>44433</v>
      </c>
      <c r="C535" s="4">
        <v>453466</v>
      </c>
      <c r="D535">
        <f t="shared" si="776"/>
        <v>480</v>
      </c>
      <c r="E535" s="4">
        <v>7018</v>
      </c>
      <c r="F535">
        <f t="shared" si="777"/>
        <v>3</v>
      </c>
      <c r="G535" s="4">
        <v>437762</v>
      </c>
      <c r="H535">
        <f t="shared" si="778"/>
        <v>896</v>
      </c>
      <c r="I535">
        <f t="shared" si="775"/>
        <v>8686</v>
      </c>
      <c r="J535">
        <f t="shared" si="829"/>
        <v>-419</v>
      </c>
      <c r="K535">
        <f t="shared" si="826"/>
        <v>1.5476353243683098E-2</v>
      </c>
      <c r="L535">
        <f t="shared" si="781"/>
        <v>0.96536895820193791</v>
      </c>
      <c r="M535">
        <f t="shared" si="782"/>
        <v>1.9154688554378938E-2</v>
      </c>
      <c r="N535">
        <f t="shared" si="783"/>
        <v>1.0585137584736232E-3</v>
      </c>
      <c r="O535">
        <f t="shared" si="827"/>
        <v>4.274722143060701E-4</v>
      </c>
      <c r="P535">
        <f t="shared" si="784"/>
        <v>2.0467742746058362E-3</v>
      </c>
      <c r="Q535">
        <f t="shared" si="785"/>
        <v>-4.8238544784711027E-2</v>
      </c>
      <c r="R535">
        <f t="shared" si="786"/>
        <v>114108.20332159034</v>
      </c>
      <c r="S535">
        <f t="shared" si="828"/>
        <v>1765.9788626069451</v>
      </c>
      <c r="T535">
        <f t="shared" si="787"/>
        <v>110156.51736285858</v>
      </c>
      <c r="U535">
        <f t="shared" si="788"/>
        <v>2185.707096124811</v>
      </c>
      <c r="V535" s="4">
        <v>3601406</v>
      </c>
      <c r="W535">
        <f t="shared" si="789"/>
        <v>8866</v>
      </c>
      <c r="X535">
        <f t="shared" si="790"/>
        <v>3438</v>
      </c>
      <c r="Y535" s="20">
        <f t="shared" si="791"/>
        <v>906242.07347760443</v>
      </c>
      <c r="Z535" s="4">
        <v>3144391</v>
      </c>
      <c r="AA535">
        <f t="shared" si="792"/>
        <v>8386</v>
      </c>
      <c r="AB535" s="17">
        <f t="shared" si="793"/>
        <v>0.87310095001785415</v>
      </c>
      <c r="AC535" s="16">
        <f t="shared" si="794"/>
        <v>3346</v>
      </c>
      <c r="AD535">
        <f t="shared" si="795"/>
        <v>457015</v>
      </c>
      <c r="AE535">
        <f t="shared" si="796"/>
        <v>480</v>
      </c>
      <c r="AF535" s="17">
        <f t="shared" si="797"/>
        <v>0.12689904998214585</v>
      </c>
      <c r="AG535" s="16">
        <f t="shared" si="798"/>
        <v>92</v>
      </c>
      <c r="AH535" s="20">
        <f t="shared" si="799"/>
        <v>5.4139408978118655E-2</v>
      </c>
      <c r="AI535" s="20">
        <f t="shared" si="800"/>
        <v>115001.25817815802</v>
      </c>
      <c r="AJ535" s="4">
        <v>8066</v>
      </c>
      <c r="AK535">
        <f t="shared" si="801"/>
        <v>-402</v>
      </c>
      <c r="AL535">
        <f t="shared" si="802"/>
        <v>-4.7472838923004246E-2</v>
      </c>
      <c r="AM535" s="20">
        <f t="shared" si="803"/>
        <v>2029.6930045294412</v>
      </c>
      <c r="AN535" s="20">
        <f t="shared" si="804"/>
        <v>1.778744161635051E-2</v>
      </c>
      <c r="AO535" s="4">
        <v>238</v>
      </c>
      <c r="AP535">
        <f t="shared" si="830"/>
        <v>-12</v>
      </c>
      <c r="AQ535">
        <f t="shared" si="831"/>
        <v>-4.8000000000000043E-2</v>
      </c>
      <c r="AR535" s="20">
        <f t="shared" si="805"/>
        <v>59.889280322093605</v>
      </c>
      <c r="AS535" s="4">
        <v>279</v>
      </c>
      <c r="AT535">
        <f t="shared" si="806"/>
        <v>-2</v>
      </c>
      <c r="AU535">
        <f t="shared" si="807"/>
        <v>-7.1174377224199059E-3</v>
      </c>
      <c r="AV535" s="20">
        <f t="shared" si="808"/>
        <v>70.20634121791646</v>
      </c>
      <c r="AW535" s="30">
        <f t="shared" si="809"/>
        <v>6.1526112211279349E-4</v>
      </c>
      <c r="AX535" s="4">
        <v>103</v>
      </c>
      <c r="AY535">
        <f t="shared" si="810"/>
        <v>-3</v>
      </c>
      <c r="AZ535">
        <f t="shared" si="811"/>
        <v>-2.8301886792452824E-2</v>
      </c>
      <c r="BA535" s="20">
        <f t="shared" si="812"/>
        <v>25.918470055359837</v>
      </c>
      <c r="BB535" s="30">
        <f t="shared" si="813"/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 t="shared" si="814"/>
        <v>-419</v>
      </c>
      <c r="BE535" s="30">
        <f t="shared" si="815"/>
        <v>-4.6018671059857241E-2</v>
      </c>
      <c r="BF535" s="20">
        <f t="shared" si="816"/>
        <v>2185.707096124811</v>
      </c>
      <c r="BG535" s="20">
        <f t="shared" si="817"/>
        <v>1.9154688554378938E-2</v>
      </c>
      <c r="BH535" s="26">
        <v>83045</v>
      </c>
      <c r="BI535">
        <f t="shared" si="779"/>
        <v>88</v>
      </c>
      <c r="BJ535" s="4">
        <v>171992</v>
      </c>
      <c r="BK535">
        <f t="shared" si="780"/>
        <v>197</v>
      </c>
      <c r="BL535" s="4">
        <v>127496</v>
      </c>
      <c r="BM535">
        <f t="shared" si="818"/>
        <v>135</v>
      </c>
      <c r="BN535" s="4">
        <v>49505</v>
      </c>
      <c r="BO535">
        <f t="shared" si="819"/>
        <v>49</v>
      </c>
      <c r="BP535" s="4">
        <v>21428</v>
      </c>
      <c r="BQ535">
        <f t="shared" si="820"/>
        <v>11</v>
      </c>
      <c r="BR535" s="8">
        <v>34</v>
      </c>
      <c r="BS535" s="15">
        <f t="shared" si="821"/>
        <v>0</v>
      </c>
      <c r="BT535" s="8">
        <v>317</v>
      </c>
      <c r="BU535" s="15">
        <f t="shared" si="822"/>
        <v>0</v>
      </c>
      <c r="BV535" s="8">
        <v>1465</v>
      </c>
      <c r="BW535" s="15">
        <f t="shared" si="823"/>
        <v>1</v>
      </c>
      <c r="BX535" s="8">
        <v>3331</v>
      </c>
      <c r="BY535" s="15">
        <f t="shared" si="824"/>
        <v>2</v>
      </c>
      <c r="BZ535" s="13">
        <v>1871</v>
      </c>
      <c r="CA535" s="16">
        <f t="shared" si="825"/>
        <v>0</v>
      </c>
    </row>
    <row r="536" spans="1:79">
      <c r="A536" s="1">
        <v>44433</v>
      </c>
      <c r="B536">
        <v>44434</v>
      </c>
      <c r="C536" s="4">
        <v>454330</v>
      </c>
      <c r="D536">
        <f t="shared" si="776"/>
        <v>864</v>
      </c>
      <c r="E536" s="4">
        <v>7023</v>
      </c>
      <c r="F536">
        <f t="shared" si="777"/>
        <v>5</v>
      </c>
      <c r="G536" s="4">
        <v>438725</v>
      </c>
      <c r="H536">
        <f t="shared" si="778"/>
        <v>963</v>
      </c>
      <c r="I536">
        <f t="shared" ref="I536:I550" si="832">+IFERROR(C536-E536-G536,"")</f>
        <v>8582</v>
      </c>
      <c r="J536">
        <f t="shared" si="829"/>
        <v>-104</v>
      </c>
      <c r="K536">
        <f t="shared" si="826"/>
        <v>1.5457927057425219E-2</v>
      </c>
      <c r="L536">
        <f t="shared" si="781"/>
        <v>0.96565271938899033</v>
      </c>
      <c r="M536">
        <f t="shared" si="782"/>
        <v>1.8889353553584398E-2</v>
      </c>
      <c r="N536">
        <f t="shared" si="783"/>
        <v>1.9017014064666652E-3</v>
      </c>
      <c r="O536">
        <f t="shared" si="827"/>
        <v>7.1194646162608575E-4</v>
      </c>
      <c r="P536">
        <f t="shared" si="784"/>
        <v>2.1949968659182861E-3</v>
      </c>
      <c r="Q536">
        <f t="shared" si="785"/>
        <v>-1.2118387322302493E-2</v>
      </c>
      <c r="R536">
        <f t="shared" si="786"/>
        <v>114325.61650729743</v>
      </c>
      <c r="S536">
        <f t="shared" si="828"/>
        <v>1767.2370407649723</v>
      </c>
      <c r="T536">
        <f t="shared" si="787"/>
        <v>110398.84247609461</v>
      </c>
      <c r="U536">
        <f t="shared" si="788"/>
        <v>2159.5369904378458</v>
      </c>
      <c r="V536" s="4">
        <v>3613343</v>
      </c>
      <c r="W536">
        <f t="shared" si="789"/>
        <v>11937</v>
      </c>
      <c r="X536">
        <f t="shared" si="790"/>
        <v>3071</v>
      </c>
      <c r="Y536" s="20">
        <f t="shared" si="791"/>
        <v>909245.84801207844</v>
      </c>
      <c r="Z536" s="4">
        <v>3155464</v>
      </c>
      <c r="AA536">
        <f t="shared" si="792"/>
        <v>11073</v>
      </c>
      <c r="AB536" s="17">
        <f t="shared" si="793"/>
        <v>0.8732810585654337</v>
      </c>
      <c r="AC536" s="16">
        <f t="shared" si="794"/>
        <v>2687</v>
      </c>
      <c r="AD536">
        <f t="shared" si="795"/>
        <v>457879</v>
      </c>
      <c r="AE536">
        <f t="shared" si="796"/>
        <v>864</v>
      </c>
      <c r="AF536" s="17">
        <f t="shared" si="797"/>
        <v>0.12671894143456627</v>
      </c>
      <c r="AG536" s="16">
        <f t="shared" si="798"/>
        <v>384</v>
      </c>
      <c r="AH536" s="20">
        <f t="shared" si="799"/>
        <v>7.2379994973611458E-2</v>
      </c>
      <c r="AI536" s="20">
        <f t="shared" si="800"/>
        <v>115218.67136386511</v>
      </c>
      <c r="AJ536" s="4">
        <v>7955</v>
      </c>
      <c r="AK536">
        <f t="shared" si="801"/>
        <v>-111</v>
      </c>
      <c r="AL536">
        <f t="shared" si="802"/>
        <v>-1.3761467889908285E-2</v>
      </c>
      <c r="AM536" s="20">
        <f t="shared" si="803"/>
        <v>2001.761449421238</v>
      </c>
      <c r="AN536" s="20">
        <f t="shared" si="804"/>
        <v>1.7509299407919354E-2</v>
      </c>
      <c r="AO536" s="4">
        <v>239</v>
      </c>
      <c r="AP536">
        <f t="shared" si="830"/>
        <v>1</v>
      </c>
      <c r="AQ536">
        <f t="shared" si="831"/>
        <v>4.2016806722688926E-3</v>
      </c>
      <c r="AR536" s="20">
        <f t="shared" si="805"/>
        <v>60.140915953699043</v>
      </c>
      <c r="AS536" s="4">
        <v>279</v>
      </c>
      <c r="AT536">
        <f t="shared" si="806"/>
        <v>0</v>
      </c>
      <c r="AU536">
        <f t="shared" si="807"/>
        <v>0</v>
      </c>
      <c r="AV536" s="20">
        <f t="shared" si="808"/>
        <v>70.20634121791646</v>
      </c>
      <c r="AW536" s="30">
        <f t="shared" si="809"/>
        <v>6.1409107917152728E-4</v>
      </c>
      <c r="AX536" s="4">
        <v>109</v>
      </c>
      <c r="AY536">
        <f t="shared" si="810"/>
        <v>6</v>
      </c>
      <c r="AZ536">
        <f t="shared" si="811"/>
        <v>5.8252427184465994E-2</v>
      </c>
      <c r="BA536" s="20">
        <f t="shared" si="812"/>
        <v>27.42828384499245</v>
      </c>
      <c r="BB536" s="30">
        <f t="shared" si="813"/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 t="shared" si="814"/>
        <v>-104</v>
      </c>
      <c r="BE536" s="30">
        <f t="shared" si="815"/>
        <v>-1.1973290352290999E-2</v>
      </c>
      <c r="BF536" s="20">
        <f t="shared" si="816"/>
        <v>2159.5369904378458</v>
      </c>
      <c r="BG536" s="20">
        <f t="shared" si="817"/>
        <v>1.8889353553584398E-2</v>
      </c>
      <c r="BH536" s="26">
        <v>83236</v>
      </c>
      <c r="BI536">
        <f t="shared" si="779"/>
        <v>191</v>
      </c>
      <c r="BJ536" s="4">
        <v>172306</v>
      </c>
      <c r="BK536">
        <f t="shared" si="780"/>
        <v>314</v>
      </c>
      <c r="BL536" s="4">
        <v>127755</v>
      </c>
      <c r="BM536">
        <f t="shared" si="818"/>
        <v>259</v>
      </c>
      <c r="BN536" s="4">
        <v>49592</v>
      </c>
      <c r="BO536">
        <f t="shared" si="819"/>
        <v>87</v>
      </c>
      <c r="BP536" s="4">
        <v>21441</v>
      </c>
      <c r="BQ536">
        <f t="shared" si="820"/>
        <v>13</v>
      </c>
      <c r="BR536" s="8">
        <v>34</v>
      </c>
      <c r="BS536" s="15">
        <f t="shared" si="821"/>
        <v>0</v>
      </c>
      <c r="BT536" s="8">
        <v>317</v>
      </c>
      <c r="BU536" s="15">
        <f t="shared" si="822"/>
        <v>0</v>
      </c>
      <c r="BV536" s="8">
        <v>1466</v>
      </c>
      <c r="BW536" s="15">
        <f t="shared" si="823"/>
        <v>1</v>
      </c>
      <c r="BX536" s="8">
        <v>3334</v>
      </c>
      <c r="BY536" s="15">
        <f t="shared" si="824"/>
        <v>3</v>
      </c>
      <c r="BZ536" s="13">
        <v>1872</v>
      </c>
      <c r="CA536" s="16">
        <f t="shared" si="825"/>
        <v>1</v>
      </c>
    </row>
    <row r="537" spans="1:79">
      <c r="A537" s="1">
        <v>44434</v>
      </c>
      <c r="B537">
        <v>44435</v>
      </c>
      <c r="C537" s="4">
        <v>454878</v>
      </c>
      <c r="D537">
        <f t="shared" ref="D537:D553" si="833">IFERROR(C537-C536,"")</f>
        <v>548</v>
      </c>
      <c r="E537" s="4">
        <v>7031</v>
      </c>
      <c r="F537">
        <f t="shared" ref="F537:F600" si="834">E537-E536</f>
        <v>8</v>
      </c>
      <c r="G537" s="4">
        <v>439602</v>
      </c>
      <c r="H537">
        <f t="shared" ref="H537:H600" si="835">G537-G536</f>
        <v>877</v>
      </c>
      <c r="I537">
        <f t="shared" si="832"/>
        <v>8245</v>
      </c>
      <c r="J537">
        <f t="shared" si="829"/>
        <v>-337</v>
      </c>
      <c r="K537">
        <f t="shared" si="826"/>
        <v>1.5456891738004476E-2</v>
      </c>
      <c r="L537">
        <f t="shared" si="781"/>
        <v>0.96641736905280096</v>
      </c>
      <c r="M537">
        <f t="shared" si="782"/>
        <v>1.8125739209194552E-2</v>
      </c>
      <c r="N537">
        <f t="shared" si="783"/>
        <v>1.2047186278518636E-3</v>
      </c>
      <c r="O537">
        <f t="shared" si="827"/>
        <v>1.1378182335371925E-3</v>
      </c>
      <c r="P537">
        <f t="shared" si="784"/>
        <v>1.9949863740383348E-3</v>
      </c>
      <c r="Q537">
        <f t="shared" si="785"/>
        <v>-4.0873256519102487E-2</v>
      </c>
      <c r="R537">
        <f t="shared" si="786"/>
        <v>114463.5128334172</v>
      </c>
      <c r="S537">
        <f t="shared" si="828"/>
        <v>1769.2501258178156</v>
      </c>
      <c r="T537">
        <f t="shared" si="787"/>
        <v>110619.52692501257</v>
      </c>
      <c r="U537">
        <f t="shared" si="788"/>
        <v>2074.7357825868144</v>
      </c>
      <c r="V537" s="4">
        <v>3623590</v>
      </c>
      <c r="W537">
        <f t="shared" si="789"/>
        <v>10247</v>
      </c>
      <c r="X537">
        <f t="shared" si="790"/>
        <v>-1690</v>
      </c>
      <c r="Y537" s="20">
        <f t="shared" si="791"/>
        <v>911824.35832913942</v>
      </c>
      <c r="Z537" s="4">
        <v>3165163</v>
      </c>
      <c r="AA537">
        <f t="shared" si="792"/>
        <v>9699</v>
      </c>
      <c r="AB537" s="17">
        <f t="shared" si="793"/>
        <v>0.87348817057117389</v>
      </c>
      <c r="AC537" s="16">
        <f t="shared" si="794"/>
        <v>-1374</v>
      </c>
      <c r="AD537">
        <f t="shared" si="795"/>
        <v>458427</v>
      </c>
      <c r="AE537">
        <f t="shared" si="796"/>
        <v>548</v>
      </c>
      <c r="AF537" s="17">
        <f t="shared" si="797"/>
        <v>0.12651182942882611</v>
      </c>
      <c r="AG537" s="16">
        <f t="shared" si="798"/>
        <v>-316</v>
      </c>
      <c r="AH537" s="20">
        <f t="shared" si="799"/>
        <v>5.3479067044012882E-2</v>
      </c>
      <c r="AI537" s="20">
        <f t="shared" si="800"/>
        <v>115356.56768998489</v>
      </c>
      <c r="AJ537" s="4">
        <v>7619</v>
      </c>
      <c r="AK537">
        <f t="shared" si="801"/>
        <v>-336</v>
      </c>
      <c r="AL537">
        <f t="shared" si="802"/>
        <v>-4.2237586423632956E-2</v>
      </c>
      <c r="AM537" s="20">
        <f t="shared" si="803"/>
        <v>1917.2118772018116</v>
      </c>
      <c r="AN537" s="20">
        <f t="shared" si="804"/>
        <v>1.6749546032122899E-2</v>
      </c>
      <c r="AO537" s="4">
        <v>232</v>
      </c>
      <c r="AP537">
        <f t="shared" si="830"/>
        <v>-7</v>
      </c>
      <c r="AQ537">
        <f t="shared" si="831"/>
        <v>-2.9288702928870314E-2</v>
      </c>
      <c r="AR537" s="20">
        <f t="shared" si="805"/>
        <v>58.379466532460995</v>
      </c>
      <c r="AS537" s="4">
        <v>288</v>
      </c>
      <c r="AT537">
        <f t="shared" si="806"/>
        <v>9</v>
      </c>
      <c r="AU537">
        <f t="shared" si="807"/>
        <v>3.2258064516129004E-2</v>
      </c>
      <c r="AV537" s="20">
        <f t="shared" si="808"/>
        <v>72.471061902365378</v>
      </c>
      <c r="AW537" s="30">
        <f t="shared" si="809"/>
        <v>6.3313679711922758E-4</v>
      </c>
      <c r="AX537" s="4">
        <v>106</v>
      </c>
      <c r="AY537">
        <f t="shared" si="810"/>
        <v>-3</v>
      </c>
      <c r="AZ537">
        <f t="shared" si="811"/>
        <v>-2.752293577981646E-2</v>
      </c>
      <c r="BA537" s="20">
        <f t="shared" si="812"/>
        <v>26.673376950176145</v>
      </c>
      <c r="BB537" s="30">
        <f t="shared" si="813"/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 t="shared" si="814"/>
        <v>-337</v>
      </c>
      <c r="BE537" s="30">
        <f t="shared" si="815"/>
        <v>-3.9268235842460975E-2</v>
      </c>
      <c r="BF537" s="20">
        <f t="shared" si="816"/>
        <v>2074.7357825868144</v>
      </c>
      <c r="BG537" s="20">
        <f t="shared" si="817"/>
        <v>1.8125739209194552E-2</v>
      </c>
      <c r="BH537" s="26">
        <v>83343</v>
      </c>
      <c r="BI537">
        <f t="shared" ref="BI537:BI600" si="836">IFERROR((BH537-BH536), 0)</f>
        <v>107</v>
      </c>
      <c r="BJ537" s="4">
        <v>172523</v>
      </c>
      <c r="BK537">
        <f t="shared" ref="BK537:BK600" si="837">IFERROR((BJ537-BJ536),0)</f>
        <v>217</v>
      </c>
      <c r="BL537" s="4">
        <v>127909</v>
      </c>
      <c r="BM537">
        <f t="shared" si="818"/>
        <v>154</v>
      </c>
      <c r="BN537" s="4">
        <v>49652</v>
      </c>
      <c r="BO537">
        <f t="shared" si="819"/>
        <v>60</v>
      </c>
      <c r="BP537" s="4">
        <v>21451</v>
      </c>
      <c r="BQ537">
        <f t="shared" si="820"/>
        <v>10</v>
      </c>
      <c r="BR537" s="8">
        <v>34</v>
      </c>
      <c r="BS537" s="15">
        <f t="shared" si="821"/>
        <v>0</v>
      </c>
      <c r="BT537" s="8">
        <v>318</v>
      </c>
      <c r="BU537" s="15">
        <f t="shared" si="822"/>
        <v>1</v>
      </c>
      <c r="BV537" s="8">
        <v>1468</v>
      </c>
      <c r="BW537" s="15">
        <f t="shared" si="823"/>
        <v>2</v>
      </c>
      <c r="BX537" s="8">
        <v>3337</v>
      </c>
      <c r="BY537" s="15">
        <f t="shared" si="824"/>
        <v>3</v>
      </c>
      <c r="BZ537" s="13">
        <v>1874</v>
      </c>
      <c r="CA537" s="16">
        <f t="shared" si="825"/>
        <v>2</v>
      </c>
    </row>
    <row r="538" spans="1:79">
      <c r="A538" s="1">
        <v>44435</v>
      </c>
      <c r="B538">
        <v>44436</v>
      </c>
      <c r="C538" s="4">
        <v>455527</v>
      </c>
      <c r="D538">
        <f t="shared" si="833"/>
        <v>649</v>
      </c>
      <c r="E538" s="4">
        <v>7039</v>
      </c>
      <c r="F538">
        <f t="shared" si="834"/>
        <v>8</v>
      </c>
      <c r="G538" s="4">
        <v>440407</v>
      </c>
      <c r="H538">
        <f t="shared" si="835"/>
        <v>805</v>
      </c>
      <c r="I538">
        <f t="shared" si="832"/>
        <v>8081</v>
      </c>
      <c r="J538">
        <f t="shared" si="829"/>
        <v>-164</v>
      </c>
      <c r="K538">
        <f t="shared" si="826"/>
        <v>1.5452432018299683E-2</v>
      </c>
      <c r="L538">
        <f t="shared" ref="L538:L601" si="838">+IFERROR(G538/C538,"")</f>
        <v>0.96680767550551339</v>
      </c>
      <c r="M538">
        <f t="shared" ref="M538:M601" si="839">+IFERROR(I538/C538,"")</f>
        <v>1.7739892476186923E-2</v>
      </c>
      <c r="N538">
        <f t="shared" ref="N538:N601" si="840">+IFERROR(D538/C538,"")</f>
        <v>1.4247234521773682E-3</v>
      </c>
      <c r="O538">
        <f t="shared" si="827"/>
        <v>1.136525074584458E-3</v>
      </c>
      <c r="P538">
        <f t="shared" ref="P538:P601" si="841">+IFERROR(H538/G538,"")</f>
        <v>1.8278546889581681E-3</v>
      </c>
      <c r="Q538">
        <f t="shared" ref="Q538:Q601" si="842">+IFERROR(J538/I538,"")</f>
        <v>-2.0294518005197378E-2</v>
      </c>
      <c r="R538">
        <f t="shared" ref="R538:R601" si="843">+IFERROR(C538/3.974,"")</f>
        <v>114626.82435832913</v>
      </c>
      <c r="S538">
        <f t="shared" si="828"/>
        <v>1771.2632108706591</v>
      </c>
      <c r="T538">
        <f t="shared" ref="T538:T601" si="844">+IFERROR(G538/3.974,"")</f>
        <v>110822.09360845495</v>
      </c>
      <c r="U538">
        <f t="shared" ref="U538:U601" si="845">+IFERROR(I538/3.974,"")</f>
        <v>2033.4675390035227</v>
      </c>
      <c r="V538" s="4">
        <v>3635106</v>
      </c>
      <c r="W538">
        <f t="shared" ref="W538:W601" si="846">V538-V537</f>
        <v>11516</v>
      </c>
      <c r="X538">
        <f t="shared" ref="X538:X601" si="847">IFERROR(W538-W537,0)</f>
        <v>1269</v>
      </c>
      <c r="Y538" s="20">
        <f t="shared" ref="Y538:Y601" si="848">IFERROR(V538/3.974,0)</f>
        <v>914722.19426270761</v>
      </c>
      <c r="Z538" s="4">
        <v>3176030</v>
      </c>
      <c r="AA538">
        <f t="shared" ref="AA538:AA601" si="849">Z538-Z537</f>
        <v>10867</v>
      </c>
      <c r="AB538" s="17">
        <f t="shared" ref="AB538:AB601" si="850">IFERROR(Z538/V538,0)</f>
        <v>0.873710422749708</v>
      </c>
      <c r="AC538" s="16">
        <f t="shared" ref="AC538:AC601" si="851">IFERROR(AA538-AA537,0)</f>
        <v>1168</v>
      </c>
      <c r="AD538">
        <f t="shared" ref="AD538:AD601" si="852">V538-Z538</f>
        <v>459076</v>
      </c>
      <c r="AE538">
        <f t="shared" ref="AE538:AE601" si="853">AD538-AD537</f>
        <v>649</v>
      </c>
      <c r="AF538" s="17">
        <f t="shared" ref="AF538:AF601" si="854">IFERROR(AD538/V538,0)</f>
        <v>0.12628957725029202</v>
      </c>
      <c r="AG538" s="16">
        <f t="shared" ref="AG538:AG601" si="855">IFERROR(AE538-AE537,0)</f>
        <v>101</v>
      </c>
      <c r="AH538" s="20">
        <f t="shared" ref="AH538:AH601" si="856">IFERROR(AE538/W538,0)</f>
        <v>5.6356373740882253E-2</v>
      </c>
      <c r="AI538" s="20">
        <f t="shared" ref="AI538:AI601" si="857">IFERROR(AD538/3.974,0)</f>
        <v>115519.87921489682</v>
      </c>
      <c r="AJ538" s="4">
        <v>7474</v>
      </c>
      <c r="AK538">
        <f t="shared" ref="AK538:AK601" si="858">AJ538-AJ537</f>
        <v>-145</v>
      </c>
      <c r="AL538">
        <f t="shared" ref="AL538:AL601" si="859">IFERROR(AJ538/AJ537,0)-1</f>
        <v>-1.9031368946055949E-2</v>
      </c>
      <c r="AM538" s="20">
        <f t="shared" ref="AM538:AM601" si="860">IFERROR(AJ538/3.974,0)</f>
        <v>1880.7247106190237</v>
      </c>
      <c r="AN538" s="20">
        <f t="shared" ref="AN538:AN601" si="861">IFERROR(AJ538/C538," ")</f>
        <v>1.6407369925383129E-2</v>
      </c>
      <c r="AO538" s="4">
        <v>230</v>
      </c>
      <c r="AP538">
        <f t="shared" si="830"/>
        <v>-2</v>
      </c>
      <c r="AQ538">
        <f t="shared" si="831"/>
        <v>-8.6206896551723755E-3</v>
      </c>
      <c r="AR538" s="20">
        <f t="shared" ref="AR538:AR601" si="862">IFERROR(AO538/3.974,0)</f>
        <v>57.876195269250125</v>
      </c>
      <c r="AS538" s="4">
        <v>279</v>
      </c>
      <c r="AT538">
        <f t="shared" ref="AT538:AT601" si="863">AS538-AS537</f>
        <v>-9</v>
      </c>
      <c r="AU538">
        <f t="shared" ref="AU538:AU601" si="864">IFERROR(AS538/AS537,0)-1</f>
        <v>-3.125E-2</v>
      </c>
      <c r="AV538" s="20">
        <f t="shared" ref="AV538:AV601" si="865">IFERROR(AS538/3.974,0)</f>
        <v>70.20634121791646</v>
      </c>
      <c r="AW538" s="30">
        <f t="shared" ref="AW538:AW601" si="866">IFERROR(AS538/C538," ")</f>
        <v>6.1247741626731234E-4</v>
      </c>
      <c r="AX538" s="4">
        <v>98</v>
      </c>
      <c r="AY538">
        <f t="shared" ref="AY538:AY601" si="867">AX538-AX537</f>
        <v>-8</v>
      </c>
      <c r="AZ538">
        <f t="shared" ref="AZ538:AZ601" si="868">IFERROR(AX538/AX537,0)-1</f>
        <v>-7.547169811320753E-2</v>
      </c>
      <c r="BA538" s="20">
        <f t="shared" ref="BA538:BA601" si="869">IFERROR(AX538/3.974,0)</f>
        <v>24.660291897332662</v>
      </c>
      <c r="BB538" s="30">
        <f t="shared" ref="BB538:BB601" si="870"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 t="shared" ref="BD538:BD601" si="871">IFERROR(BC538-BC537,0)</f>
        <v>-164</v>
      </c>
      <c r="BE538" s="30">
        <f t="shared" ref="BE538:BE601" si="872">IFERROR(BC538/BC537,0)-1</f>
        <v>-1.989084293511223E-2</v>
      </c>
      <c r="BF538" s="20">
        <f t="shared" ref="BF538:BF601" si="873">IFERROR(BC538/3.974,0)</f>
        <v>2033.4675390035227</v>
      </c>
      <c r="BG538" s="20">
        <f t="shared" ref="BG538:BG601" si="874">IFERROR(BC538/C538," ")</f>
        <v>1.7739892476186923E-2</v>
      </c>
      <c r="BH538" s="26">
        <v>83512</v>
      </c>
      <c r="BI538">
        <f t="shared" si="836"/>
        <v>169</v>
      </c>
      <c r="BJ538" s="4">
        <v>172738</v>
      </c>
      <c r="BK538">
        <f t="shared" si="837"/>
        <v>215</v>
      </c>
      <c r="BL538" s="4">
        <v>128093</v>
      </c>
      <c r="BM538">
        <f t="shared" ref="BM538:BM601" si="875">IFERROR((BL538-BL537),0)</f>
        <v>184</v>
      </c>
      <c r="BN538" s="4">
        <v>49722</v>
      </c>
      <c r="BO538">
        <f t="shared" ref="BO538:BO601" si="876">IFERROR((BN538-BN537),0)</f>
        <v>70</v>
      </c>
      <c r="BP538" s="4">
        <v>21462</v>
      </c>
      <c r="BQ538">
        <f t="shared" ref="BQ538:BQ601" si="877">IFERROR((BP538-BP537),0)</f>
        <v>11</v>
      </c>
      <c r="BR538" s="8">
        <v>34</v>
      </c>
      <c r="BS538" s="15">
        <f t="shared" ref="BS538:BS601" si="878">IFERROR((BR538-BR537),0)</f>
        <v>0</v>
      </c>
      <c r="BT538" s="8">
        <v>318</v>
      </c>
      <c r="BU538" s="15">
        <f t="shared" ref="BU538:BU601" si="879">IFERROR((BT538-BT537),0)</f>
        <v>0</v>
      </c>
      <c r="BV538" s="8">
        <v>1470</v>
      </c>
      <c r="BW538" s="15">
        <f t="shared" ref="BW538:BW601" si="880">IFERROR((BV538-BV537),0)</f>
        <v>2</v>
      </c>
      <c r="BX538" s="8">
        <v>3340</v>
      </c>
      <c r="BY538" s="15">
        <f t="shared" ref="BY538:BY601" si="881">IFERROR((BX538-BX537),0)</f>
        <v>3</v>
      </c>
      <c r="BZ538" s="13">
        <v>1877</v>
      </c>
      <c r="CA538" s="16">
        <f t="shared" ref="CA538:CA601" si="882">IFERROR((BZ538-BZ537),0)</f>
        <v>3</v>
      </c>
    </row>
    <row r="539" spans="1:79">
      <c r="A539" s="1">
        <v>44436</v>
      </c>
      <c r="B539">
        <v>44437</v>
      </c>
      <c r="C539" s="4">
        <v>456203</v>
      </c>
      <c r="D539">
        <f t="shared" si="833"/>
        <v>676</v>
      </c>
      <c r="E539" s="4">
        <v>7043</v>
      </c>
      <c r="F539">
        <f t="shared" si="834"/>
        <v>4</v>
      </c>
      <c r="G539" s="4">
        <v>441134</v>
      </c>
      <c r="H539">
        <f t="shared" si="835"/>
        <v>727</v>
      </c>
      <c r="I539">
        <f t="shared" si="832"/>
        <v>8026</v>
      </c>
      <c r="J539">
        <f t="shared" si="829"/>
        <v>-55</v>
      </c>
      <c r="K539">
        <f t="shared" si="826"/>
        <v>1.543830268542732E-2</v>
      </c>
      <c r="L539">
        <f t="shared" si="838"/>
        <v>0.96696865211320404</v>
      </c>
      <c r="M539">
        <f t="shared" si="839"/>
        <v>1.7593045201368687E-2</v>
      </c>
      <c r="N539">
        <f t="shared" si="840"/>
        <v>1.4817964809525584E-3</v>
      </c>
      <c r="O539">
        <f t="shared" si="827"/>
        <v>5.6793979838137159E-4</v>
      </c>
      <c r="P539">
        <f t="shared" si="841"/>
        <v>1.6480253165704751E-3</v>
      </c>
      <c r="Q539">
        <f t="shared" si="842"/>
        <v>-6.8527286319461748E-3</v>
      </c>
      <c r="R539">
        <f t="shared" si="843"/>
        <v>114796.9300452944</v>
      </c>
      <c r="S539">
        <f t="shared" si="828"/>
        <v>1772.2697533970809</v>
      </c>
      <c r="T539">
        <f t="shared" si="844"/>
        <v>111005.03271263211</v>
      </c>
      <c r="U539">
        <f t="shared" si="845"/>
        <v>2019.6275792652239</v>
      </c>
      <c r="V539" s="4">
        <v>3645494</v>
      </c>
      <c r="W539">
        <f t="shared" si="846"/>
        <v>10388</v>
      </c>
      <c r="X539">
        <f t="shared" si="847"/>
        <v>-1128</v>
      </c>
      <c r="Y539" s="20">
        <f t="shared" si="848"/>
        <v>917336.18520382477</v>
      </c>
      <c r="Z539" s="4">
        <v>3185742</v>
      </c>
      <c r="AA539">
        <f t="shared" si="849"/>
        <v>9712</v>
      </c>
      <c r="AB539" s="17">
        <f t="shared" si="850"/>
        <v>0.8738848562087882</v>
      </c>
      <c r="AC539" s="16">
        <f t="shared" si="851"/>
        <v>-1155</v>
      </c>
      <c r="AD539">
        <f t="shared" si="852"/>
        <v>459752</v>
      </c>
      <c r="AE539">
        <f t="shared" si="853"/>
        <v>676</v>
      </c>
      <c r="AF539" s="17">
        <f t="shared" si="854"/>
        <v>0.12611514379121183</v>
      </c>
      <c r="AG539" s="16">
        <f t="shared" si="855"/>
        <v>27</v>
      </c>
      <c r="AH539" s="20">
        <f t="shared" si="856"/>
        <v>6.5075086638428953E-2</v>
      </c>
      <c r="AI539" s="20">
        <f t="shared" si="857"/>
        <v>115689.9849018621</v>
      </c>
      <c r="AJ539" s="4">
        <v>7415</v>
      </c>
      <c r="AK539">
        <f t="shared" si="858"/>
        <v>-59</v>
      </c>
      <c r="AL539">
        <f t="shared" si="859"/>
        <v>-7.894032646507898E-3</v>
      </c>
      <c r="AM539" s="20">
        <f t="shared" si="860"/>
        <v>1865.8782083543028</v>
      </c>
      <c r="AN539" s="20">
        <f t="shared" si="861"/>
        <v>1.6253729151276954E-2</v>
      </c>
      <c r="AO539" s="4">
        <v>229</v>
      </c>
      <c r="AP539">
        <f t="shared" si="830"/>
        <v>-1</v>
      </c>
      <c r="AQ539">
        <f t="shared" si="831"/>
        <v>-4.3478260869564966E-3</v>
      </c>
      <c r="AR539" s="20">
        <f t="shared" si="862"/>
        <v>57.624559637644687</v>
      </c>
      <c r="AS539" s="4">
        <v>284</v>
      </c>
      <c r="AT539">
        <f t="shared" si="863"/>
        <v>5</v>
      </c>
      <c r="AU539">
        <f t="shared" si="864"/>
        <v>1.7921146953405076E-2</v>
      </c>
      <c r="AV539" s="20">
        <f t="shared" si="865"/>
        <v>71.464519375943624</v>
      </c>
      <c r="AW539" s="30">
        <f t="shared" si="866"/>
        <v>6.2252988253036479E-4</v>
      </c>
      <c r="AX539" s="4">
        <v>98</v>
      </c>
      <c r="AY539">
        <f t="shared" si="867"/>
        <v>0</v>
      </c>
      <c r="AZ539">
        <f t="shared" si="868"/>
        <v>0</v>
      </c>
      <c r="BA539" s="20">
        <f t="shared" si="869"/>
        <v>24.660291897332662</v>
      </c>
      <c r="BB539" s="30">
        <f t="shared" si="870"/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 t="shared" si="871"/>
        <v>-55</v>
      </c>
      <c r="BE539" s="30">
        <f t="shared" si="872"/>
        <v>-6.8060883554015295E-3</v>
      </c>
      <c r="BF539" s="20">
        <f t="shared" si="873"/>
        <v>2019.6275792652239</v>
      </c>
      <c r="BG539" s="20">
        <f t="shared" si="874"/>
        <v>1.7593045201368687E-2</v>
      </c>
      <c r="BH539" s="26">
        <v>83671</v>
      </c>
      <c r="BI539">
        <f t="shared" si="836"/>
        <v>159</v>
      </c>
      <c r="BJ539" s="4">
        <v>172983</v>
      </c>
      <c r="BK539">
        <f t="shared" si="837"/>
        <v>245</v>
      </c>
      <c r="BL539" s="4">
        <v>128299</v>
      </c>
      <c r="BM539">
        <f t="shared" si="875"/>
        <v>206</v>
      </c>
      <c r="BN539" s="4">
        <v>49773</v>
      </c>
      <c r="BO539">
        <f t="shared" si="876"/>
        <v>51</v>
      </c>
      <c r="BP539" s="4">
        <v>21477</v>
      </c>
      <c r="BQ539">
        <f t="shared" si="877"/>
        <v>15</v>
      </c>
      <c r="BR539" s="8">
        <v>34</v>
      </c>
      <c r="BS539" s="15">
        <f t="shared" si="878"/>
        <v>0</v>
      </c>
      <c r="BT539" s="8">
        <v>318</v>
      </c>
      <c r="BU539" s="15">
        <f t="shared" si="879"/>
        <v>0</v>
      </c>
      <c r="BV539" s="8">
        <v>1471</v>
      </c>
      <c r="BW539" s="15">
        <f t="shared" si="880"/>
        <v>1</v>
      </c>
      <c r="BX539" s="8">
        <v>3342</v>
      </c>
      <c r="BY539" s="15">
        <f t="shared" si="881"/>
        <v>2</v>
      </c>
      <c r="BZ539" s="13">
        <v>1878</v>
      </c>
      <c r="CA539" s="16">
        <f t="shared" si="882"/>
        <v>1</v>
      </c>
    </row>
    <row r="540" spans="1:79">
      <c r="A540" s="1">
        <v>44437</v>
      </c>
      <c r="B540">
        <v>44438</v>
      </c>
      <c r="C540" s="4">
        <v>456666</v>
      </c>
      <c r="D540">
        <f t="shared" si="833"/>
        <v>463</v>
      </c>
      <c r="E540" s="4">
        <v>7046</v>
      </c>
      <c r="F540">
        <f t="shared" si="834"/>
        <v>3</v>
      </c>
      <c r="G540" s="4">
        <v>441655</v>
      </c>
      <c r="H540">
        <f t="shared" si="835"/>
        <v>521</v>
      </c>
      <c r="I540">
        <f t="shared" si="832"/>
        <v>7965</v>
      </c>
      <c r="J540">
        <f t="shared" si="829"/>
        <v>-61</v>
      </c>
      <c r="K540">
        <f t="shared" si="826"/>
        <v>1.5429219604700152E-2</v>
      </c>
      <c r="L540">
        <f t="shared" si="838"/>
        <v>0.96712914909364833</v>
      </c>
      <c r="M540">
        <f t="shared" si="839"/>
        <v>1.7441631301651536E-2</v>
      </c>
      <c r="N540">
        <f t="shared" si="840"/>
        <v>1.013870093241012E-3</v>
      </c>
      <c r="O540">
        <f t="shared" si="827"/>
        <v>4.257734885041158E-4</v>
      </c>
      <c r="P540">
        <f t="shared" si="841"/>
        <v>1.1796538021759066E-3</v>
      </c>
      <c r="Q540">
        <f t="shared" si="842"/>
        <v>-7.6585059635907093E-3</v>
      </c>
      <c r="R540">
        <f t="shared" si="843"/>
        <v>114913.43734272773</v>
      </c>
      <c r="S540">
        <f t="shared" si="828"/>
        <v>1773.0246602918971</v>
      </c>
      <c r="T540">
        <f t="shared" si="844"/>
        <v>111136.13487669853</v>
      </c>
      <c r="U540">
        <f t="shared" si="845"/>
        <v>2004.2778057372923</v>
      </c>
      <c r="V540" s="4">
        <v>3652689</v>
      </c>
      <c r="W540">
        <f t="shared" si="846"/>
        <v>7195</v>
      </c>
      <c r="X540">
        <f t="shared" si="847"/>
        <v>-3193</v>
      </c>
      <c r="Y540" s="20">
        <f t="shared" si="848"/>
        <v>919146.70357322588</v>
      </c>
      <c r="Z540" s="4">
        <v>3192474</v>
      </c>
      <c r="AA540">
        <f t="shared" si="849"/>
        <v>6732</v>
      </c>
      <c r="AB540" s="17">
        <f t="shared" si="850"/>
        <v>0.87400651958050635</v>
      </c>
      <c r="AC540" s="16">
        <f t="shared" si="851"/>
        <v>-2980</v>
      </c>
      <c r="AD540">
        <f t="shared" si="852"/>
        <v>460215</v>
      </c>
      <c r="AE540">
        <f t="shared" si="853"/>
        <v>463</v>
      </c>
      <c r="AF540" s="17">
        <f t="shared" si="854"/>
        <v>0.12599348041949368</v>
      </c>
      <c r="AG540" s="16">
        <f t="shared" si="855"/>
        <v>-213</v>
      </c>
      <c r="AH540" s="20">
        <f t="shared" si="856"/>
        <v>6.4350243224461437E-2</v>
      </c>
      <c r="AI540" s="20">
        <f t="shared" si="857"/>
        <v>115806.49219929542</v>
      </c>
      <c r="AJ540" s="4">
        <v>7344</v>
      </c>
      <c r="AK540">
        <f t="shared" si="858"/>
        <v>-71</v>
      </c>
      <c r="AL540">
        <f t="shared" si="859"/>
        <v>-9.5751854349291898E-3</v>
      </c>
      <c r="AM540" s="20">
        <f t="shared" si="860"/>
        <v>1848.012078510317</v>
      </c>
      <c r="AN540" s="20">
        <f t="shared" si="861"/>
        <v>1.6081775301861754E-2</v>
      </c>
      <c r="AO540" s="4">
        <v>242</v>
      </c>
      <c r="AP540">
        <f t="shared" si="830"/>
        <v>13</v>
      </c>
      <c r="AQ540">
        <f t="shared" si="831"/>
        <v>5.6768558951965087E-2</v>
      </c>
      <c r="AR540" s="20">
        <f t="shared" si="862"/>
        <v>60.895822848515344</v>
      </c>
      <c r="AS540" s="4">
        <v>283</v>
      </c>
      <c r="AT540">
        <f t="shared" si="863"/>
        <v>-1</v>
      </c>
      <c r="AU540">
        <f t="shared" si="864"/>
        <v>-3.5211267605633756E-3</v>
      </c>
      <c r="AV540" s="20">
        <f t="shared" si="865"/>
        <v>71.2128837443382</v>
      </c>
      <c r="AW540" s="30">
        <f t="shared" si="866"/>
        <v>6.1970893388165534E-4</v>
      </c>
      <c r="AX540" s="4">
        <v>96</v>
      </c>
      <c r="AY540">
        <f t="shared" si="867"/>
        <v>-2</v>
      </c>
      <c r="AZ540">
        <f t="shared" si="868"/>
        <v>-2.0408163265306145E-2</v>
      </c>
      <c r="BA540" s="20">
        <f t="shared" si="869"/>
        <v>24.157020634121789</v>
      </c>
      <c r="BB540" s="30">
        <f t="shared" si="870"/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 t="shared" si="871"/>
        <v>-61</v>
      </c>
      <c r="BE540" s="30">
        <f t="shared" si="872"/>
        <v>-7.6002990281585081E-3</v>
      </c>
      <c r="BF540" s="20">
        <f t="shared" si="873"/>
        <v>2004.2778057372923</v>
      </c>
      <c r="BG540" s="20">
        <f t="shared" si="874"/>
        <v>1.7441631301651536E-2</v>
      </c>
      <c r="BH540" s="26">
        <v>83763</v>
      </c>
      <c r="BI540">
        <f t="shared" si="836"/>
        <v>92</v>
      </c>
      <c r="BJ540" s="4">
        <v>173155</v>
      </c>
      <c r="BK540">
        <f t="shared" si="837"/>
        <v>172</v>
      </c>
      <c r="BL540" s="4">
        <v>128440</v>
      </c>
      <c r="BM540">
        <f t="shared" si="875"/>
        <v>141</v>
      </c>
      <c r="BN540" s="4">
        <v>49818</v>
      </c>
      <c r="BO540">
        <f t="shared" si="876"/>
        <v>45</v>
      </c>
      <c r="BP540" s="4">
        <v>21490</v>
      </c>
      <c r="BQ540">
        <f t="shared" si="877"/>
        <v>13</v>
      </c>
      <c r="BR540" s="8">
        <v>34</v>
      </c>
      <c r="BS540" s="15">
        <f t="shared" si="878"/>
        <v>0</v>
      </c>
      <c r="BT540" s="8">
        <v>319</v>
      </c>
      <c r="BU540" s="15">
        <f t="shared" si="879"/>
        <v>1</v>
      </c>
      <c r="BV540" s="8">
        <v>1471</v>
      </c>
      <c r="BW540" s="15">
        <f t="shared" si="880"/>
        <v>0</v>
      </c>
      <c r="BX540" s="8">
        <v>3344</v>
      </c>
      <c r="BY540" s="15">
        <f t="shared" si="881"/>
        <v>2</v>
      </c>
      <c r="BZ540" s="13">
        <v>1878</v>
      </c>
      <c r="CA540" s="16">
        <f t="shared" si="882"/>
        <v>0</v>
      </c>
    </row>
    <row r="541" spans="1:79">
      <c r="A541" s="1">
        <v>44438</v>
      </c>
      <c r="B541">
        <v>44439</v>
      </c>
      <c r="C541" s="4">
        <v>457037</v>
      </c>
      <c r="D541">
        <f t="shared" si="833"/>
        <v>371</v>
      </c>
      <c r="E541" s="4">
        <v>7054</v>
      </c>
      <c r="F541">
        <f t="shared" si="834"/>
        <v>8</v>
      </c>
      <c r="G541" s="4">
        <v>442093</v>
      </c>
      <c r="H541">
        <f t="shared" si="835"/>
        <v>438</v>
      </c>
      <c r="I541">
        <f t="shared" si="832"/>
        <v>7890</v>
      </c>
      <c r="J541">
        <f t="shared" si="829"/>
        <v>-75</v>
      </c>
      <c r="K541">
        <f t="shared" si="826"/>
        <v>1.5434198981701701E-2</v>
      </c>
      <c r="L541">
        <f t="shared" si="838"/>
        <v>0.96730242846859227</v>
      </c>
      <c r="M541">
        <f t="shared" si="839"/>
        <v>1.726337254970604E-2</v>
      </c>
      <c r="N541">
        <f t="shared" si="840"/>
        <v>8.117504709684336E-4</v>
      </c>
      <c r="O541">
        <f t="shared" si="827"/>
        <v>1.1341083073433513E-3</v>
      </c>
      <c r="P541">
        <f t="shared" si="841"/>
        <v>9.9074176700377522E-4</v>
      </c>
      <c r="Q541">
        <f t="shared" si="842"/>
        <v>-9.5057034220532317E-3</v>
      </c>
      <c r="R541">
        <f t="shared" si="843"/>
        <v>115006.79416205334</v>
      </c>
      <c r="S541">
        <f t="shared" si="828"/>
        <v>1775.0377453447406</v>
      </c>
      <c r="T541">
        <f t="shared" si="844"/>
        <v>111246.35128334172</v>
      </c>
      <c r="U541">
        <f t="shared" si="845"/>
        <v>1985.4051333668847</v>
      </c>
      <c r="V541" s="4">
        <v>3657722</v>
      </c>
      <c r="W541">
        <f t="shared" si="846"/>
        <v>5033</v>
      </c>
      <c r="X541">
        <f t="shared" si="847"/>
        <v>-2162</v>
      </c>
      <c r="Y541" s="20">
        <f t="shared" si="848"/>
        <v>920413.18570709613</v>
      </c>
      <c r="Z541" s="4">
        <v>3197136</v>
      </c>
      <c r="AA541">
        <f t="shared" si="849"/>
        <v>4662</v>
      </c>
      <c r="AB541" s="17">
        <f t="shared" si="850"/>
        <v>0.87407845648193061</v>
      </c>
      <c r="AC541" s="16">
        <f t="shared" si="851"/>
        <v>-2070</v>
      </c>
      <c r="AD541">
        <f t="shared" si="852"/>
        <v>460586</v>
      </c>
      <c r="AE541">
        <f t="shared" si="853"/>
        <v>371</v>
      </c>
      <c r="AF541" s="17">
        <f t="shared" si="854"/>
        <v>0.12592154351806945</v>
      </c>
      <c r="AG541" s="16">
        <f t="shared" si="855"/>
        <v>-92</v>
      </c>
      <c r="AH541" s="20">
        <f t="shared" si="856"/>
        <v>7.37134909596662E-2</v>
      </c>
      <c r="AI541" s="20">
        <f t="shared" si="857"/>
        <v>115899.84901862103</v>
      </c>
      <c r="AJ541" s="4">
        <v>7261</v>
      </c>
      <c r="AK541">
        <f t="shared" si="858"/>
        <v>-83</v>
      </c>
      <c r="AL541">
        <f t="shared" si="859"/>
        <v>-1.1301742919390012E-2</v>
      </c>
      <c r="AM541" s="20">
        <f t="shared" si="860"/>
        <v>1827.1263210870659</v>
      </c>
      <c r="AN541" s="20">
        <f t="shared" si="861"/>
        <v>1.58871163603822E-2</v>
      </c>
      <c r="AO541" s="4">
        <v>239</v>
      </c>
      <c r="AP541">
        <f t="shared" si="830"/>
        <v>-3</v>
      </c>
      <c r="AQ541">
        <f t="shared" si="831"/>
        <v>-1.2396694214875992E-2</v>
      </c>
      <c r="AR541" s="20">
        <f t="shared" si="862"/>
        <v>60.140915953699043</v>
      </c>
      <c r="AS541" s="4">
        <v>295</v>
      </c>
      <c r="AT541">
        <f t="shared" si="863"/>
        <v>12</v>
      </c>
      <c r="AU541">
        <f t="shared" si="864"/>
        <v>4.2402826855123754E-2</v>
      </c>
      <c r="AV541" s="20">
        <f t="shared" si="865"/>
        <v>74.232511323603418</v>
      </c>
      <c r="AW541" s="30">
        <f t="shared" si="866"/>
        <v>6.4546196478622081E-4</v>
      </c>
      <c r="AX541" s="4">
        <v>95</v>
      </c>
      <c r="AY541">
        <f t="shared" si="867"/>
        <v>-1</v>
      </c>
      <c r="AZ541">
        <f t="shared" si="868"/>
        <v>-1.041666666666663E-2</v>
      </c>
      <c r="BA541" s="20">
        <f t="shared" si="869"/>
        <v>23.905385002516354</v>
      </c>
      <c r="BB541" s="30">
        <f t="shared" si="870"/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 t="shared" si="871"/>
        <v>-75</v>
      </c>
      <c r="BE541" s="30">
        <f t="shared" si="872"/>
        <v>-9.4161958568738102E-3</v>
      </c>
      <c r="BF541" s="20">
        <f t="shared" si="873"/>
        <v>1985.4051333668847</v>
      </c>
      <c r="BG541" s="20">
        <f t="shared" si="874"/>
        <v>1.726337254970604E-2</v>
      </c>
      <c r="BH541" s="26">
        <v>83861</v>
      </c>
      <c r="BI541">
        <f t="shared" si="836"/>
        <v>98</v>
      </c>
      <c r="BJ541" s="4">
        <v>173276</v>
      </c>
      <c r="BK541">
        <f t="shared" si="837"/>
        <v>121</v>
      </c>
      <c r="BL541" s="4">
        <v>128556</v>
      </c>
      <c r="BM541">
        <f t="shared" si="875"/>
        <v>116</v>
      </c>
      <c r="BN541" s="4">
        <v>49848</v>
      </c>
      <c r="BO541">
        <f t="shared" si="876"/>
        <v>30</v>
      </c>
      <c r="BP541" s="4">
        <v>21496</v>
      </c>
      <c r="BQ541">
        <f t="shared" si="877"/>
        <v>6</v>
      </c>
      <c r="BR541" s="8">
        <v>34</v>
      </c>
      <c r="BS541" s="15">
        <f t="shared" si="878"/>
        <v>0</v>
      </c>
      <c r="BT541" s="8">
        <v>320</v>
      </c>
      <c r="BU541" s="15">
        <f t="shared" si="879"/>
        <v>1</v>
      </c>
      <c r="BV541" s="8">
        <v>1474</v>
      </c>
      <c r="BW541" s="15">
        <f t="shared" si="880"/>
        <v>3</v>
      </c>
      <c r="BX541" s="8">
        <v>3348</v>
      </c>
      <c r="BY541" s="15">
        <f t="shared" si="881"/>
        <v>4</v>
      </c>
      <c r="BZ541" s="13">
        <v>1878</v>
      </c>
      <c r="CA541" s="16">
        <f t="shared" si="882"/>
        <v>0</v>
      </c>
    </row>
    <row r="542" spans="1:79">
      <c r="A542" s="1">
        <v>44439</v>
      </c>
      <c r="B542">
        <v>44440</v>
      </c>
      <c r="C542" s="4">
        <v>457487</v>
      </c>
      <c r="D542">
        <f t="shared" si="833"/>
        <v>450</v>
      </c>
      <c r="E542" s="4">
        <v>7061</v>
      </c>
      <c r="F542">
        <f t="shared" si="834"/>
        <v>7</v>
      </c>
      <c r="G542" s="4">
        <v>442947</v>
      </c>
      <c r="H542">
        <f t="shared" si="835"/>
        <v>854</v>
      </c>
      <c r="I542">
        <f t="shared" si="832"/>
        <v>7479</v>
      </c>
      <c r="J542">
        <f t="shared" si="829"/>
        <v>-411</v>
      </c>
      <c r="K542">
        <f t="shared" si="826"/>
        <v>1.5434318352215473E-2</v>
      </c>
      <c r="L542">
        <f t="shared" si="838"/>
        <v>0.96821767613068788</v>
      </c>
      <c r="M542">
        <f t="shared" si="839"/>
        <v>1.6348005517096659E-2</v>
      </c>
      <c r="N542">
        <f t="shared" si="840"/>
        <v>9.8363450764721175E-4</v>
      </c>
      <c r="O542">
        <f t="shared" si="827"/>
        <v>9.9136099702591706E-4</v>
      </c>
      <c r="P542">
        <f t="shared" si="841"/>
        <v>1.9279959001867041E-3</v>
      </c>
      <c r="Q542">
        <f t="shared" si="842"/>
        <v>-5.4953870838347373E-2</v>
      </c>
      <c r="R542">
        <f t="shared" si="843"/>
        <v>115120.03019627578</v>
      </c>
      <c r="S542">
        <f t="shared" si="828"/>
        <v>1776.7991947659789</v>
      </c>
      <c r="T542">
        <f t="shared" si="844"/>
        <v>111461.24811273276</v>
      </c>
      <c r="U542">
        <f t="shared" si="845"/>
        <v>1881.9828887770507</v>
      </c>
      <c r="V542" s="4">
        <v>3667145</v>
      </c>
      <c r="W542">
        <f t="shared" si="846"/>
        <v>9423</v>
      </c>
      <c r="X542">
        <f t="shared" si="847"/>
        <v>4390</v>
      </c>
      <c r="Y542" s="20">
        <f t="shared" si="848"/>
        <v>922784.34826371411</v>
      </c>
      <c r="Z542" s="4">
        <v>3206109</v>
      </c>
      <c r="AA542">
        <f t="shared" si="849"/>
        <v>8973</v>
      </c>
      <c r="AB542" s="17">
        <f t="shared" si="850"/>
        <v>0.87427930992638692</v>
      </c>
      <c r="AC542" s="16">
        <f t="shared" si="851"/>
        <v>4311</v>
      </c>
      <c r="AD542">
        <f t="shared" si="852"/>
        <v>461036</v>
      </c>
      <c r="AE542">
        <f t="shared" si="853"/>
        <v>450</v>
      </c>
      <c r="AF542" s="17">
        <f t="shared" si="854"/>
        <v>0.12572069007361311</v>
      </c>
      <c r="AG542" s="16">
        <f t="shared" si="855"/>
        <v>79</v>
      </c>
      <c r="AH542" s="20">
        <f t="shared" si="856"/>
        <v>4.775549188156638E-2</v>
      </c>
      <c r="AI542" s="20">
        <f t="shared" si="857"/>
        <v>116013.08505284348</v>
      </c>
      <c r="AJ542" s="4">
        <v>6865</v>
      </c>
      <c r="AK542">
        <f t="shared" si="858"/>
        <v>-396</v>
      </c>
      <c r="AL542">
        <f t="shared" si="859"/>
        <v>-5.4537942432171915E-2</v>
      </c>
      <c r="AM542" s="20">
        <f t="shared" si="860"/>
        <v>1727.4786109713134</v>
      </c>
      <c r="AN542" s="20">
        <f t="shared" si="861"/>
        <v>1.5005890877773577E-2</v>
      </c>
      <c r="AO542" s="4">
        <v>239</v>
      </c>
      <c r="AP542">
        <f t="shared" si="830"/>
        <v>0</v>
      </c>
      <c r="AQ542">
        <f t="shared" si="831"/>
        <v>0</v>
      </c>
      <c r="AR542" s="20">
        <f t="shared" si="862"/>
        <v>60.140915953699043</v>
      </c>
      <c r="AS542" s="4">
        <v>279</v>
      </c>
      <c r="AT542">
        <f t="shared" si="863"/>
        <v>-16</v>
      </c>
      <c r="AU542">
        <f t="shared" si="864"/>
        <v>-5.4237288135593253E-2</v>
      </c>
      <c r="AV542" s="20">
        <f t="shared" si="865"/>
        <v>70.20634121791646</v>
      </c>
      <c r="AW542" s="30">
        <f t="shared" si="866"/>
        <v>6.0985339474127129E-4</v>
      </c>
      <c r="AX542" s="4">
        <v>97</v>
      </c>
      <c r="AY542">
        <f t="shared" si="867"/>
        <v>2</v>
      </c>
      <c r="AZ542">
        <f t="shared" si="868"/>
        <v>2.1052631578947434E-2</v>
      </c>
      <c r="BA542" s="20">
        <f t="shared" si="869"/>
        <v>24.408656265727227</v>
      </c>
      <c r="BB542" s="30">
        <f t="shared" si="870"/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 t="shared" si="871"/>
        <v>-410</v>
      </c>
      <c r="BE542" s="30">
        <f t="shared" si="872"/>
        <v>-5.1964512040557631E-2</v>
      </c>
      <c r="BF542" s="20">
        <f t="shared" si="873"/>
        <v>1882.2345244086562</v>
      </c>
      <c r="BG542" s="20">
        <f t="shared" si="874"/>
        <v>1.63501913715581E-2</v>
      </c>
      <c r="BH542" s="26">
        <v>83959</v>
      </c>
      <c r="BI542">
        <f t="shared" si="836"/>
        <v>98</v>
      </c>
      <c r="BJ542" s="4">
        <v>173449</v>
      </c>
      <c r="BK542">
        <f t="shared" si="837"/>
        <v>173</v>
      </c>
      <c r="BL542" s="4">
        <v>128681</v>
      </c>
      <c r="BM542">
        <f t="shared" si="875"/>
        <v>125</v>
      </c>
      <c r="BN542" s="4">
        <v>49892</v>
      </c>
      <c r="BO542">
        <f t="shared" si="876"/>
        <v>44</v>
      </c>
      <c r="BP542" s="4">
        <v>21506</v>
      </c>
      <c r="BQ542">
        <f t="shared" si="877"/>
        <v>10</v>
      </c>
      <c r="BR542" s="8">
        <v>34</v>
      </c>
      <c r="BS542" s="15">
        <f t="shared" si="878"/>
        <v>0</v>
      </c>
      <c r="BT542" s="8">
        <v>321</v>
      </c>
      <c r="BU542" s="15">
        <f t="shared" si="879"/>
        <v>1</v>
      </c>
      <c r="BV542" s="8">
        <v>1475</v>
      </c>
      <c r="BW542" s="15">
        <f t="shared" si="880"/>
        <v>1</v>
      </c>
      <c r="BX542" s="8">
        <v>3351</v>
      </c>
      <c r="BY542" s="15">
        <f t="shared" si="881"/>
        <v>3</v>
      </c>
      <c r="BZ542" s="13">
        <v>1880</v>
      </c>
      <c r="CA542" s="16">
        <f t="shared" si="882"/>
        <v>2</v>
      </c>
    </row>
    <row r="543" spans="1:79">
      <c r="A543" s="1">
        <v>44440</v>
      </c>
      <c r="B543">
        <v>44441</v>
      </c>
      <c r="C543" s="4">
        <v>458157</v>
      </c>
      <c r="D543">
        <f t="shared" si="833"/>
        <v>670</v>
      </c>
      <c r="E543" s="4">
        <v>7066</v>
      </c>
      <c r="F543">
        <f t="shared" si="834"/>
        <v>5</v>
      </c>
      <c r="G543" s="4">
        <v>443737</v>
      </c>
      <c r="H543">
        <f t="shared" si="835"/>
        <v>790</v>
      </c>
      <c r="I543">
        <f t="shared" si="832"/>
        <v>7354</v>
      </c>
      <c r="J543">
        <f t="shared" si="829"/>
        <v>-125</v>
      </c>
      <c r="K543">
        <f t="shared" ref="K543:K606" si="883">+IFERROR(E543/C543,"")</f>
        <v>1.5422660790951573E-2</v>
      </c>
      <c r="L543">
        <f t="shared" si="838"/>
        <v>0.96852607294006199</v>
      </c>
      <c r="M543">
        <f t="shared" si="839"/>
        <v>1.6051266268986397E-2</v>
      </c>
      <c r="N543">
        <f t="shared" si="840"/>
        <v>1.4623807995948986E-3</v>
      </c>
      <c r="O543">
        <f t="shared" ref="O543:O606" si="884">+IFERROR(F543/E543,"")</f>
        <v>7.0761392584206052E-4</v>
      </c>
      <c r="P543">
        <f t="shared" si="841"/>
        <v>1.7803338464000072E-3</v>
      </c>
      <c r="Q543">
        <f t="shared" si="842"/>
        <v>-1.6997552352461247E-2</v>
      </c>
      <c r="R543">
        <f t="shared" si="843"/>
        <v>115288.62606945143</v>
      </c>
      <c r="S543">
        <f t="shared" ref="S543:S606" si="885">+IFERROR(E543/3.974,"")</f>
        <v>1778.0573729240059</v>
      </c>
      <c r="T543">
        <f t="shared" si="844"/>
        <v>111660.04026170105</v>
      </c>
      <c r="U543">
        <f t="shared" si="845"/>
        <v>1850.5284348263713</v>
      </c>
      <c r="V543" s="4">
        <v>3677348</v>
      </c>
      <c r="W543">
        <f t="shared" si="846"/>
        <v>10203</v>
      </c>
      <c r="X543">
        <f t="shared" si="847"/>
        <v>780</v>
      </c>
      <c r="Y543" s="20">
        <f t="shared" si="848"/>
        <v>925351.78661298438</v>
      </c>
      <c r="Z543" s="4">
        <v>3215642</v>
      </c>
      <c r="AA543">
        <f t="shared" si="849"/>
        <v>9533</v>
      </c>
      <c r="AB543" s="17">
        <f t="shared" si="850"/>
        <v>0.87444593223159739</v>
      </c>
      <c r="AC543" s="16">
        <f t="shared" si="851"/>
        <v>560</v>
      </c>
      <c r="AD543">
        <f t="shared" si="852"/>
        <v>461706</v>
      </c>
      <c r="AE543">
        <f t="shared" si="853"/>
        <v>670</v>
      </c>
      <c r="AF543" s="17">
        <f t="shared" si="854"/>
        <v>0.12555406776840267</v>
      </c>
      <c r="AG543" s="16">
        <f t="shared" si="855"/>
        <v>220</v>
      </c>
      <c r="AH543" s="20">
        <f t="shared" si="856"/>
        <v>6.5666960697833968E-2</v>
      </c>
      <c r="AI543" s="20">
        <f t="shared" si="857"/>
        <v>116181.68092601912</v>
      </c>
      <c r="AJ543" s="4">
        <v>6725</v>
      </c>
      <c r="AK543">
        <f t="shared" si="858"/>
        <v>-140</v>
      </c>
      <c r="AL543">
        <f t="shared" si="859"/>
        <v>-2.039329934450107E-2</v>
      </c>
      <c r="AM543" s="20">
        <f t="shared" si="860"/>
        <v>1692.2496225465525</v>
      </c>
      <c r="AN543" s="20">
        <f t="shared" si="861"/>
        <v>1.4678374443695066E-2</v>
      </c>
      <c r="AO543" s="4">
        <v>239</v>
      </c>
      <c r="AP543">
        <f t="shared" si="830"/>
        <v>0</v>
      </c>
      <c r="AQ543">
        <f t="shared" si="831"/>
        <v>0</v>
      </c>
      <c r="AR543" s="20">
        <f t="shared" si="862"/>
        <v>60.140915953699043</v>
      </c>
      <c r="AS543" s="4">
        <v>295</v>
      </c>
      <c r="AT543">
        <f t="shared" si="863"/>
        <v>16</v>
      </c>
      <c r="AU543">
        <f t="shared" si="864"/>
        <v>5.7347670250896154E-2</v>
      </c>
      <c r="AV543" s="20">
        <f t="shared" si="865"/>
        <v>74.232511323603418</v>
      </c>
      <c r="AW543" s="30">
        <f t="shared" si="866"/>
        <v>6.4388408340372409E-4</v>
      </c>
      <c r="AX543" s="4">
        <v>95</v>
      </c>
      <c r="AY543">
        <f t="shared" si="867"/>
        <v>-2</v>
      </c>
      <c r="AZ543">
        <f t="shared" si="868"/>
        <v>-2.0618556701030966E-2</v>
      </c>
      <c r="BA543" s="20">
        <f t="shared" si="869"/>
        <v>23.905385002516354</v>
      </c>
      <c r="BB543" s="30">
        <f t="shared" si="870"/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 t="shared" si="871"/>
        <v>-126</v>
      </c>
      <c r="BE543" s="30">
        <f t="shared" si="872"/>
        <v>-1.6844919786096257E-2</v>
      </c>
      <c r="BF543" s="20">
        <f t="shared" si="873"/>
        <v>1850.5284348263713</v>
      </c>
      <c r="BG543" s="20">
        <f t="shared" si="874"/>
        <v>1.6051266268986397E-2</v>
      </c>
      <c r="BH543" s="26">
        <v>84110</v>
      </c>
      <c r="BI543">
        <f t="shared" si="836"/>
        <v>151</v>
      </c>
      <c r="BJ543" s="4">
        <v>173682</v>
      </c>
      <c r="BK543">
        <f t="shared" si="837"/>
        <v>233</v>
      </c>
      <c r="BL543" s="4">
        <v>128870</v>
      </c>
      <c r="BM543">
        <f t="shared" si="875"/>
        <v>189</v>
      </c>
      <c r="BN543" s="4">
        <v>49972</v>
      </c>
      <c r="BO543">
        <f t="shared" si="876"/>
        <v>80</v>
      </c>
      <c r="BP543" s="4">
        <v>21523</v>
      </c>
      <c r="BQ543">
        <f t="shared" si="877"/>
        <v>17</v>
      </c>
      <c r="BR543" s="8">
        <v>34</v>
      </c>
      <c r="BS543" s="15">
        <f t="shared" si="878"/>
        <v>0</v>
      </c>
      <c r="BT543" s="8">
        <v>323</v>
      </c>
      <c r="BU543" s="15">
        <f t="shared" si="879"/>
        <v>2</v>
      </c>
      <c r="BV543" s="8">
        <v>1475</v>
      </c>
      <c r="BW543" s="15">
        <f t="shared" si="880"/>
        <v>0</v>
      </c>
      <c r="BX543" s="8">
        <v>3353</v>
      </c>
      <c r="BY543" s="15">
        <f t="shared" si="881"/>
        <v>2</v>
      </c>
      <c r="BZ543" s="13">
        <v>1881</v>
      </c>
      <c r="CA543" s="16">
        <f t="shared" si="882"/>
        <v>1</v>
      </c>
    </row>
    <row r="544" spans="1:79">
      <c r="A544" s="1">
        <v>44441</v>
      </c>
      <c r="B544">
        <v>44442</v>
      </c>
      <c r="C544" s="4">
        <v>458638</v>
      </c>
      <c r="D544">
        <f t="shared" si="833"/>
        <v>481</v>
      </c>
      <c r="E544" s="4">
        <v>7069</v>
      </c>
      <c r="F544">
        <f t="shared" si="834"/>
        <v>3</v>
      </c>
      <c r="G544" s="4">
        <v>444476</v>
      </c>
      <c r="H544">
        <f t="shared" si="835"/>
        <v>739</v>
      </c>
      <c r="I544">
        <f t="shared" si="832"/>
        <v>7093</v>
      </c>
      <c r="J544">
        <f t="shared" si="829"/>
        <v>-261</v>
      </c>
      <c r="K544">
        <f t="shared" si="883"/>
        <v>1.5413027267692603E-2</v>
      </c>
      <c r="L544">
        <f t="shared" si="838"/>
        <v>0.96912161661266616</v>
      </c>
      <c r="M544">
        <f t="shared" si="839"/>
        <v>1.5465356119641199E-2</v>
      </c>
      <c r="N544">
        <f t="shared" si="840"/>
        <v>1.048757407803104E-3</v>
      </c>
      <c r="O544">
        <f t="shared" si="884"/>
        <v>4.243881737162258E-4</v>
      </c>
      <c r="P544">
        <f t="shared" si="841"/>
        <v>1.6626319531313277E-3</v>
      </c>
      <c r="Q544">
        <f t="shared" si="842"/>
        <v>-3.6796841956858874E-2</v>
      </c>
      <c r="R544">
        <f t="shared" si="843"/>
        <v>115409.66280825365</v>
      </c>
      <c r="S544">
        <f t="shared" si="885"/>
        <v>1778.8122798188222</v>
      </c>
      <c r="T544">
        <f t="shared" si="844"/>
        <v>111845.99899345747</v>
      </c>
      <c r="U544">
        <f t="shared" si="845"/>
        <v>1784.8515349773527</v>
      </c>
      <c r="V544" s="4">
        <v>3686021</v>
      </c>
      <c r="W544">
        <f t="shared" si="846"/>
        <v>8673</v>
      </c>
      <c r="X544">
        <f t="shared" si="847"/>
        <v>-1530</v>
      </c>
      <c r="Y544" s="20">
        <f t="shared" si="848"/>
        <v>927534.22244589834</v>
      </c>
      <c r="Z544" s="4">
        <v>3223834</v>
      </c>
      <c r="AA544">
        <f t="shared" si="849"/>
        <v>8192</v>
      </c>
      <c r="AB544" s="17">
        <f t="shared" si="850"/>
        <v>0.87461086087138407</v>
      </c>
      <c r="AC544" s="16">
        <f t="shared" si="851"/>
        <v>-1341</v>
      </c>
      <c r="AD544">
        <f t="shared" si="852"/>
        <v>462187</v>
      </c>
      <c r="AE544">
        <f t="shared" si="853"/>
        <v>481</v>
      </c>
      <c r="AF544" s="17">
        <f t="shared" si="854"/>
        <v>0.12538913912861593</v>
      </c>
      <c r="AG544" s="16">
        <f t="shared" si="855"/>
        <v>-189</v>
      </c>
      <c r="AH544" s="20">
        <f t="shared" si="856"/>
        <v>5.5459471924362964E-2</v>
      </c>
      <c r="AI544" s="20">
        <f t="shared" si="857"/>
        <v>116302.71766482134</v>
      </c>
      <c r="AJ544" s="4">
        <v>6477</v>
      </c>
      <c r="AK544">
        <f t="shared" si="858"/>
        <v>-248</v>
      </c>
      <c r="AL544">
        <f t="shared" si="859"/>
        <v>-3.6877323420074326E-2</v>
      </c>
      <c r="AM544" s="20">
        <f t="shared" si="860"/>
        <v>1629.8439859084046</v>
      </c>
      <c r="AN544" s="20">
        <f t="shared" si="861"/>
        <v>1.4122248919627245E-2</v>
      </c>
      <c r="AO544" s="4">
        <v>236</v>
      </c>
      <c r="AP544">
        <f t="shared" si="830"/>
        <v>-3</v>
      </c>
      <c r="AQ544">
        <f t="shared" si="831"/>
        <v>-1.2552301255230103E-2</v>
      </c>
      <c r="AR544" s="20">
        <f t="shared" si="862"/>
        <v>59.386009058882735</v>
      </c>
      <c r="AS544" s="4">
        <v>282</v>
      </c>
      <c r="AT544">
        <f t="shared" si="863"/>
        <v>-13</v>
      </c>
      <c r="AU544">
        <f t="shared" si="864"/>
        <v>-4.4067796610169463E-2</v>
      </c>
      <c r="AV544" s="20">
        <f t="shared" si="865"/>
        <v>70.961248112732761</v>
      </c>
      <c r="AW544" s="30">
        <f t="shared" si="866"/>
        <v>6.1486401039599864E-4</v>
      </c>
      <c r="AX544" s="4">
        <v>98</v>
      </c>
      <c r="AY544">
        <f t="shared" si="867"/>
        <v>3</v>
      </c>
      <c r="AZ544">
        <f t="shared" si="868"/>
        <v>3.1578947368421151E-2</v>
      </c>
      <c r="BA544" s="20">
        <f t="shared" si="869"/>
        <v>24.660291897332662</v>
      </c>
      <c r="BB544" s="30">
        <f t="shared" si="870"/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 t="shared" si="871"/>
        <v>-261</v>
      </c>
      <c r="BE544" s="30">
        <f t="shared" si="872"/>
        <v>-3.5490889311939111E-2</v>
      </c>
      <c r="BF544" s="20">
        <f t="shared" si="873"/>
        <v>1784.8515349773527</v>
      </c>
      <c r="BG544" s="20">
        <f t="shared" si="874"/>
        <v>1.5465356119641199E-2</v>
      </c>
      <c r="BH544" s="26">
        <v>84236</v>
      </c>
      <c r="BI544">
        <f t="shared" si="836"/>
        <v>126</v>
      </c>
      <c r="BJ544" s="4">
        <v>173822</v>
      </c>
      <c r="BK544">
        <f t="shared" si="837"/>
        <v>140</v>
      </c>
      <c r="BL544" s="4">
        <v>129009</v>
      </c>
      <c r="BM544">
        <f t="shared" si="875"/>
        <v>139</v>
      </c>
      <c r="BN544" s="4">
        <v>50034</v>
      </c>
      <c r="BO544">
        <f t="shared" si="876"/>
        <v>62</v>
      </c>
      <c r="BP544" s="4">
        <v>21537</v>
      </c>
      <c r="BQ544">
        <f t="shared" si="877"/>
        <v>14</v>
      </c>
      <c r="BR544" s="8">
        <v>34</v>
      </c>
      <c r="BS544" s="15">
        <f t="shared" si="878"/>
        <v>0</v>
      </c>
      <c r="BT544" s="8">
        <v>323</v>
      </c>
      <c r="BU544" s="15">
        <f t="shared" si="879"/>
        <v>0</v>
      </c>
      <c r="BV544" s="8">
        <v>1475</v>
      </c>
      <c r="BW544" s="15">
        <f t="shared" si="880"/>
        <v>0</v>
      </c>
      <c r="BX544" s="8">
        <v>3355</v>
      </c>
      <c r="BY544" s="15">
        <f t="shared" si="881"/>
        <v>2</v>
      </c>
      <c r="BZ544" s="13">
        <v>1882</v>
      </c>
      <c r="CA544" s="16">
        <f t="shared" si="882"/>
        <v>1</v>
      </c>
    </row>
    <row r="545" spans="1:79">
      <c r="A545" s="1">
        <v>44442</v>
      </c>
      <c r="B545">
        <v>44443</v>
      </c>
      <c r="C545" s="4">
        <v>459077</v>
      </c>
      <c r="D545">
        <f t="shared" si="833"/>
        <v>439</v>
      </c>
      <c r="E545" s="4">
        <v>7073</v>
      </c>
      <c r="F545">
        <f t="shared" si="834"/>
        <v>4</v>
      </c>
      <c r="G545" s="4">
        <v>445207</v>
      </c>
      <c r="H545">
        <f t="shared" si="835"/>
        <v>731</v>
      </c>
      <c r="I545">
        <f t="shared" si="832"/>
        <v>6797</v>
      </c>
      <c r="J545">
        <f t="shared" si="829"/>
        <v>-296</v>
      </c>
      <c r="K545">
        <f t="shared" si="883"/>
        <v>1.5407001439845603E-2</v>
      </c>
      <c r="L545">
        <f t="shared" si="838"/>
        <v>0.9697872034538868</v>
      </c>
      <c r="M545">
        <f t="shared" si="839"/>
        <v>1.4805795106267576E-2</v>
      </c>
      <c r="N545">
        <f t="shared" si="840"/>
        <v>9.5626659579983318E-4</v>
      </c>
      <c r="O545">
        <f t="shared" si="884"/>
        <v>5.6553089212498236E-4</v>
      </c>
      <c r="P545">
        <f t="shared" si="841"/>
        <v>1.6419328537062535E-3</v>
      </c>
      <c r="Q545">
        <f t="shared" si="842"/>
        <v>-4.3548624393114611E-2</v>
      </c>
      <c r="R545">
        <f t="shared" si="843"/>
        <v>115520.13085052843</v>
      </c>
      <c r="S545">
        <f t="shared" si="885"/>
        <v>1779.8188223452439</v>
      </c>
      <c r="T545">
        <f t="shared" si="844"/>
        <v>112029.94464016105</v>
      </c>
      <c r="U545">
        <f t="shared" si="845"/>
        <v>1710.3673880221438</v>
      </c>
      <c r="V545" s="4">
        <v>3694522</v>
      </c>
      <c r="W545">
        <f t="shared" si="846"/>
        <v>8501</v>
      </c>
      <c r="X545">
        <f t="shared" si="847"/>
        <v>-172</v>
      </c>
      <c r="Y545" s="20">
        <f t="shared" si="848"/>
        <v>929673.37695017608</v>
      </c>
      <c r="Z545" s="4">
        <v>3231896</v>
      </c>
      <c r="AA545">
        <f t="shared" si="849"/>
        <v>8062</v>
      </c>
      <c r="AB545" s="17">
        <f t="shared" si="850"/>
        <v>0.87478055347890737</v>
      </c>
      <c r="AC545" s="16">
        <f t="shared" si="851"/>
        <v>-130</v>
      </c>
      <c r="AD545">
        <f t="shared" si="852"/>
        <v>462626</v>
      </c>
      <c r="AE545">
        <f t="shared" si="853"/>
        <v>439</v>
      </c>
      <c r="AF545" s="17">
        <f t="shared" si="854"/>
        <v>0.12521944652109257</v>
      </c>
      <c r="AG545" s="16">
        <f t="shared" si="855"/>
        <v>-42</v>
      </c>
      <c r="AH545" s="20">
        <f t="shared" si="856"/>
        <v>5.1640983413716035E-2</v>
      </c>
      <c r="AI545" s="20">
        <f t="shared" si="857"/>
        <v>116413.18570709611</v>
      </c>
      <c r="AJ545" s="4">
        <v>6181</v>
      </c>
      <c r="AK545">
        <f t="shared" si="858"/>
        <v>-296</v>
      </c>
      <c r="AL545">
        <f t="shared" si="859"/>
        <v>-4.5700169831712212E-2</v>
      </c>
      <c r="AM545" s="20">
        <f t="shared" si="860"/>
        <v>1555.3598389531958</v>
      </c>
      <c r="AN545" s="20">
        <f t="shared" si="861"/>
        <v>1.3463972274803573E-2</v>
      </c>
      <c r="AO545" s="4">
        <v>251</v>
      </c>
      <c r="AP545">
        <f t="shared" si="830"/>
        <v>15</v>
      </c>
      <c r="AQ545">
        <f t="shared" si="831"/>
        <v>6.3559322033898358E-2</v>
      </c>
      <c r="AR545" s="20">
        <f t="shared" si="862"/>
        <v>63.160543532964262</v>
      </c>
      <c r="AS545" s="4">
        <v>263</v>
      </c>
      <c r="AT545">
        <f t="shared" si="863"/>
        <v>-19</v>
      </c>
      <c r="AU545">
        <f t="shared" si="864"/>
        <v>-6.7375886524822737E-2</v>
      </c>
      <c r="AV545" s="20">
        <f t="shared" si="865"/>
        <v>66.180171112229488</v>
      </c>
      <c r="AW545" s="30">
        <f t="shared" si="866"/>
        <v>5.7288864395297517E-4</v>
      </c>
      <c r="AX545" s="4">
        <v>102</v>
      </c>
      <c r="AY545">
        <f t="shared" si="867"/>
        <v>4</v>
      </c>
      <c r="AZ545">
        <f t="shared" si="868"/>
        <v>4.081632653061229E-2</v>
      </c>
      <c r="BA545" s="20">
        <f t="shared" si="869"/>
        <v>25.666834423754402</v>
      </c>
      <c r="BB545" s="30">
        <f t="shared" si="870"/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 t="shared" si="871"/>
        <v>-296</v>
      </c>
      <c r="BE545" s="30">
        <f t="shared" si="872"/>
        <v>-4.1731284364866728E-2</v>
      </c>
      <c r="BF545" s="20">
        <f t="shared" si="873"/>
        <v>1710.3673880221438</v>
      </c>
      <c r="BG545" s="20">
        <f t="shared" si="874"/>
        <v>1.4805795106267576E-2</v>
      </c>
      <c r="BH545" s="26">
        <v>84341</v>
      </c>
      <c r="BI545">
        <f t="shared" si="836"/>
        <v>105</v>
      </c>
      <c r="BJ545" s="4">
        <v>173959</v>
      </c>
      <c r="BK545">
        <f t="shared" si="837"/>
        <v>137</v>
      </c>
      <c r="BL545" s="4">
        <v>129126</v>
      </c>
      <c r="BM545">
        <f t="shared" si="875"/>
        <v>117</v>
      </c>
      <c r="BN545" s="4">
        <v>50100</v>
      </c>
      <c r="BO545">
        <f t="shared" si="876"/>
        <v>66</v>
      </c>
      <c r="BP545" s="4">
        <v>21551</v>
      </c>
      <c r="BQ545">
        <f t="shared" si="877"/>
        <v>14</v>
      </c>
      <c r="BR545" s="8">
        <v>34</v>
      </c>
      <c r="BS545" s="15">
        <f t="shared" si="878"/>
        <v>0</v>
      </c>
      <c r="BT545" s="8">
        <v>323</v>
      </c>
      <c r="BU545" s="15">
        <f t="shared" si="879"/>
        <v>0</v>
      </c>
      <c r="BV545" s="8">
        <v>1478</v>
      </c>
      <c r="BW545" s="15">
        <f t="shared" si="880"/>
        <v>3</v>
      </c>
      <c r="BX545" s="8">
        <v>3356</v>
      </c>
      <c r="BY545" s="15">
        <f t="shared" si="881"/>
        <v>1</v>
      </c>
      <c r="BZ545" s="13">
        <v>1882</v>
      </c>
      <c r="CA545" s="16">
        <f t="shared" si="882"/>
        <v>0</v>
      </c>
    </row>
    <row r="546" spans="1:79">
      <c r="A546" s="1">
        <v>44443</v>
      </c>
      <c r="B546">
        <v>44444</v>
      </c>
      <c r="C546" s="4">
        <v>459519</v>
      </c>
      <c r="D546">
        <f t="shared" si="833"/>
        <v>442</v>
      </c>
      <c r="E546" s="4">
        <v>7081</v>
      </c>
      <c r="F546">
        <f t="shared" si="834"/>
        <v>8</v>
      </c>
      <c r="G546" s="4">
        <v>445901</v>
      </c>
      <c r="H546">
        <f t="shared" si="835"/>
        <v>694</v>
      </c>
      <c r="I546">
        <f t="shared" si="832"/>
        <v>6537</v>
      </c>
      <c r="J546">
        <f t="shared" si="829"/>
        <v>-260</v>
      </c>
      <c r="K546">
        <f t="shared" si="883"/>
        <v>1.54095913335466E-2</v>
      </c>
      <c r="L546">
        <f t="shared" si="838"/>
        <v>0.97036466392031673</v>
      </c>
      <c r="M546">
        <f t="shared" si="839"/>
        <v>1.4225744746136722E-2</v>
      </c>
      <c r="N546">
        <f t="shared" si="840"/>
        <v>9.6187535227052639E-4</v>
      </c>
      <c r="O546">
        <f t="shared" si="884"/>
        <v>1.1297839288236125E-3</v>
      </c>
      <c r="P546">
        <f t="shared" si="841"/>
        <v>1.5563992904254532E-3</v>
      </c>
      <c r="Q546">
        <f t="shared" si="842"/>
        <v>-3.9773596450971394E-2</v>
      </c>
      <c r="R546">
        <f t="shared" si="843"/>
        <v>115631.35379969803</v>
      </c>
      <c r="S546">
        <f t="shared" si="885"/>
        <v>1781.8319073980874</v>
      </c>
      <c r="T546">
        <f t="shared" si="844"/>
        <v>112204.57976849521</v>
      </c>
      <c r="U546">
        <f t="shared" si="845"/>
        <v>1644.9421238047307</v>
      </c>
      <c r="V546" s="4">
        <v>3703356</v>
      </c>
      <c r="W546">
        <f t="shared" si="846"/>
        <v>8834</v>
      </c>
      <c r="X546">
        <f t="shared" si="847"/>
        <v>333</v>
      </c>
      <c r="Y546" s="20">
        <f t="shared" si="848"/>
        <v>931896.32611977856</v>
      </c>
      <c r="Z546" s="4">
        <v>3240288</v>
      </c>
      <c r="AA546">
        <f t="shared" si="849"/>
        <v>8392</v>
      </c>
      <c r="AB546" s="17">
        <f t="shared" si="850"/>
        <v>0.87495990123552803</v>
      </c>
      <c r="AC546" s="16">
        <f t="shared" si="851"/>
        <v>330</v>
      </c>
      <c r="AD546">
        <f t="shared" si="852"/>
        <v>463068</v>
      </c>
      <c r="AE546">
        <f t="shared" si="853"/>
        <v>442</v>
      </c>
      <c r="AF546" s="17">
        <f t="shared" si="854"/>
        <v>0.125040098764472</v>
      </c>
      <c r="AG546" s="16">
        <f t="shared" si="855"/>
        <v>3</v>
      </c>
      <c r="AH546" s="20">
        <f t="shared" si="856"/>
        <v>5.003395970115463E-2</v>
      </c>
      <c r="AI546" s="20">
        <f t="shared" si="857"/>
        <v>116524.40865626572</v>
      </c>
      <c r="AJ546" s="4">
        <v>5941</v>
      </c>
      <c r="AK546">
        <f t="shared" si="858"/>
        <v>-240</v>
      </c>
      <c r="AL546">
        <f t="shared" si="859"/>
        <v>-3.8828668500242691E-2</v>
      </c>
      <c r="AM546" s="20">
        <f t="shared" si="860"/>
        <v>1494.9672873678912</v>
      </c>
      <c r="AN546" s="20">
        <f t="shared" si="861"/>
        <v>1.292873635257737E-2</v>
      </c>
      <c r="AO546" s="4">
        <v>248</v>
      </c>
      <c r="AP546">
        <f t="shared" si="830"/>
        <v>-3</v>
      </c>
      <c r="AQ546">
        <f t="shared" si="831"/>
        <v>-1.195219123505975E-2</v>
      </c>
      <c r="AR546" s="20">
        <f t="shared" si="862"/>
        <v>62.405636638147961</v>
      </c>
      <c r="AS546" s="4">
        <v>253</v>
      </c>
      <c r="AT546">
        <f t="shared" si="863"/>
        <v>-10</v>
      </c>
      <c r="AU546">
        <f t="shared" si="864"/>
        <v>-3.802281368821292E-2</v>
      </c>
      <c r="AV546" s="20">
        <f t="shared" si="865"/>
        <v>63.663814796175139</v>
      </c>
      <c r="AW546" s="30">
        <f t="shared" si="866"/>
        <v>5.5057571068878547E-4</v>
      </c>
      <c r="AX546" s="4">
        <v>95</v>
      </c>
      <c r="AY546">
        <f t="shared" si="867"/>
        <v>-7</v>
      </c>
      <c r="AZ546">
        <f t="shared" si="868"/>
        <v>-6.8627450980392135E-2</v>
      </c>
      <c r="BA546" s="20">
        <f t="shared" si="869"/>
        <v>23.905385002516354</v>
      </c>
      <c r="BB546" s="30">
        <f t="shared" si="870"/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 t="shared" si="871"/>
        <v>-260</v>
      </c>
      <c r="BE546" s="30">
        <f t="shared" si="872"/>
        <v>-3.8252170075033121E-2</v>
      </c>
      <c r="BF546" s="20">
        <f t="shared" si="873"/>
        <v>1644.9421238047307</v>
      </c>
      <c r="BG546" s="20">
        <f t="shared" si="874"/>
        <v>1.4225744746136722E-2</v>
      </c>
      <c r="BH546" s="26">
        <v>84437</v>
      </c>
      <c r="BI546">
        <f t="shared" si="836"/>
        <v>96</v>
      </c>
      <c r="BJ546" s="4">
        <v>174119</v>
      </c>
      <c r="BK546">
        <f t="shared" si="837"/>
        <v>160</v>
      </c>
      <c r="BL546" s="4">
        <v>129249</v>
      </c>
      <c r="BM546">
        <f t="shared" si="875"/>
        <v>123</v>
      </c>
      <c r="BN546" s="4">
        <v>50150</v>
      </c>
      <c r="BO546">
        <f t="shared" si="876"/>
        <v>50</v>
      </c>
      <c r="BP546" s="4">
        <v>21564</v>
      </c>
      <c r="BQ546">
        <f t="shared" si="877"/>
        <v>13</v>
      </c>
      <c r="BR546" s="8">
        <v>34</v>
      </c>
      <c r="BS546" s="15">
        <f t="shared" si="878"/>
        <v>0</v>
      </c>
      <c r="BT546" s="8">
        <v>323</v>
      </c>
      <c r="BU546" s="15">
        <f t="shared" si="879"/>
        <v>0</v>
      </c>
      <c r="BV546" s="8">
        <v>1481</v>
      </c>
      <c r="BW546" s="15">
        <f t="shared" si="880"/>
        <v>3</v>
      </c>
      <c r="BX546" s="8">
        <v>3359</v>
      </c>
      <c r="BY546" s="15">
        <f t="shared" si="881"/>
        <v>3</v>
      </c>
      <c r="BZ546" s="13">
        <v>1884</v>
      </c>
      <c r="CA546" s="16">
        <f t="shared" si="882"/>
        <v>2</v>
      </c>
    </row>
    <row r="547" spans="1:79">
      <c r="A547" s="1">
        <v>44444</v>
      </c>
      <c r="B547">
        <v>44445</v>
      </c>
      <c r="C547" s="4">
        <v>459844</v>
      </c>
      <c r="D547">
        <f t="shared" si="833"/>
        <v>325</v>
      </c>
      <c r="E547" s="4">
        <v>7086</v>
      </c>
      <c r="F547">
        <f t="shared" si="834"/>
        <v>5</v>
      </c>
      <c r="G547" s="4">
        <v>446387</v>
      </c>
      <c r="H547">
        <f t="shared" si="835"/>
        <v>486</v>
      </c>
      <c r="I547">
        <f t="shared" si="832"/>
        <v>6371</v>
      </c>
      <c r="J547">
        <f t="shared" si="829"/>
        <v>-166</v>
      </c>
      <c r="K547">
        <f t="shared" si="883"/>
        <v>1.5409573681509381E-2</v>
      </c>
      <c r="L547">
        <f t="shared" si="838"/>
        <v>0.97073572776854755</v>
      </c>
      <c r="M547">
        <f t="shared" si="839"/>
        <v>1.3854698549943024E-2</v>
      </c>
      <c r="N547">
        <f t="shared" si="840"/>
        <v>7.0676142343925337E-4</v>
      </c>
      <c r="O547">
        <f t="shared" si="884"/>
        <v>7.056167090036692E-4</v>
      </c>
      <c r="P547">
        <f t="shared" si="841"/>
        <v>1.0887413835976407E-3</v>
      </c>
      <c r="Q547">
        <f t="shared" si="842"/>
        <v>-2.6055564275623919E-2</v>
      </c>
      <c r="R547">
        <f t="shared" si="843"/>
        <v>115713.1353799698</v>
      </c>
      <c r="S547">
        <f t="shared" si="885"/>
        <v>1783.0900855561147</v>
      </c>
      <c r="T547">
        <f t="shared" si="844"/>
        <v>112326.87468545545</v>
      </c>
      <c r="U547">
        <f t="shared" si="845"/>
        <v>1603.1706089582285</v>
      </c>
      <c r="V547" s="4">
        <v>3708931</v>
      </c>
      <c r="W547">
        <f t="shared" si="846"/>
        <v>5575</v>
      </c>
      <c r="X547">
        <f t="shared" si="847"/>
        <v>-3259</v>
      </c>
      <c r="Y547" s="20">
        <f t="shared" si="848"/>
        <v>933299.19476597884</v>
      </c>
      <c r="Z547" s="4">
        <v>3245538</v>
      </c>
      <c r="AA547">
        <f t="shared" si="849"/>
        <v>5250</v>
      </c>
      <c r="AB547" s="17">
        <f t="shared" si="850"/>
        <v>0.87506022624847968</v>
      </c>
      <c r="AC547" s="16">
        <f t="shared" si="851"/>
        <v>-3142</v>
      </c>
      <c r="AD547">
        <f t="shared" si="852"/>
        <v>463393</v>
      </c>
      <c r="AE547">
        <f t="shared" si="853"/>
        <v>325</v>
      </c>
      <c r="AF547" s="17">
        <f t="shared" si="854"/>
        <v>0.12493977375152032</v>
      </c>
      <c r="AG547" s="16">
        <f t="shared" si="855"/>
        <v>-117</v>
      </c>
      <c r="AH547" s="20">
        <f t="shared" si="856"/>
        <v>5.829596412556054E-2</v>
      </c>
      <c r="AI547" s="20">
        <f t="shared" si="857"/>
        <v>116606.19023653748</v>
      </c>
      <c r="AJ547" s="4">
        <v>5779</v>
      </c>
      <c r="AK547">
        <f t="shared" si="858"/>
        <v>-162</v>
      </c>
      <c r="AL547">
        <f t="shared" si="859"/>
        <v>-2.7268136677327082E-2</v>
      </c>
      <c r="AM547" s="20">
        <f t="shared" si="860"/>
        <v>1454.2023150478108</v>
      </c>
      <c r="AN547" s="20">
        <f t="shared" si="861"/>
        <v>1.2567305434016754E-2</v>
      </c>
      <c r="AO547" s="4">
        <v>246</v>
      </c>
      <c r="AP547">
        <f t="shared" si="830"/>
        <v>-2</v>
      </c>
      <c r="AQ547">
        <f t="shared" si="831"/>
        <v>-8.0645161290322509E-3</v>
      </c>
      <c r="AR547" s="20">
        <f t="shared" si="862"/>
        <v>61.902365374937091</v>
      </c>
      <c r="AS547" s="4">
        <v>255</v>
      </c>
      <c r="AT547">
        <f t="shared" si="863"/>
        <v>2</v>
      </c>
      <c r="AU547">
        <f t="shared" si="864"/>
        <v>7.905138339920903E-3</v>
      </c>
      <c r="AV547" s="20">
        <f t="shared" si="865"/>
        <v>64.167086059386008</v>
      </c>
      <c r="AW547" s="30">
        <f t="shared" si="866"/>
        <v>5.545358860831064E-4</v>
      </c>
      <c r="AX547" s="4">
        <v>91</v>
      </c>
      <c r="AY547">
        <f t="shared" si="867"/>
        <v>-4</v>
      </c>
      <c r="AZ547">
        <f t="shared" si="868"/>
        <v>-4.2105263157894757E-2</v>
      </c>
      <c r="BA547" s="20">
        <f t="shared" si="869"/>
        <v>22.898842476094615</v>
      </c>
      <c r="BB547" s="30">
        <f t="shared" si="870"/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 t="shared" si="871"/>
        <v>-166</v>
      </c>
      <c r="BE547" s="30">
        <f t="shared" si="872"/>
        <v>-2.5393911580235629E-2</v>
      </c>
      <c r="BF547" s="20">
        <f t="shared" si="873"/>
        <v>1603.1706089582285</v>
      </c>
      <c r="BG547" s="20">
        <f t="shared" si="874"/>
        <v>1.3854698549943024E-2</v>
      </c>
      <c r="BH547" s="26">
        <v>84749</v>
      </c>
      <c r="BI547">
        <f t="shared" si="836"/>
        <v>312</v>
      </c>
      <c r="BJ547" s="4">
        <v>174124</v>
      </c>
      <c r="BK547">
        <f t="shared" si="837"/>
        <v>5</v>
      </c>
      <c r="BL547" s="4">
        <v>129253</v>
      </c>
      <c r="BM547">
        <f t="shared" si="875"/>
        <v>4</v>
      </c>
      <c r="BN547" s="4">
        <v>50153</v>
      </c>
      <c r="BO547">
        <f t="shared" si="876"/>
        <v>3</v>
      </c>
      <c r="BP547" s="4">
        <v>21565</v>
      </c>
      <c r="BQ547">
        <f t="shared" si="877"/>
        <v>1</v>
      </c>
      <c r="BR547" s="8">
        <v>34</v>
      </c>
      <c r="BS547" s="15">
        <f t="shared" si="878"/>
        <v>0</v>
      </c>
      <c r="BT547" s="8">
        <v>324</v>
      </c>
      <c r="BU547" s="15">
        <f t="shared" si="879"/>
        <v>1</v>
      </c>
      <c r="BV547" s="8">
        <v>1484</v>
      </c>
      <c r="BW547" s="15">
        <f t="shared" si="880"/>
        <v>3</v>
      </c>
      <c r="BX547" s="8">
        <v>3360</v>
      </c>
      <c r="BY547" s="15">
        <f t="shared" si="881"/>
        <v>1</v>
      </c>
      <c r="BZ547" s="13">
        <v>1884</v>
      </c>
      <c r="CA547" s="16">
        <f t="shared" si="882"/>
        <v>0</v>
      </c>
    </row>
    <row r="548" spans="1:79">
      <c r="A548" s="1">
        <v>44445</v>
      </c>
      <c r="B548">
        <v>44446</v>
      </c>
      <c r="C548" s="4">
        <v>460073</v>
      </c>
      <c r="D548">
        <f t="shared" si="833"/>
        <v>229</v>
      </c>
      <c r="E548" s="4">
        <v>7095</v>
      </c>
      <c r="F548">
        <f t="shared" si="834"/>
        <v>9</v>
      </c>
      <c r="G548" s="4">
        <v>446796</v>
      </c>
      <c r="H548">
        <f t="shared" si="835"/>
        <v>409</v>
      </c>
      <c r="I548">
        <f t="shared" si="832"/>
        <v>6182</v>
      </c>
      <c r="J548">
        <f t="shared" si="829"/>
        <v>-189</v>
      </c>
      <c r="K548">
        <f t="shared" si="883"/>
        <v>1.5421465723917727E-2</v>
      </c>
      <c r="L548">
        <f t="shared" si="838"/>
        <v>0.97114153623446708</v>
      </c>
      <c r="M548">
        <f t="shared" si="839"/>
        <v>1.3436998041615135E-2</v>
      </c>
      <c r="N548">
        <f t="shared" si="840"/>
        <v>4.9774709665640021E-4</v>
      </c>
      <c r="O548">
        <f t="shared" si="884"/>
        <v>1.2684989429175475E-3</v>
      </c>
      <c r="P548">
        <f t="shared" si="841"/>
        <v>9.1540658376529783E-4</v>
      </c>
      <c r="Q548">
        <f t="shared" si="842"/>
        <v>-3.057263021675833E-2</v>
      </c>
      <c r="R548">
        <f t="shared" si="843"/>
        <v>115770.75993960744</v>
      </c>
      <c r="S548">
        <f t="shared" si="885"/>
        <v>1785.3548062405637</v>
      </c>
      <c r="T548">
        <f t="shared" si="844"/>
        <v>112429.79365878207</v>
      </c>
      <c r="U548">
        <f t="shared" si="845"/>
        <v>1555.611474584801</v>
      </c>
      <c r="V548" s="4">
        <v>3712565</v>
      </c>
      <c r="W548">
        <f t="shared" si="846"/>
        <v>3634</v>
      </c>
      <c r="X548">
        <f t="shared" si="847"/>
        <v>-1941</v>
      </c>
      <c r="Y548" s="20">
        <f t="shared" si="848"/>
        <v>934213.63865123293</v>
      </c>
      <c r="Z548" s="4">
        <v>3248943</v>
      </c>
      <c r="AA548">
        <f t="shared" si="849"/>
        <v>3405</v>
      </c>
      <c r="AB548" s="17">
        <f t="shared" si="850"/>
        <v>0.87512083963513099</v>
      </c>
      <c r="AC548" s="16">
        <f t="shared" si="851"/>
        <v>-1845</v>
      </c>
      <c r="AD548">
        <f t="shared" si="852"/>
        <v>463622</v>
      </c>
      <c r="AE548">
        <f t="shared" si="853"/>
        <v>229</v>
      </c>
      <c r="AF548" s="17">
        <f t="shared" si="854"/>
        <v>0.12487916036486903</v>
      </c>
      <c r="AG548" s="16">
        <f t="shared" si="855"/>
        <v>-96</v>
      </c>
      <c r="AH548" s="20">
        <f t="shared" si="856"/>
        <v>6.3015960374243257E-2</v>
      </c>
      <c r="AI548" s="20">
        <f t="shared" si="857"/>
        <v>116663.81479617514</v>
      </c>
      <c r="AJ548" s="4">
        <v>5595</v>
      </c>
      <c r="AK548">
        <f t="shared" si="858"/>
        <v>-184</v>
      </c>
      <c r="AL548">
        <f t="shared" si="859"/>
        <v>-3.183941858453021E-2</v>
      </c>
      <c r="AM548" s="20">
        <f t="shared" si="860"/>
        <v>1407.9013588324106</v>
      </c>
      <c r="AN548" s="20">
        <f t="shared" si="861"/>
        <v>1.2161113562412921E-2</v>
      </c>
      <c r="AO548" s="4">
        <v>240</v>
      </c>
      <c r="AP548">
        <f t="shared" si="830"/>
        <v>-6</v>
      </c>
      <c r="AQ548">
        <f t="shared" si="831"/>
        <v>-2.4390243902439046E-2</v>
      </c>
      <c r="AR548" s="20">
        <f t="shared" si="862"/>
        <v>60.392551585304474</v>
      </c>
      <c r="AS548" s="4">
        <v>259</v>
      </c>
      <c r="AT548">
        <f t="shared" si="863"/>
        <v>4</v>
      </c>
      <c r="AU548">
        <f t="shared" si="864"/>
        <v>1.5686274509803866E-2</v>
      </c>
      <c r="AV548" s="20">
        <f t="shared" si="865"/>
        <v>65.173628585807748</v>
      </c>
      <c r="AW548" s="30">
        <f t="shared" si="866"/>
        <v>5.6295413988649633E-4</v>
      </c>
      <c r="AX548" s="4">
        <v>88</v>
      </c>
      <c r="AY548">
        <f t="shared" si="867"/>
        <v>-3</v>
      </c>
      <c r="AZ548">
        <f t="shared" si="868"/>
        <v>-3.2967032967032961E-2</v>
      </c>
      <c r="BA548" s="20">
        <f t="shared" si="869"/>
        <v>22.143935581278306</v>
      </c>
      <c r="BB548" s="30">
        <f t="shared" si="870"/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 t="shared" si="871"/>
        <v>-189</v>
      </c>
      <c r="BE548" s="30">
        <f t="shared" si="872"/>
        <v>-2.9665672578872981E-2</v>
      </c>
      <c r="BF548" s="20">
        <f t="shared" si="873"/>
        <v>1555.611474584801</v>
      </c>
      <c r="BG548" s="20">
        <f t="shared" si="874"/>
        <v>1.3436998041615135E-2</v>
      </c>
      <c r="BH548" s="26">
        <v>84803</v>
      </c>
      <c r="BI548">
        <f t="shared" si="836"/>
        <v>54</v>
      </c>
      <c r="BJ548" s="4">
        <v>174203</v>
      </c>
      <c r="BK548">
        <f t="shared" si="837"/>
        <v>79</v>
      </c>
      <c r="BL548" s="4">
        <v>129306</v>
      </c>
      <c r="BM548">
        <f t="shared" si="875"/>
        <v>53</v>
      </c>
      <c r="BN548" s="4">
        <v>50184</v>
      </c>
      <c r="BO548">
        <f t="shared" si="876"/>
        <v>31</v>
      </c>
      <c r="BP548" s="4">
        <v>21577</v>
      </c>
      <c r="BQ548">
        <f t="shared" si="877"/>
        <v>12</v>
      </c>
      <c r="BR548" s="8">
        <v>34</v>
      </c>
      <c r="BS548" s="15">
        <f t="shared" si="878"/>
        <v>0</v>
      </c>
      <c r="BT548" s="8">
        <v>324</v>
      </c>
      <c r="BU548" s="15">
        <f t="shared" si="879"/>
        <v>0</v>
      </c>
      <c r="BV548" s="8">
        <v>1489</v>
      </c>
      <c r="BW548" s="15">
        <f t="shared" si="880"/>
        <v>5</v>
      </c>
      <c r="BX548" s="8">
        <v>3362</v>
      </c>
      <c r="BY548" s="15">
        <f t="shared" si="881"/>
        <v>2</v>
      </c>
      <c r="BZ548" s="13">
        <v>1886</v>
      </c>
      <c r="CA548" s="16">
        <f t="shared" si="882"/>
        <v>2</v>
      </c>
    </row>
    <row r="549" spans="1:79">
      <c r="A549" s="1">
        <v>44446</v>
      </c>
      <c r="B549">
        <v>44447</v>
      </c>
      <c r="C549" s="4">
        <v>460499</v>
      </c>
      <c r="D549">
        <f t="shared" si="833"/>
        <v>426</v>
      </c>
      <c r="E549" s="4">
        <v>7099</v>
      </c>
      <c r="F549">
        <f t="shared" si="834"/>
        <v>4</v>
      </c>
      <c r="G549" s="4">
        <v>447466</v>
      </c>
      <c r="H549">
        <f t="shared" si="835"/>
        <v>670</v>
      </c>
      <c r="I549">
        <f t="shared" si="832"/>
        <v>5934</v>
      </c>
      <c r="J549">
        <f t="shared" ref="J549:J620" si="886">+IFERROR(D549-F549-H549,"")</f>
        <v>-248</v>
      </c>
      <c r="K549">
        <f t="shared" si="883"/>
        <v>1.5415885810826951E-2</v>
      </c>
      <c r="L549">
        <f t="shared" si="838"/>
        <v>0.97169809272115681</v>
      </c>
      <c r="M549">
        <f t="shared" si="839"/>
        <v>1.2886021468016217E-2</v>
      </c>
      <c r="N549">
        <f t="shared" si="840"/>
        <v>9.2508344209216522E-4</v>
      </c>
      <c r="O549">
        <f t="shared" si="884"/>
        <v>5.6345964220312725E-4</v>
      </c>
      <c r="P549">
        <f t="shared" si="841"/>
        <v>1.4973204668064166E-3</v>
      </c>
      <c r="Q549">
        <f t="shared" si="842"/>
        <v>-4.1793056959892147E-2</v>
      </c>
      <c r="R549">
        <f t="shared" si="843"/>
        <v>115877.95671867135</v>
      </c>
      <c r="S549">
        <f t="shared" si="885"/>
        <v>1786.3613487669852</v>
      </c>
      <c r="T549">
        <f t="shared" si="844"/>
        <v>112598.38953195771</v>
      </c>
      <c r="U549">
        <f t="shared" si="845"/>
        <v>1493.2058379466532</v>
      </c>
      <c r="V549" s="4">
        <v>3721096</v>
      </c>
      <c r="W549">
        <f t="shared" si="846"/>
        <v>8531</v>
      </c>
      <c r="X549">
        <f t="shared" si="847"/>
        <v>4897</v>
      </c>
      <c r="Y549" s="20">
        <f t="shared" si="848"/>
        <v>936360.34222445893</v>
      </c>
      <c r="Z549" s="4">
        <v>3257048</v>
      </c>
      <c r="AA549">
        <f t="shared" si="849"/>
        <v>8105</v>
      </c>
      <c r="AB549" s="17">
        <f t="shared" si="850"/>
        <v>0.87529265571218806</v>
      </c>
      <c r="AC549" s="16">
        <f t="shared" si="851"/>
        <v>4700</v>
      </c>
      <c r="AD549">
        <f t="shared" si="852"/>
        <v>464048</v>
      </c>
      <c r="AE549">
        <f t="shared" si="853"/>
        <v>426</v>
      </c>
      <c r="AF549" s="17">
        <f t="shared" si="854"/>
        <v>0.12470734428781198</v>
      </c>
      <c r="AG549" s="16">
        <f t="shared" si="855"/>
        <v>197</v>
      </c>
      <c r="AH549" s="20">
        <f t="shared" si="856"/>
        <v>4.9935529246278282E-2</v>
      </c>
      <c r="AI549" s="20">
        <f t="shared" si="857"/>
        <v>116771.01157523904</v>
      </c>
      <c r="AJ549" s="4">
        <v>5363</v>
      </c>
      <c r="AK549">
        <f t="shared" si="858"/>
        <v>-232</v>
      </c>
      <c r="AL549">
        <f t="shared" si="859"/>
        <v>-4.1465594280607698E-2</v>
      </c>
      <c r="AM549" s="20">
        <f t="shared" si="860"/>
        <v>1349.5218922999495</v>
      </c>
      <c r="AN549" s="20">
        <f t="shared" si="861"/>
        <v>1.1646062206432587E-2</v>
      </c>
      <c r="AO549" s="4">
        <v>224</v>
      </c>
      <c r="AP549">
        <f t="shared" si="830"/>
        <v>-16</v>
      </c>
      <c r="AQ549">
        <f t="shared" si="831"/>
        <v>-6.6666666666666652E-2</v>
      </c>
      <c r="AR549" s="20">
        <f t="shared" si="862"/>
        <v>56.366381479617509</v>
      </c>
      <c r="AS549" s="4">
        <v>262</v>
      </c>
      <c r="AT549">
        <f t="shared" si="863"/>
        <v>3</v>
      </c>
      <c r="AU549">
        <f t="shared" si="864"/>
        <v>1.158301158301156E-2</v>
      </c>
      <c r="AV549" s="20">
        <f t="shared" si="865"/>
        <v>65.928535480624049</v>
      </c>
      <c r="AW549" s="30">
        <f t="shared" si="866"/>
        <v>5.6894803246043961E-4</v>
      </c>
      <c r="AX549" s="4">
        <v>85</v>
      </c>
      <c r="AY549">
        <f t="shared" si="867"/>
        <v>-3</v>
      </c>
      <c r="AZ549">
        <f t="shared" si="868"/>
        <v>-3.4090909090909061E-2</v>
      </c>
      <c r="BA549" s="20">
        <f t="shared" si="869"/>
        <v>21.389028686462002</v>
      </c>
      <c r="BB549" s="30">
        <f t="shared" si="870"/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 t="shared" si="871"/>
        <v>-248</v>
      </c>
      <c r="BE549" s="30">
        <f t="shared" si="872"/>
        <v>-4.011646716273054E-2</v>
      </c>
      <c r="BF549" s="20">
        <f t="shared" si="873"/>
        <v>1493.2058379466532</v>
      </c>
      <c r="BG549" s="20">
        <f t="shared" si="874"/>
        <v>1.2886021468016217E-2</v>
      </c>
      <c r="BH549" s="26">
        <v>84902</v>
      </c>
      <c r="BI549">
        <f t="shared" si="836"/>
        <v>99</v>
      </c>
      <c r="BJ549" s="4">
        <v>174365</v>
      </c>
      <c r="BK549">
        <f t="shared" si="837"/>
        <v>162</v>
      </c>
      <c r="BL549" s="4">
        <v>129413</v>
      </c>
      <c r="BM549">
        <f t="shared" si="875"/>
        <v>107</v>
      </c>
      <c r="BN549" s="4">
        <v>50233</v>
      </c>
      <c r="BO549">
        <f t="shared" si="876"/>
        <v>49</v>
      </c>
      <c r="BP549" s="4">
        <v>21586</v>
      </c>
      <c r="BQ549">
        <f t="shared" si="877"/>
        <v>9</v>
      </c>
      <c r="BR549" s="8">
        <v>34</v>
      </c>
      <c r="BS549" s="15">
        <f t="shared" si="878"/>
        <v>0</v>
      </c>
      <c r="BT549" s="8">
        <v>324</v>
      </c>
      <c r="BU549" s="15">
        <f t="shared" si="879"/>
        <v>0</v>
      </c>
      <c r="BV549" s="8">
        <v>1489</v>
      </c>
      <c r="BW549" s="15">
        <f t="shared" si="880"/>
        <v>0</v>
      </c>
      <c r="BX549" s="8">
        <v>3364</v>
      </c>
      <c r="BY549" s="15">
        <f t="shared" si="881"/>
        <v>2</v>
      </c>
      <c r="BZ549" s="13">
        <v>1888</v>
      </c>
      <c r="CA549" s="16">
        <f t="shared" si="882"/>
        <v>2</v>
      </c>
    </row>
    <row r="550" spans="1:79">
      <c r="A550" s="1">
        <v>44447</v>
      </c>
      <c r="B550">
        <v>44448</v>
      </c>
      <c r="C550" s="4">
        <v>460829</v>
      </c>
      <c r="D550">
        <f t="shared" si="833"/>
        <v>330</v>
      </c>
      <c r="E550" s="4">
        <v>7104</v>
      </c>
      <c r="F550">
        <f t="shared" si="834"/>
        <v>5</v>
      </c>
      <c r="G550" s="4">
        <v>448045</v>
      </c>
      <c r="H550">
        <f t="shared" si="835"/>
        <v>579</v>
      </c>
      <c r="I550">
        <f t="shared" si="832"/>
        <v>5680</v>
      </c>
      <c r="J550">
        <f t="shared" si="886"/>
        <v>-254</v>
      </c>
      <c r="K550">
        <f t="shared" si="883"/>
        <v>1.5415696494795249E-2</v>
      </c>
      <c r="L550">
        <f t="shared" si="838"/>
        <v>0.97225869031679868</v>
      </c>
      <c r="M550">
        <f t="shared" si="839"/>
        <v>1.2325613188406111E-2</v>
      </c>
      <c r="N550">
        <f t="shared" si="840"/>
        <v>7.1610076622781991E-4</v>
      </c>
      <c r="O550">
        <f t="shared" si="884"/>
        <v>7.038288288288288E-4</v>
      </c>
      <c r="P550">
        <f t="shared" si="841"/>
        <v>1.2922809092836658E-3</v>
      </c>
      <c r="Q550">
        <f t="shared" si="842"/>
        <v>-4.4718309859154932E-2</v>
      </c>
      <c r="R550">
        <f t="shared" si="843"/>
        <v>115960.99647710116</v>
      </c>
      <c r="S550">
        <f t="shared" si="885"/>
        <v>1787.6195269250125</v>
      </c>
      <c r="T550">
        <f t="shared" si="844"/>
        <v>112744.08656265726</v>
      </c>
      <c r="U550">
        <f t="shared" si="845"/>
        <v>1429.2903875188726</v>
      </c>
      <c r="V550" s="4">
        <v>3728329</v>
      </c>
      <c r="W550">
        <f t="shared" si="846"/>
        <v>7233</v>
      </c>
      <c r="X550">
        <f t="shared" si="847"/>
        <v>-1298</v>
      </c>
      <c r="Y550" s="20">
        <f t="shared" si="848"/>
        <v>938180.42274786101</v>
      </c>
      <c r="Z550" s="4">
        <v>3263951</v>
      </c>
      <c r="AA550">
        <f t="shared" si="849"/>
        <v>6903</v>
      </c>
      <c r="AB550" s="17">
        <f t="shared" si="850"/>
        <v>0.87544607785418083</v>
      </c>
      <c r="AC550" s="16">
        <f t="shared" si="851"/>
        <v>-1202</v>
      </c>
      <c r="AD550">
        <f t="shared" si="852"/>
        <v>464378</v>
      </c>
      <c r="AE550">
        <f t="shared" si="853"/>
        <v>330</v>
      </c>
      <c r="AF550" s="17">
        <f t="shared" si="854"/>
        <v>0.12455392214581922</v>
      </c>
      <c r="AG550" s="16">
        <f t="shared" si="855"/>
        <v>-96</v>
      </c>
      <c r="AH550" s="20">
        <f t="shared" si="856"/>
        <v>4.5624222314392365E-2</v>
      </c>
      <c r="AI550" s="20">
        <f t="shared" si="857"/>
        <v>116854.05133366885</v>
      </c>
      <c r="AJ550" s="4">
        <v>5123</v>
      </c>
      <c r="AK550">
        <f t="shared" si="858"/>
        <v>-240</v>
      </c>
      <c r="AL550">
        <f t="shared" si="859"/>
        <v>-4.4751072161103855E-2</v>
      </c>
      <c r="AM550" s="20">
        <f t="shared" si="860"/>
        <v>1289.1293407146452</v>
      </c>
      <c r="AN550" s="20">
        <f t="shared" si="861"/>
        <v>1.1116921895106428E-2</v>
      </c>
      <c r="AO550" s="4">
        <v>212</v>
      </c>
      <c r="AP550">
        <f t="shared" si="830"/>
        <v>-12</v>
      </c>
      <c r="AQ550">
        <f t="shared" si="831"/>
        <v>-5.3571428571428603E-2</v>
      </c>
      <c r="AR550" s="20">
        <f t="shared" si="862"/>
        <v>53.34675390035229</v>
      </c>
      <c r="AS550" s="4">
        <v>259</v>
      </c>
      <c r="AT550">
        <f t="shared" si="863"/>
        <v>-3</v>
      </c>
      <c r="AU550">
        <f t="shared" si="864"/>
        <v>-1.1450381679389277E-2</v>
      </c>
      <c r="AV550" s="20">
        <f t="shared" si="865"/>
        <v>65.173628585807748</v>
      </c>
      <c r="AW550" s="30">
        <f t="shared" si="866"/>
        <v>5.6203060137274342E-4</v>
      </c>
      <c r="AX550" s="4">
        <v>86</v>
      </c>
      <c r="AY550">
        <f t="shared" si="867"/>
        <v>1</v>
      </c>
      <c r="AZ550">
        <f t="shared" si="868"/>
        <v>1.1764705882352899E-2</v>
      </c>
      <c r="BA550" s="20">
        <f t="shared" si="869"/>
        <v>21.640664318067437</v>
      </c>
      <c r="BB550" s="30">
        <f t="shared" si="870"/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 t="shared" si="871"/>
        <v>-254</v>
      </c>
      <c r="BE550" s="30">
        <f t="shared" si="872"/>
        <v>-4.2804179305696022E-2</v>
      </c>
      <c r="BF550" s="20">
        <f t="shared" si="873"/>
        <v>1429.2903875188726</v>
      </c>
      <c r="BG550" s="20">
        <f t="shared" si="874"/>
        <v>1.2325613188406111E-2</v>
      </c>
      <c r="BH550" s="26">
        <v>84968</v>
      </c>
      <c r="BI550">
        <f t="shared" si="836"/>
        <v>66</v>
      </c>
      <c r="BJ550" s="4">
        <v>174479</v>
      </c>
      <c r="BK550">
        <f t="shared" si="837"/>
        <v>114</v>
      </c>
      <c r="BL550" s="4">
        <v>129515</v>
      </c>
      <c r="BM550">
        <f t="shared" si="875"/>
        <v>102</v>
      </c>
      <c r="BN550" s="4">
        <v>50272</v>
      </c>
      <c r="BO550">
        <f t="shared" si="876"/>
        <v>39</v>
      </c>
      <c r="BP550" s="4">
        <v>21595</v>
      </c>
      <c r="BQ550">
        <f t="shared" si="877"/>
        <v>9</v>
      </c>
      <c r="BR550" s="8">
        <v>34</v>
      </c>
      <c r="BS550" s="15">
        <f t="shared" si="878"/>
        <v>0</v>
      </c>
      <c r="BT550" s="8">
        <v>325</v>
      </c>
      <c r="BU550" s="15">
        <f t="shared" si="879"/>
        <v>1</v>
      </c>
      <c r="BV550" s="8">
        <v>1490</v>
      </c>
      <c r="BW550" s="15">
        <f t="shared" si="880"/>
        <v>1</v>
      </c>
      <c r="BX550" s="8">
        <v>3366</v>
      </c>
      <c r="BY550" s="15">
        <f t="shared" si="881"/>
        <v>2</v>
      </c>
      <c r="BZ550" s="13">
        <v>1889</v>
      </c>
      <c r="CA550" s="16">
        <f t="shared" si="882"/>
        <v>1</v>
      </c>
    </row>
    <row r="551" spans="1:79">
      <c r="A551" s="1">
        <v>44448</v>
      </c>
      <c r="B551">
        <v>44449</v>
      </c>
      <c r="C551" s="4">
        <v>461230</v>
      </c>
      <c r="D551">
        <f t="shared" si="833"/>
        <v>401</v>
      </c>
      <c r="E551" s="4">
        <v>7112</v>
      </c>
      <c r="F551">
        <f t="shared" si="834"/>
        <v>8</v>
      </c>
      <c r="G551" s="4">
        <v>448628</v>
      </c>
      <c r="H551">
        <f t="shared" si="835"/>
        <v>583</v>
      </c>
      <c r="I551">
        <f t="shared" ref="I551:I637" si="887">+IFERROR(C551-E551-G551,"")</f>
        <v>5490</v>
      </c>
      <c r="J551">
        <f t="shared" si="886"/>
        <v>-190</v>
      </c>
      <c r="K551">
        <f t="shared" si="883"/>
        <v>1.5419638791925937E-2</v>
      </c>
      <c r="L551">
        <f t="shared" si="838"/>
        <v>0.97267740606638775</v>
      </c>
      <c r="M551">
        <f t="shared" si="839"/>
        <v>1.190295514168636E-2</v>
      </c>
      <c r="N551">
        <f t="shared" si="840"/>
        <v>8.694143919519545E-4</v>
      </c>
      <c r="O551">
        <f t="shared" si="884"/>
        <v>1.1248593925759281E-3</v>
      </c>
      <c r="P551">
        <f t="shared" si="841"/>
        <v>1.2995176404504401E-3</v>
      </c>
      <c r="Q551">
        <f t="shared" si="842"/>
        <v>-3.4608378870673952E-2</v>
      </c>
      <c r="R551">
        <f t="shared" si="843"/>
        <v>116061.90236537493</v>
      </c>
      <c r="S551">
        <f t="shared" si="885"/>
        <v>1789.632611977856</v>
      </c>
      <c r="T551">
        <f t="shared" si="844"/>
        <v>112890.79013588323</v>
      </c>
      <c r="U551">
        <f t="shared" si="845"/>
        <v>1381.4796175138399</v>
      </c>
      <c r="V551" s="4">
        <v>3735633</v>
      </c>
      <c r="W551">
        <f t="shared" si="846"/>
        <v>7304</v>
      </c>
      <c r="X551">
        <f t="shared" si="847"/>
        <v>71</v>
      </c>
      <c r="Y551" s="20">
        <f t="shared" si="848"/>
        <v>940018.36940110719</v>
      </c>
      <c r="Z551" s="4">
        <v>3270854</v>
      </c>
      <c r="AA551">
        <f t="shared" si="849"/>
        <v>6903</v>
      </c>
      <c r="AB551" s="17">
        <f t="shared" si="850"/>
        <v>0.87558226410356688</v>
      </c>
      <c r="AC551" s="16">
        <f t="shared" si="851"/>
        <v>0</v>
      </c>
      <c r="AD551">
        <f t="shared" si="852"/>
        <v>464779</v>
      </c>
      <c r="AE551">
        <f t="shared" si="853"/>
        <v>401</v>
      </c>
      <c r="AF551" s="17">
        <f t="shared" si="854"/>
        <v>0.12441773589643308</v>
      </c>
      <c r="AG551" s="16">
        <f t="shared" si="855"/>
        <v>71</v>
      </c>
      <c r="AH551" s="20">
        <f t="shared" si="856"/>
        <v>5.4901423877327493E-2</v>
      </c>
      <c r="AI551" s="20">
        <f t="shared" si="857"/>
        <v>116954.95722194262</v>
      </c>
      <c r="AJ551" s="4">
        <v>4931</v>
      </c>
      <c r="AK551">
        <f t="shared" si="858"/>
        <v>-192</v>
      </c>
      <c r="AL551">
        <f t="shared" si="859"/>
        <v>-3.7478040210814023E-2</v>
      </c>
      <c r="AM551" s="20">
        <f t="shared" si="860"/>
        <v>1240.8152994464015</v>
      </c>
      <c r="AN551" s="20">
        <f t="shared" si="861"/>
        <v>1.0690978470611193E-2</v>
      </c>
      <c r="AO551" s="4">
        <v>206</v>
      </c>
      <c r="AP551">
        <f t="shared" si="830"/>
        <v>-6</v>
      </c>
      <c r="AQ551">
        <f t="shared" si="831"/>
        <v>-2.8301886792452824E-2</v>
      </c>
      <c r="AR551" s="20">
        <f t="shared" si="862"/>
        <v>51.836940110719674</v>
      </c>
      <c r="AS551" s="4">
        <v>269</v>
      </c>
      <c r="AT551">
        <f t="shared" si="863"/>
        <v>10</v>
      </c>
      <c r="AU551">
        <f t="shared" si="864"/>
        <v>3.8610038610038533E-2</v>
      </c>
      <c r="AV551" s="20">
        <f t="shared" si="865"/>
        <v>67.689984901862104</v>
      </c>
      <c r="AW551" s="30">
        <f t="shared" si="866"/>
        <v>5.8322312078572507E-4</v>
      </c>
      <c r="AX551" s="4">
        <v>84</v>
      </c>
      <c r="AY551">
        <f t="shared" si="867"/>
        <v>-2</v>
      </c>
      <c r="AZ551">
        <f t="shared" si="868"/>
        <v>-2.3255813953488413E-2</v>
      </c>
      <c r="BA551" s="20">
        <f t="shared" si="869"/>
        <v>21.137393054856567</v>
      </c>
      <c r="BB551" s="30">
        <f t="shared" si="870"/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 t="shared" si="871"/>
        <v>-190</v>
      </c>
      <c r="BE551" s="30">
        <f t="shared" si="872"/>
        <v>-3.3450704225352124E-2</v>
      </c>
      <c r="BF551" s="20">
        <f t="shared" si="873"/>
        <v>1381.4796175138399</v>
      </c>
      <c r="BG551" s="20">
        <f t="shared" si="874"/>
        <v>1.190295514168636E-2</v>
      </c>
      <c r="BH551" s="26">
        <v>85070</v>
      </c>
      <c r="BI551">
        <f t="shared" si="836"/>
        <v>102</v>
      </c>
      <c r="BJ551" s="4">
        <v>174610</v>
      </c>
      <c r="BK551">
        <f t="shared" si="837"/>
        <v>131</v>
      </c>
      <c r="BL551" s="4">
        <v>129632</v>
      </c>
      <c r="BM551">
        <f t="shared" si="875"/>
        <v>117</v>
      </c>
      <c r="BN551" s="4">
        <v>50312</v>
      </c>
      <c r="BO551">
        <f t="shared" si="876"/>
        <v>40</v>
      </c>
      <c r="BP551" s="4">
        <v>21606</v>
      </c>
      <c r="BQ551">
        <f t="shared" si="877"/>
        <v>11</v>
      </c>
      <c r="BR551" s="8">
        <v>34</v>
      </c>
      <c r="BS551" s="15">
        <f t="shared" si="878"/>
        <v>0</v>
      </c>
      <c r="BT551" s="8">
        <v>325</v>
      </c>
      <c r="BU551" s="15">
        <f t="shared" si="879"/>
        <v>0</v>
      </c>
      <c r="BV551" s="8">
        <v>1491</v>
      </c>
      <c r="BW551" s="15">
        <f t="shared" si="880"/>
        <v>1</v>
      </c>
      <c r="BX551" s="8">
        <v>3372</v>
      </c>
      <c r="BY551" s="15">
        <f t="shared" si="881"/>
        <v>6</v>
      </c>
      <c r="BZ551" s="13">
        <v>1890</v>
      </c>
      <c r="CA551" s="16">
        <f t="shared" si="882"/>
        <v>1</v>
      </c>
    </row>
    <row r="552" spans="1:79">
      <c r="A552" s="1">
        <v>44449</v>
      </c>
      <c r="B552">
        <v>44450</v>
      </c>
      <c r="C552" s="4">
        <v>461590</v>
      </c>
      <c r="D552">
        <f t="shared" si="833"/>
        <v>360</v>
      </c>
      <c r="E552" s="4">
        <v>7122</v>
      </c>
      <c r="F552">
        <f t="shared" si="834"/>
        <v>10</v>
      </c>
      <c r="G552" s="4">
        <v>449198</v>
      </c>
      <c r="H552">
        <f t="shared" si="835"/>
        <v>570</v>
      </c>
      <c r="I552">
        <f t="shared" si="887"/>
        <v>5270</v>
      </c>
      <c r="J552">
        <f t="shared" si="886"/>
        <v>-220</v>
      </c>
      <c r="K552">
        <f t="shared" si="883"/>
        <v>1.542927706406118E-2</v>
      </c>
      <c r="L552">
        <f t="shared" si="838"/>
        <v>0.97315366450746332</v>
      </c>
      <c r="M552">
        <f t="shared" si="839"/>
        <v>1.1417058428475487E-2</v>
      </c>
      <c r="N552">
        <f t="shared" si="840"/>
        <v>7.7991290972508065E-4</v>
      </c>
      <c r="O552">
        <f t="shared" si="884"/>
        <v>1.4040999719180005E-3</v>
      </c>
      <c r="P552">
        <f t="shared" si="841"/>
        <v>1.2689281786650876E-3</v>
      </c>
      <c r="Q552">
        <f t="shared" si="842"/>
        <v>-4.1745730550284632E-2</v>
      </c>
      <c r="R552">
        <f t="shared" si="843"/>
        <v>116152.49119275289</v>
      </c>
      <c r="S552">
        <f t="shared" si="885"/>
        <v>1792.1489682939102</v>
      </c>
      <c r="T552">
        <f t="shared" si="844"/>
        <v>113034.22244589834</v>
      </c>
      <c r="U552">
        <f t="shared" si="845"/>
        <v>1326.1197785606441</v>
      </c>
      <c r="V552" s="4">
        <v>3743549</v>
      </c>
      <c r="W552">
        <f t="shared" si="846"/>
        <v>7916</v>
      </c>
      <c r="X552">
        <f t="shared" si="847"/>
        <v>612</v>
      </c>
      <c r="Y552" s="20">
        <f t="shared" si="848"/>
        <v>942010.31706089573</v>
      </c>
      <c r="Z552" s="4">
        <v>3278410</v>
      </c>
      <c r="AA552">
        <f t="shared" si="849"/>
        <v>7556</v>
      </c>
      <c r="AB552" s="17">
        <f t="shared" si="850"/>
        <v>0.87574918880452746</v>
      </c>
      <c r="AC552" s="16">
        <f t="shared" si="851"/>
        <v>653</v>
      </c>
      <c r="AD552">
        <f t="shared" si="852"/>
        <v>465139</v>
      </c>
      <c r="AE552">
        <f t="shared" si="853"/>
        <v>360</v>
      </c>
      <c r="AF552" s="17">
        <f t="shared" si="854"/>
        <v>0.12425081119547253</v>
      </c>
      <c r="AG552" s="16">
        <f t="shared" si="855"/>
        <v>-41</v>
      </c>
      <c r="AH552" s="20">
        <f t="shared" si="856"/>
        <v>4.5477513895907026E-2</v>
      </c>
      <c r="AI552" s="20">
        <f t="shared" si="857"/>
        <v>117045.54604932058</v>
      </c>
      <c r="AJ552" s="4">
        <v>4752</v>
      </c>
      <c r="AK552">
        <f t="shared" si="858"/>
        <v>-179</v>
      </c>
      <c r="AL552">
        <f t="shared" si="859"/>
        <v>-3.6300953153518556E-2</v>
      </c>
      <c r="AM552" s="20">
        <f t="shared" si="860"/>
        <v>1195.7725213890287</v>
      </c>
      <c r="AN552" s="20">
        <f t="shared" si="861"/>
        <v>1.0294850408371066E-2</v>
      </c>
      <c r="AO552" s="4">
        <v>195</v>
      </c>
      <c r="AP552">
        <f t="shared" si="830"/>
        <v>-11</v>
      </c>
      <c r="AQ552">
        <f t="shared" si="831"/>
        <v>-5.3398058252427161E-2</v>
      </c>
      <c r="AR552" s="20">
        <f t="shared" si="862"/>
        <v>49.068948163059886</v>
      </c>
      <c r="AS552" s="4">
        <v>241</v>
      </c>
      <c r="AT552">
        <f t="shared" si="863"/>
        <v>-28</v>
      </c>
      <c r="AU552">
        <f t="shared" si="864"/>
        <v>-0.10408921933085502</v>
      </c>
      <c r="AV552" s="20">
        <f t="shared" si="865"/>
        <v>60.644187216909913</v>
      </c>
      <c r="AW552" s="30">
        <f t="shared" si="866"/>
        <v>5.2210836456595682E-4</v>
      </c>
      <c r="AX552" s="4">
        <v>82</v>
      </c>
      <c r="AY552">
        <f t="shared" si="867"/>
        <v>-2</v>
      </c>
      <c r="AZ552">
        <f t="shared" si="868"/>
        <v>-2.3809523809523836E-2</v>
      </c>
      <c r="BA552" s="20">
        <f t="shared" si="869"/>
        <v>20.634121791645697</v>
      </c>
      <c r="BB552" s="30">
        <f t="shared" si="870"/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 t="shared" si="871"/>
        <v>-220</v>
      </c>
      <c r="BE552" s="30">
        <f t="shared" si="872"/>
        <v>-4.0072859744990863E-2</v>
      </c>
      <c r="BF552" s="20">
        <f t="shared" si="873"/>
        <v>1326.1197785606441</v>
      </c>
      <c r="BG552" s="20">
        <f t="shared" si="874"/>
        <v>1.1417058428475487E-2</v>
      </c>
      <c r="BH552" s="26">
        <v>85163</v>
      </c>
      <c r="BI552">
        <f t="shared" si="836"/>
        <v>93</v>
      </c>
      <c r="BJ552" s="4">
        <v>174724</v>
      </c>
      <c r="BK552">
        <f t="shared" si="837"/>
        <v>114</v>
      </c>
      <c r="BL552" s="4">
        <v>129723</v>
      </c>
      <c r="BM552">
        <f t="shared" si="875"/>
        <v>91</v>
      </c>
      <c r="BN552" s="4">
        <v>50357</v>
      </c>
      <c r="BO552">
        <f t="shared" si="876"/>
        <v>45</v>
      </c>
      <c r="BP552" s="4">
        <v>21623</v>
      </c>
      <c r="BQ552">
        <f t="shared" si="877"/>
        <v>17</v>
      </c>
      <c r="BR552" s="8">
        <v>34</v>
      </c>
      <c r="BS552" s="15">
        <f t="shared" si="878"/>
        <v>0</v>
      </c>
      <c r="BT552" s="8">
        <v>327</v>
      </c>
      <c r="BU552" s="15">
        <f t="shared" si="879"/>
        <v>2</v>
      </c>
      <c r="BV552" s="8">
        <v>1493</v>
      </c>
      <c r="BW552" s="15">
        <f t="shared" si="880"/>
        <v>2</v>
      </c>
      <c r="BX552" s="8">
        <v>3376</v>
      </c>
      <c r="BY552" s="15">
        <f t="shared" si="881"/>
        <v>4</v>
      </c>
      <c r="BZ552" s="13">
        <v>1892</v>
      </c>
      <c r="CA552" s="16">
        <f t="shared" si="882"/>
        <v>2</v>
      </c>
    </row>
    <row r="553" spans="1:79">
      <c r="A553" s="1">
        <v>44450</v>
      </c>
      <c r="B553">
        <v>44451</v>
      </c>
      <c r="C553" s="4">
        <v>462010</v>
      </c>
      <c r="D553">
        <f t="shared" si="833"/>
        <v>420</v>
      </c>
      <c r="E553" s="4">
        <v>7131</v>
      </c>
      <c r="F553">
        <f t="shared" si="834"/>
        <v>9</v>
      </c>
      <c r="G553" s="4">
        <v>450194</v>
      </c>
      <c r="H553">
        <f t="shared" si="835"/>
        <v>996</v>
      </c>
      <c r="I553">
        <f t="shared" si="887"/>
        <v>4685</v>
      </c>
      <c r="J553">
        <f t="shared" si="886"/>
        <v>-585</v>
      </c>
      <c r="K553">
        <f t="shared" si="883"/>
        <v>1.5434730849981601E-2</v>
      </c>
      <c r="L553">
        <f t="shared" si="838"/>
        <v>0.97442479600008658</v>
      </c>
      <c r="M553">
        <f t="shared" si="839"/>
        <v>1.0140473149931819E-2</v>
      </c>
      <c r="N553">
        <f t="shared" si="840"/>
        <v>9.0907123222441072E-4</v>
      </c>
      <c r="O553">
        <f t="shared" si="884"/>
        <v>1.2620950778291964E-3</v>
      </c>
      <c r="P553">
        <f t="shared" si="841"/>
        <v>2.2123795519265028E-3</v>
      </c>
      <c r="Q553">
        <f t="shared" si="842"/>
        <v>-0.1248665955176094</v>
      </c>
      <c r="R553">
        <f t="shared" si="843"/>
        <v>116258.17815802716</v>
      </c>
      <c r="S553">
        <f t="shared" si="885"/>
        <v>1794.4136889783592</v>
      </c>
      <c r="T553">
        <f t="shared" si="844"/>
        <v>113284.85153497735</v>
      </c>
      <c r="U553">
        <f t="shared" si="845"/>
        <v>1178.9129340714644</v>
      </c>
      <c r="V553" s="4">
        <v>3750801</v>
      </c>
      <c r="W553">
        <f t="shared" si="846"/>
        <v>7252</v>
      </c>
      <c r="X553">
        <f t="shared" si="847"/>
        <v>-664</v>
      </c>
      <c r="Y553" s="20">
        <f t="shared" si="848"/>
        <v>943835.17866129836</v>
      </c>
      <c r="Z553" s="4">
        <v>3285242</v>
      </c>
      <c r="AA553">
        <f t="shared" si="849"/>
        <v>6832</v>
      </c>
      <c r="AB553" s="17">
        <f t="shared" si="850"/>
        <v>0.87587744591088679</v>
      </c>
      <c r="AC553" s="16">
        <f t="shared" si="851"/>
        <v>-724</v>
      </c>
      <c r="AD553">
        <f t="shared" si="852"/>
        <v>465559</v>
      </c>
      <c r="AE553">
        <f t="shared" si="853"/>
        <v>420</v>
      </c>
      <c r="AF553" s="17">
        <f t="shared" si="854"/>
        <v>0.12412255408911323</v>
      </c>
      <c r="AG553" s="16">
        <f t="shared" si="855"/>
        <v>60</v>
      </c>
      <c r="AH553" s="20">
        <f t="shared" si="856"/>
        <v>5.7915057915057917E-2</v>
      </c>
      <c r="AI553" s="20">
        <f t="shared" si="857"/>
        <v>117151.23301459487</v>
      </c>
      <c r="AJ553" s="4">
        <v>4168</v>
      </c>
      <c r="AK553">
        <f t="shared" si="858"/>
        <v>-584</v>
      </c>
      <c r="AL553">
        <f t="shared" si="859"/>
        <v>-0.12289562289562295</v>
      </c>
      <c r="AM553" s="20">
        <f t="shared" si="860"/>
        <v>1048.8173125314545</v>
      </c>
      <c r="AN553" s="20">
        <f t="shared" si="861"/>
        <v>9.0214497521698672E-3</v>
      </c>
      <c r="AO553" s="4">
        <v>202</v>
      </c>
      <c r="AP553">
        <f t="shared" si="830"/>
        <v>7</v>
      </c>
      <c r="AQ553">
        <f t="shared" si="831"/>
        <v>3.5897435897435992E-2</v>
      </c>
      <c r="AR553" s="20">
        <f t="shared" si="862"/>
        <v>50.830397584297934</v>
      </c>
      <c r="AS553" s="4">
        <v>233</v>
      </c>
      <c r="AT553">
        <f t="shared" si="863"/>
        <v>-8</v>
      </c>
      <c r="AU553">
        <f t="shared" si="864"/>
        <v>-3.319502074688796E-2</v>
      </c>
      <c r="AV553" s="20">
        <f t="shared" si="865"/>
        <v>58.631102164066426</v>
      </c>
      <c r="AW553" s="30">
        <f t="shared" si="866"/>
        <v>5.0431808835306598E-4</v>
      </c>
      <c r="AX553" s="4">
        <v>82</v>
      </c>
      <c r="AY553">
        <f t="shared" si="867"/>
        <v>0</v>
      </c>
      <c r="AZ553">
        <f t="shared" si="868"/>
        <v>0</v>
      </c>
      <c r="BA553" s="20">
        <f t="shared" si="869"/>
        <v>20.634121791645697</v>
      </c>
      <c r="BB553" s="30">
        <f t="shared" si="870"/>
        <v>1.7748533581524208E-4</v>
      </c>
      <c r="BC553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3" s="16">
        <f t="shared" si="871"/>
        <v>-585</v>
      </c>
      <c r="BE553" s="30">
        <f t="shared" si="872"/>
        <v>-0.11100569259962045</v>
      </c>
      <c r="BF553" s="20">
        <f t="shared" si="873"/>
        <v>1178.9129340714644</v>
      </c>
      <c r="BG553" s="20">
        <f t="shared" si="874"/>
        <v>1.0140473149931819E-2</v>
      </c>
      <c r="BH553" s="26">
        <v>85274</v>
      </c>
      <c r="BI553">
        <f t="shared" si="836"/>
        <v>111</v>
      </c>
      <c r="BJ553" s="4">
        <v>174844</v>
      </c>
      <c r="BK553">
        <f t="shared" si="837"/>
        <v>120</v>
      </c>
      <c r="BL553" s="4">
        <v>129838</v>
      </c>
      <c r="BM553">
        <f t="shared" si="875"/>
        <v>115</v>
      </c>
      <c r="BN553" s="4">
        <v>50413</v>
      </c>
      <c r="BO553">
        <f t="shared" si="876"/>
        <v>56</v>
      </c>
      <c r="BP553" s="4">
        <v>21641</v>
      </c>
      <c r="BQ553">
        <f t="shared" si="877"/>
        <v>18</v>
      </c>
      <c r="BR553" s="8">
        <v>34</v>
      </c>
      <c r="BS553" s="15">
        <f t="shared" si="878"/>
        <v>0</v>
      </c>
      <c r="BT553" s="8">
        <v>329</v>
      </c>
      <c r="BU553" s="15">
        <f t="shared" si="879"/>
        <v>2</v>
      </c>
      <c r="BV553" s="8">
        <v>1494</v>
      </c>
      <c r="BW553" s="15">
        <f t="shared" si="880"/>
        <v>1</v>
      </c>
      <c r="BX553" s="8">
        <v>3381</v>
      </c>
      <c r="BY553" s="15">
        <f t="shared" si="881"/>
        <v>5</v>
      </c>
      <c r="BZ553" s="13">
        <v>1893</v>
      </c>
      <c r="CA553" s="16">
        <f t="shared" si="882"/>
        <v>1</v>
      </c>
    </row>
    <row r="554" spans="1:79">
      <c r="A554" s="1">
        <v>44451</v>
      </c>
      <c r="B554">
        <v>44452</v>
      </c>
      <c r="C554" s="4">
        <v>462224</v>
      </c>
      <c r="D554">
        <f t="shared" ref="D554:D563" si="888">IFERROR(C554-C553,"")</f>
        <v>214</v>
      </c>
      <c r="E554" s="4">
        <v>7137</v>
      </c>
      <c r="F554">
        <f t="shared" si="834"/>
        <v>6</v>
      </c>
      <c r="G554" s="4">
        <v>450194</v>
      </c>
      <c r="H554">
        <f t="shared" si="835"/>
        <v>0</v>
      </c>
      <c r="I554">
        <f t="shared" si="887"/>
        <v>4893</v>
      </c>
      <c r="J554">
        <f t="shared" si="886"/>
        <v>208</v>
      </c>
      <c r="K554">
        <f t="shared" si="883"/>
        <v>1.5440565613209179E-2</v>
      </c>
      <c r="L554">
        <f t="shared" si="838"/>
        <v>0.97397365779362388</v>
      </c>
      <c r="M554">
        <f t="shared" si="839"/>
        <v>1.0585776593166949E-2</v>
      </c>
      <c r="N554">
        <f t="shared" si="840"/>
        <v>4.6297898854235177E-4</v>
      </c>
      <c r="O554">
        <f t="shared" si="884"/>
        <v>8.4068936527952921E-4</v>
      </c>
      <c r="P554">
        <f t="shared" si="841"/>
        <v>0</v>
      </c>
      <c r="Q554">
        <f t="shared" si="842"/>
        <v>4.2509707745759247E-2</v>
      </c>
      <c r="R554">
        <f t="shared" si="843"/>
        <v>116312.02818319073</v>
      </c>
      <c r="S554">
        <f t="shared" si="885"/>
        <v>1795.9235027679917</v>
      </c>
      <c r="T554">
        <f t="shared" si="844"/>
        <v>113284.85153497735</v>
      </c>
      <c r="U554">
        <f t="shared" si="845"/>
        <v>1231.2531454453949</v>
      </c>
      <c r="V554" s="4">
        <v>3755847</v>
      </c>
      <c r="W554">
        <f t="shared" si="846"/>
        <v>5046</v>
      </c>
      <c r="X554">
        <f t="shared" si="847"/>
        <v>-2206</v>
      </c>
      <c r="Y554" s="20">
        <f t="shared" si="848"/>
        <v>945104.9320583794</v>
      </c>
      <c r="Z554" s="4">
        <v>3290074</v>
      </c>
      <c r="AA554">
        <f t="shared" si="849"/>
        <v>4832</v>
      </c>
      <c r="AB554" s="17">
        <f t="shared" si="850"/>
        <v>0.87598722738173307</v>
      </c>
      <c r="AC554" s="16">
        <f t="shared" si="851"/>
        <v>-2000</v>
      </c>
      <c r="AD554">
        <f t="shared" si="852"/>
        <v>465773</v>
      </c>
      <c r="AE554">
        <f t="shared" si="853"/>
        <v>214</v>
      </c>
      <c r="AF554" s="17">
        <f t="shared" si="854"/>
        <v>0.12401277261826693</v>
      </c>
      <c r="AG554" s="16">
        <f t="shared" si="855"/>
        <v>-206</v>
      </c>
      <c r="AH554" s="20">
        <f t="shared" si="856"/>
        <v>4.2409829567974636E-2</v>
      </c>
      <c r="AI554" s="20">
        <f t="shared" si="857"/>
        <v>117205.08303975842</v>
      </c>
      <c r="AJ554" s="4">
        <v>4168</v>
      </c>
      <c r="AK554">
        <f t="shared" si="858"/>
        <v>0</v>
      </c>
      <c r="AL554">
        <f t="shared" si="859"/>
        <v>0</v>
      </c>
      <c r="AM554" s="20">
        <f t="shared" si="860"/>
        <v>1048.8173125314545</v>
      </c>
      <c r="AN554" s="20">
        <f t="shared" si="861"/>
        <v>9.0172730104884219E-3</v>
      </c>
      <c r="AO554" s="4">
        <v>202</v>
      </c>
      <c r="AP554">
        <f t="shared" si="830"/>
        <v>0</v>
      </c>
      <c r="AQ554">
        <f t="shared" si="831"/>
        <v>0</v>
      </c>
      <c r="AR554" s="20">
        <f t="shared" si="862"/>
        <v>50.830397584297934</v>
      </c>
      <c r="AS554" s="4">
        <v>233</v>
      </c>
      <c r="AT554">
        <f t="shared" si="863"/>
        <v>0</v>
      </c>
      <c r="AU554">
        <f t="shared" si="864"/>
        <v>0</v>
      </c>
      <c r="AV554" s="20">
        <f t="shared" si="865"/>
        <v>58.631102164066426</v>
      </c>
      <c r="AW554" s="30">
        <f t="shared" si="866"/>
        <v>5.0408459967461663E-4</v>
      </c>
      <c r="AX554" s="4">
        <v>82</v>
      </c>
      <c r="AY554">
        <f t="shared" si="867"/>
        <v>0</v>
      </c>
      <c r="AZ554">
        <f t="shared" si="868"/>
        <v>0</v>
      </c>
      <c r="BA554" s="20">
        <f t="shared" si="869"/>
        <v>20.634121791645697</v>
      </c>
      <c r="BB554" s="30">
        <f t="shared" si="870"/>
        <v>1.7740316383398525E-4</v>
      </c>
      <c r="BC554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4" s="16">
        <f t="shared" si="871"/>
        <v>0</v>
      </c>
      <c r="BE554" s="30">
        <f t="shared" si="872"/>
        <v>0</v>
      </c>
      <c r="BF554" s="20">
        <f t="shared" si="873"/>
        <v>1178.9129340714644</v>
      </c>
      <c r="BG554" s="20">
        <f t="shared" si="874"/>
        <v>1.0135778323929524E-2</v>
      </c>
      <c r="BH554" s="26">
        <v>85315</v>
      </c>
      <c r="BI554">
        <f t="shared" si="836"/>
        <v>41</v>
      </c>
      <c r="BJ554" s="4">
        <v>174904</v>
      </c>
      <c r="BK554">
        <f t="shared" si="837"/>
        <v>60</v>
      </c>
      <c r="BL554" s="4">
        <v>129912</v>
      </c>
      <c r="BM554">
        <f t="shared" si="875"/>
        <v>74</v>
      </c>
      <c r="BN554" s="4">
        <v>50448</v>
      </c>
      <c r="BO554">
        <f t="shared" si="876"/>
        <v>35</v>
      </c>
      <c r="BP554" s="4">
        <v>21645</v>
      </c>
      <c r="BQ554">
        <f t="shared" si="877"/>
        <v>4</v>
      </c>
      <c r="BR554" s="8">
        <v>34</v>
      </c>
      <c r="BS554" s="15">
        <f t="shared" si="878"/>
        <v>0</v>
      </c>
      <c r="BT554" s="8">
        <v>330</v>
      </c>
      <c r="BU554" s="15">
        <f t="shared" si="879"/>
        <v>1</v>
      </c>
      <c r="BV554" s="8">
        <v>1494</v>
      </c>
      <c r="BW554" s="15">
        <f t="shared" si="880"/>
        <v>0</v>
      </c>
      <c r="BX554" s="8">
        <v>3385</v>
      </c>
      <c r="BY554" s="15">
        <f t="shared" si="881"/>
        <v>4</v>
      </c>
      <c r="BZ554" s="13">
        <v>1894</v>
      </c>
      <c r="CA554" s="16">
        <f t="shared" si="882"/>
        <v>1</v>
      </c>
    </row>
    <row r="555" spans="1:79">
      <c r="A555" s="1">
        <v>44452</v>
      </c>
      <c r="B555">
        <v>44453</v>
      </c>
      <c r="C555" s="4">
        <v>462447</v>
      </c>
      <c r="D555">
        <f t="shared" si="888"/>
        <v>223</v>
      </c>
      <c r="E555" s="4">
        <v>7141</v>
      </c>
      <c r="F555">
        <f t="shared" si="834"/>
        <v>4</v>
      </c>
      <c r="G555" s="4">
        <v>450441</v>
      </c>
      <c r="H555">
        <f t="shared" si="835"/>
        <v>247</v>
      </c>
      <c r="I555">
        <f t="shared" si="887"/>
        <v>4865</v>
      </c>
      <c r="J555">
        <f t="shared" si="886"/>
        <v>-28</v>
      </c>
      <c r="K555">
        <f t="shared" si="883"/>
        <v>1.544176954332064E-2</v>
      </c>
      <c r="L555">
        <f t="shared" si="838"/>
        <v>0.97403810598836194</v>
      </c>
      <c r="M555">
        <f t="shared" si="839"/>
        <v>1.0520124468317451E-2</v>
      </c>
      <c r="N555">
        <f t="shared" si="840"/>
        <v>4.8221742167210512E-4</v>
      </c>
      <c r="O555">
        <f t="shared" si="884"/>
        <v>5.6014563786584517E-4</v>
      </c>
      <c r="P555">
        <f t="shared" si="841"/>
        <v>5.4835150441456262E-4</v>
      </c>
      <c r="Q555">
        <f t="shared" si="842"/>
        <v>-5.7553956834532375E-3</v>
      </c>
      <c r="R555">
        <f t="shared" si="843"/>
        <v>116368.14292903875</v>
      </c>
      <c r="S555">
        <f t="shared" si="885"/>
        <v>1796.9300452944135</v>
      </c>
      <c r="T555">
        <f t="shared" si="844"/>
        <v>113347.00553598389</v>
      </c>
      <c r="U555">
        <f t="shared" si="845"/>
        <v>1224.2073477604429</v>
      </c>
      <c r="V555" s="4">
        <v>3759876</v>
      </c>
      <c r="W555">
        <f t="shared" si="846"/>
        <v>4029</v>
      </c>
      <c r="X555">
        <f t="shared" si="847"/>
        <v>-1017</v>
      </c>
      <c r="Y555" s="20">
        <f t="shared" si="848"/>
        <v>946118.77201811771</v>
      </c>
      <c r="Z555" s="4">
        <v>3293880</v>
      </c>
      <c r="AA555">
        <f t="shared" si="849"/>
        <v>3806</v>
      </c>
      <c r="AB555" s="17">
        <f t="shared" si="850"/>
        <v>0.87606080626063199</v>
      </c>
      <c r="AC555" s="16">
        <f t="shared" si="851"/>
        <v>-1026</v>
      </c>
      <c r="AD555">
        <f t="shared" si="852"/>
        <v>465996</v>
      </c>
      <c r="AE555">
        <f t="shared" si="853"/>
        <v>223</v>
      </c>
      <c r="AF555" s="17">
        <f t="shared" si="854"/>
        <v>0.123939193739368</v>
      </c>
      <c r="AG555" s="16">
        <f t="shared" si="855"/>
        <v>9</v>
      </c>
      <c r="AH555" s="20">
        <f t="shared" si="856"/>
        <v>5.5348721767187886E-2</v>
      </c>
      <c r="AI555" s="20">
        <f t="shared" si="857"/>
        <v>117261.19778560643</v>
      </c>
      <c r="AJ555" s="4">
        <v>4372</v>
      </c>
      <c r="AK555">
        <f t="shared" si="858"/>
        <v>204</v>
      </c>
      <c r="AL555">
        <f t="shared" si="859"/>
        <v>4.8944337811900107E-2</v>
      </c>
      <c r="AM555" s="20">
        <f t="shared" si="860"/>
        <v>1100.1509813789633</v>
      </c>
      <c r="AN555" s="20">
        <f t="shared" si="861"/>
        <v>9.454056356728446E-3</v>
      </c>
      <c r="AO555" s="4">
        <v>192</v>
      </c>
      <c r="AP555">
        <f t="shared" si="830"/>
        <v>-10</v>
      </c>
      <c r="AQ555">
        <f t="shared" si="831"/>
        <v>-4.9504950495049549E-2</v>
      </c>
      <c r="AR555" s="20">
        <f t="shared" si="862"/>
        <v>48.314041268243578</v>
      </c>
      <c r="AS555" s="4">
        <v>213</v>
      </c>
      <c r="AT555">
        <f t="shared" si="863"/>
        <v>-20</v>
      </c>
      <c r="AU555">
        <f t="shared" si="864"/>
        <v>-8.5836909871244593E-2</v>
      </c>
      <c r="AV555" s="20">
        <f t="shared" si="865"/>
        <v>53.598389531957721</v>
      </c>
      <c r="AW555" s="30">
        <f t="shared" si="866"/>
        <v>4.6059332204555334E-4</v>
      </c>
      <c r="AX555" s="4">
        <v>88</v>
      </c>
      <c r="AY555">
        <f t="shared" si="867"/>
        <v>6</v>
      </c>
      <c r="AZ555">
        <f t="shared" si="868"/>
        <v>7.3170731707317138E-2</v>
      </c>
      <c r="BA555" s="20">
        <f t="shared" si="869"/>
        <v>22.143935581278306</v>
      </c>
      <c r="BB555" s="30">
        <f t="shared" si="870"/>
        <v>1.9029207671365583E-4</v>
      </c>
      <c r="BC555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555" s="16">
        <f t="shared" si="871"/>
        <v>180</v>
      </c>
      <c r="BE555" s="30">
        <f t="shared" si="872"/>
        <v>3.8420490928495088E-2</v>
      </c>
      <c r="BF555" s="20">
        <f t="shared" si="873"/>
        <v>1224.2073477604429</v>
      </c>
      <c r="BG555" s="20">
        <f t="shared" si="874"/>
        <v>1.0520124468317451E-2</v>
      </c>
      <c r="BH555" s="26">
        <v>85384</v>
      </c>
      <c r="BI555">
        <f t="shared" si="836"/>
        <v>69</v>
      </c>
      <c r="BJ555" s="4">
        <v>174965</v>
      </c>
      <c r="BK555">
        <f t="shared" si="837"/>
        <v>61</v>
      </c>
      <c r="BL555" s="4">
        <v>129965</v>
      </c>
      <c r="BM555">
        <f t="shared" si="875"/>
        <v>53</v>
      </c>
      <c r="BN555" s="4">
        <v>50483</v>
      </c>
      <c r="BO555">
        <f t="shared" si="876"/>
        <v>35</v>
      </c>
      <c r="BP555" s="4">
        <v>21650</v>
      </c>
      <c r="BQ555">
        <f t="shared" si="877"/>
        <v>5</v>
      </c>
      <c r="BR555" s="8">
        <v>34</v>
      </c>
      <c r="BS555" s="15">
        <f t="shared" si="878"/>
        <v>0</v>
      </c>
      <c r="BT555" s="8">
        <v>330</v>
      </c>
      <c r="BU555" s="15">
        <f t="shared" si="879"/>
        <v>0</v>
      </c>
      <c r="BV555" s="8">
        <v>1495</v>
      </c>
      <c r="BW555" s="15">
        <f t="shared" si="880"/>
        <v>1</v>
      </c>
      <c r="BX555" s="8">
        <v>3386</v>
      </c>
      <c r="BY555" s="15">
        <f t="shared" si="881"/>
        <v>1</v>
      </c>
      <c r="BZ555" s="13">
        <v>1896</v>
      </c>
      <c r="CA555" s="16">
        <f t="shared" si="882"/>
        <v>2</v>
      </c>
    </row>
    <row r="556" spans="1:79">
      <c r="A556" s="1">
        <v>44453</v>
      </c>
      <c r="B556">
        <v>44454</v>
      </c>
      <c r="C556" s="4">
        <v>462770</v>
      </c>
      <c r="D556">
        <f t="shared" si="888"/>
        <v>323</v>
      </c>
      <c r="E556" s="4">
        <v>7152</v>
      </c>
      <c r="F556">
        <f t="shared" si="834"/>
        <v>11</v>
      </c>
      <c r="G556" s="4">
        <v>450976</v>
      </c>
      <c r="H556">
        <f t="shared" si="835"/>
        <v>535</v>
      </c>
      <c r="I556">
        <f t="shared" si="887"/>
        <v>4642</v>
      </c>
      <c r="J556">
        <f t="shared" si="886"/>
        <v>-223</v>
      </c>
      <c r="K556">
        <f t="shared" si="883"/>
        <v>1.5454761544611794E-2</v>
      </c>
      <c r="L556">
        <f t="shared" si="838"/>
        <v>0.97451433757590167</v>
      </c>
      <c r="M556">
        <f t="shared" si="839"/>
        <v>1.0030900879486569E-2</v>
      </c>
      <c r="N556">
        <f t="shared" si="840"/>
        <v>6.9797091427707073E-4</v>
      </c>
      <c r="O556">
        <f t="shared" si="884"/>
        <v>1.5380313199105146E-3</v>
      </c>
      <c r="P556">
        <f t="shared" si="841"/>
        <v>1.1863159015113886E-3</v>
      </c>
      <c r="Q556">
        <f t="shared" si="842"/>
        <v>-4.8039638087031454E-2</v>
      </c>
      <c r="R556">
        <f t="shared" si="843"/>
        <v>116449.4212380473</v>
      </c>
      <c r="S556">
        <f t="shared" si="885"/>
        <v>1799.6980372420735</v>
      </c>
      <c r="T556">
        <f t="shared" si="844"/>
        <v>113481.63059889279</v>
      </c>
      <c r="U556">
        <f t="shared" si="845"/>
        <v>1168.0926019124308</v>
      </c>
      <c r="V556" s="4">
        <v>3767668</v>
      </c>
      <c r="W556">
        <f t="shared" si="846"/>
        <v>7792</v>
      </c>
      <c r="X556">
        <f t="shared" si="847"/>
        <v>3763</v>
      </c>
      <c r="Y556" s="20">
        <f t="shared" si="848"/>
        <v>948079.51685958728</v>
      </c>
      <c r="Z556" s="4">
        <v>3301149</v>
      </c>
      <c r="AA556">
        <f t="shared" si="849"/>
        <v>7269</v>
      </c>
      <c r="AB556" s="17">
        <f t="shared" si="850"/>
        <v>0.87617831507447042</v>
      </c>
      <c r="AC556" s="16">
        <f t="shared" si="851"/>
        <v>3463</v>
      </c>
      <c r="AD556">
        <f t="shared" si="852"/>
        <v>466519</v>
      </c>
      <c r="AE556">
        <f t="shared" si="853"/>
        <v>523</v>
      </c>
      <c r="AF556" s="17">
        <f t="shared" si="854"/>
        <v>0.12382168492552953</v>
      </c>
      <c r="AG556" s="16">
        <f t="shared" si="855"/>
        <v>300</v>
      </c>
      <c r="AH556" s="20">
        <f t="shared" si="856"/>
        <v>6.712012320328542E-2</v>
      </c>
      <c r="AI556" s="20">
        <f t="shared" si="857"/>
        <v>117392.80322093608</v>
      </c>
      <c r="AJ556" s="4">
        <v>4174</v>
      </c>
      <c r="AK556">
        <f t="shared" si="858"/>
        <v>-198</v>
      </c>
      <c r="AL556">
        <f t="shared" si="859"/>
        <v>-4.5288197621225934E-2</v>
      </c>
      <c r="AM556" s="20">
        <f t="shared" si="860"/>
        <v>1050.327126321087</v>
      </c>
      <c r="AN556" s="20">
        <f t="shared" si="861"/>
        <v>9.0195993690170059E-3</v>
      </c>
      <c r="AO556" s="4">
        <v>174</v>
      </c>
      <c r="AP556">
        <f t="shared" si="830"/>
        <v>-18</v>
      </c>
      <c r="AQ556">
        <f t="shared" si="831"/>
        <v>-9.375E-2</v>
      </c>
      <c r="AR556" s="20">
        <f t="shared" si="862"/>
        <v>43.784599899345743</v>
      </c>
      <c r="AS556" s="4">
        <v>216</v>
      </c>
      <c r="AT556">
        <f t="shared" si="863"/>
        <v>3</v>
      </c>
      <c r="AU556">
        <f t="shared" si="864"/>
        <v>1.4084507042253502E-2</v>
      </c>
      <c r="AV556" s="20">
        <f t="shared" si="865"/>
        <v>54.35329642677403</v>
      </c>
      <c r="AW556" s="30">
        <f t="shared" si="866"/>
        <v>4.6675454329364477E-4</v>
      </c>
      <c r="AX556" s="4">
        <v>81</v>
      </c>
      <c r="AY556">
        <f t="shared" si="867"/>
        <v>-7</v>
      </c>
      <c r="AZ556">
        <f t="shared" si="868"/>
        <v>-7.9545454545454586E-2</v>
      </c>
      <c r="BA556" s="20">
        <f t="shared" si="869"/>
        <v>20.382486160040262</v>
      </c>
      <c r="BB556" s="30">
        <f t="shared" si="870"/>
        <v>1.750329537351168E-4</v>
      </c>
      <c r="BC556" s="16">
        <f>+Pagina_Inicial[[#This Row],[Aislamiento Domiciliario]]+Pagina_Inicial[[#This Row],[Aislamiento en Hoteles]]+Pagina_Inicial[[#This Row],[Hospitalizados en Sala]]+Pagina_Inicial[[#This Row],[Hospitalizados en UCI]]</f>
        <v>4645</v>
      </c>
      <c r="BD556" s="16">
        <f t="shared" si="871"/>
        <v>-220</v>
      </c>
      <c r="BE556" s="30">
        <f t="shared" si="872"/>
        <v>-4.5220966084275394E-2</v>
      </c>
      <c r="BF556" s="20">
        <f t="shared" si="873"/>
        <v>1168.8475088072471</v>
      </c>
      <c r="BG556" s="20">
        <f t="shared" si="874"/>
        <v>1.003738358147676E-2</v>
      </c>
      <c r="BH556" s="26">
        <v>85446</v>
      </c>
      <c r="BI556">
        <f t="shared" si="836"/>
        <v>62</v>
      </c>
      <c r="BJ556" s="4">
        <v>175068</v>
      </c>
      <c r="BK556">
        <f t="shared" si="837"/>
        <v>103</v>
      </c>
      <c r="BL556" s="4">
        <v>130066</v>
      </c>
      <c r="BM556">
        <f t="shared" si="875"/>
        <v>101</v>
      </c>
      <c r="BN556" s="4">
        <v>50532</v>
      </c>
      <c r="BO556">
        <f t="shared" si="876"/>
        <v>49</v>
      </c>
      <c r="BP556" s="4">
        <v>21658</v>
      </c>
      <c r="BQ556">
        <f t="shared" si="877"/>
        <v>8</v>
      </c>
      <c r="BR556" s="8">
        <v>34</v>
      </c>
      <c r="BS556" s="15">
        <f t="shared" si="878"/>
        <v>0</v>
      </c>
      <c r="BT556" s="8">
        <v>330</v>
      </c>
      <c r="BU556" s="15">
        <f t="shared" si="879"/>
        <v>0</v>
      </c>
      <c r="BV556" s="8">
        <v>1499</v>
      </c>
      <c r="BW556" s="15">
        <f t="shared" si="880"/>
        <v>4</v>
      </c>
      <c r="BX556" s="8">
        <v>3389</v>
      </c>
      <c r="BY556" s="15">
        <f t="shared" si="881"/>
        <v>3</v>
      </c>
      <c r="BZ556" s="13">
        <v>1900</v>
      </c>
      <c r="CA556" s="16">
        <f t="shared" si="882"/>
        <v>4</v>
      </c>
    </row>
    <row r="557" spans="1:79">
      <c r="A557" s="1">
        <v>44454</v>
      </c>
      <c r="B557">
        <v>44455</v>
      </c>
      <c r="C557" s="4">
        <v>463086</v>
      </c>
      <c r="D557">
        <f t="shared" si="888"/>
        <v>316</v>
      </c>
      <c r="E557" s="4">
        <v>7159</v>
      </c>
      <c r="F557">
        <f t="shared" si="834"/>
        <v>7</v>
      </c>
      <c r="G557" s="4">
        <v>451466</v>
      </c>
      <c r="H557">
        <f t="shared" si="835"/>
        <v>490</v>
      </c>
      <c r="I557">
        <f t="shared" si="887"/>
        <v>4461</v>
      </c>
      <c r="J557">
        <f t="shared" si="886"/>
        <v>-181</v>
      </c>
      <c r="K557">
        <f t="shared" si="883"/>
        <v>1.5459331528053104E-2</v>
      </c>
      <c r="L557">
        <f t="shared" si="838"/>
        <v>0.97490746859114719</v>
      </c>
      <c r="M557">
        <f t="shared" si="839"/>
        <v>9.6331998807996783E-3</v>
      </c>
      <c r="N557">
        <f t="shared" si="840"/>
        <v>6.8237865104969699E-4</v>
      </c>
      <c r="O557">
        <f t="shared" si="884"/>
        <v>9.7779019416119567E-4</v>
      </c>
      <c r="P557">
        <f t="shared" si="841"/>
        <v>1.08535304984207E-3</v>
      </c>
      <c r="Q557">
        <f t="shared" si="842"/>
        <v>-4.0573862362698949E-2</v>
      </c>
      <c r="R557">
        <f t="shared" si="843"/>
        <v>116528.93809763461</v>
      </c>
      <c r="S557">
        <f t="shared" si="885"/>
        <v>1801.4594866633115</v>
      </c>
      <c r="T557">
        <f t="shared" si="844"/>
        <v>113604.93205837946</v>
      </c>
      <c r="U557">
        <f t="shared" si="845"/>
        <v>1122.5465525918469</v>
      </c>
      <c r="V557" s="4">
        <v>3775659</v>
      </c>
      <c r="W557">
        <f t="shared" si="846"/>
        <v>7991</v>
      </c>
      <c r="X557">
        <f t="shared" si="847"/>
        <v>199</v>
      </c>
      <c r="Y557" s="20">
        <f t="shared" si="848"/>
        <v>950090.33719174634</v>
      </c>
      <c r="Z557" s="4">
        <v>3309024</v>
      </c>
      <c r="AA557">
        <f t="shared" si="849"/>
        <v>7875</v>
      </c>
      <c r="AB557" s="17">
        <f t="shared" si="850"/>
        <v>0.87640965457950515</v>
      </c>
      <c r="AC557" s="16">
        <f t="shared" si="851"/>
        <v>606</v>
      </c>
      <c r="AD557">
        <f t="shared" si="852"/>
        <v>466635</v>
      </c>
      <c r="AE557">
        <f t="shared" si="853"/>
        <v>116</v>
      </c>
      <c r="AF557" s="17">
        <f t="shared" si="854"/>
        <v>0.12359034542049481</v>
      </c>
      <c r="AG557" s="16">
        <f t="shared" si="855"/>
        <v>-407</v>
      </c>
      <c r="AH557" s="20">
        <f t="shared" si="856"/>
        <v>1.451633087223126E-2</v>
      </c>
      <c r="AI557" s="20">
        <f t="shared" si="857"/>
        <v>117421.9929542023</v>
      </c>
      <c r="AJ557" s="4">
        <v>4008</v>
      </c>
      <c r="AK557">
        <f t="shared" si="858"/>
        <v>-166</v>
      </c>
      <c r="AL557">
        <f t="shared" si="859"/>
        <v>-3.9770004791566893E-2</v>
      </c>
      <c r="AM557" s="20">
        <f t="shared" si="860"/>
        <v>1008.5556114745848</v>
      </c>
      <c r="AN557" s="20">
        <f t="shared" si="861"/>
        <v>8.6549798525543849E-3</v>
      </c>
      <c r="AO557" s="4">
        <v>160</v>
      </c>
      <c r="AP557">
        <f t="shared" si="830"/>
        <v>-14</v>
      </c>
      <c r="AQ557">
        <f t="shared" si="831"/>
        <v>-8.0459770114942541E-2</v>
      </c>
      <c r="AR557" s="20">
        <f t="shared" si="862"/>
        <v>40.261701056869654</v>
      </c>
      <c r="AS557" s="4">
        <v>215</v>
      </c>
      <c r="AT557">
        <f t="shared" si="863"/>
        <v>-1</v>
      </c>
      <c r="AU557">
        <f t="shared" si="864"/>
        <v>-4.6296296296296502E-3</v>
      </c>
      <c r="AV557" s="20">
        <f t="shared" si="865"/>
        <v>54.101660795168591</v>
      </c>
      <c r="AW557" s="30">
        <f t="shared" si="866"/>
        <v>4.6427661384710402E-4</v>
      </c>
      <c r="AX557" s="4">
        <v>78</v>
      </c>
      <c r="AY557">
        <f t="shared" si="867"/>
        <v>-3</v>
      </c>
      <c r="AZ557">
        <f t="shared" si="868"/>
        <v>-3.703703703703709E-2</v>
      </c>
      <c r="BA557" s="20">
        <f t="shared" si="869"/>
        <v>19.627579265223954</v>
      </c>
      <c r="BB557" s="30">
        <f t="shared" si="870"/>
        <v>1.6843523665150751E-4</v>
      </c>
      <c r="BC557" s="16">
        <f>+Pagina_Inicial[[#This Row],[Aislamiento Domiciliario]]+Pagina_Inicial[[#This Row],[Aislamiento en Hoteles]]+Pagina_Inicial[[#This Row],[Hospitalizados en Sala]]+Pagina_Inicial[[#This Row],[Hospitalizados en UCI]]</f>
        <v>4461</v>
      </c>
      <c r="BD557" s="16">
        <f t="shared" si="871"/>
        <v>-184</v>
      </c>
      <c r="BE557" s="30">
        <f t="shared" si="872"/>
        <v>-3.9612486544671643E-2</v>
      </c>
      <c r="BF557" s="20">
        <f t="shared" si="873"/>
        <v>1122.5465525918469</v>
      </c>
      <c r="BG557" s="20">
        <f t="shared" si="874"/>
        <v>9.6331998807996783E-3</v>
      </c>
      <c r="BH557" s="26">
        <v>85514</v>
      </c>
      <c r="BI557">
        <f t="shared" si="836"/>
        <v>68</v>
      </c>
      <c r="BJ557" s="4">
        <v>175173</v>
      </c>
      <c r="BK557">
        <f t="shared" si="837"/>
        <v>105</v>
      </c>
      <c r="BL557" s="4">
        <v>130160</v>
      </c>
      <c r="BM557">
        <f t="shared" si="875"/>
        <v>94</v>
      </c>
      <c r="BN557" s="4">
        <v>50574</v>
      </c>
      <c r="BO557">
        <f t="shared" si="876"/>
        <v>42</v>
      </c>
      <c r="BP557" s="4">
        <v>21665</v>
      </c>
      <c r="BQ557">
        <f t="shared" si="877"/>
        <v>7</v>
      </c>
      <c r="BR557" s="8">
        <v>34</v>
      </c>
      <c r="BS557" s="15">
        <f t="shared" si="878"/>
        <v>0</v>
      </c>
      <c r="BT557" s="8">
        <v>330</v>
      </c>
      <c r="BU557" s="15">
        <f t="shared" si="879"/>
        <v>0</v>
      </c>
      <c r="BV557" s="8">
        <v>1502</v>
      </c>
      <c r="BW557" s="15">
        <f t="shared" si="880"/>
        <v>3</v>
      </c>
      <c r="BX557" s="8">
        <v>3390</v>
      </c>
      <c r="BY557" s="15">
        <f t="shared" si="881"/>
        <v>1</v>
      </c>
      <c r="BZ557" s="13">
        <v>1903</v>
      </c>
      <c r="CA557" s="16">
        <f t="shared" si="882"/>
        <v>3</v>
      </c>
    </row>
    <row r="558" spans="1:79">
      <c r="A558" s="1">
        <v>44455</v>
      </c>
      <c r="B558">
        <v>44456</v>
      </c>
      <c r="C558" s="4">
        <v>463459</v>
      </c>
      <c r="D558">
        <f t="shared" si="888"/>
        <v>373</v>
      </c>
      <c r="E558" s="4">
        <v>7166</v>
      </c>
      <c r="F558">
        <f t="shared" si="834"/>
        <v>7</v>
      </c>
      <c r="G558" s="4">
        <v>451966</v>
      </c>
      <c r="H558">
        <f t="shared" si="835"/>
        <v>500</v>
      </c>
      <c r="I558">
        <f t="shared" si="887"/>
        <v>4327</v>
      </c>
      <c r="J558">
        <f t="shared" si="886"/>
        <v>-134</v>
      </c>
      <c r="K558">
        <f t="shared" si="883"/>
        <v>1.5461993401789586E-2</v>
      </c>
      <c r="L558">
        <f t="shared" si="838"/>
        <v>0.97520168990137213</v>
      </c>
      <c r="M558">
        <f t="shared" si="839"/>
        <v>9.3363166968383395E-3</v>
      </c>
      <c r="N558">
        <f t="shared" si="840"/>
        <v>8.0481768613836389E-4</v>
      </c>
      <c r="O558">
        <f t="shared" si="884"/>
        <v>9.768350544236673E-4</v>
      </c>
      <c r="P558">
        <f t="shared" si="841"/>
        <v>1.1062779058601754E-3</v>
      </c>
      <c r="Q558">
        <f t="shared" si="842"/>
        <v>-3.096833834065172E-2</v>
      </c>
      <c r="R558">
        <f t="shared" si="843"/>
        <v>116622.79818822345</v>
      </c>
      <c r="S558">
        <f t="shared" si="885"/>
        <v>1803.2209360845495</v>
      </c>
      <c r="T558">
        <f t="shared" si="844"/>
        <v>113730.74987418218</v>
      </c>
      <c r="U558">
        <f t="shared" si="845"/>
        <v>1088.8273779567187</v>
      </c>
      <c r="V558" s="4">
        <v>3783274</v>
      </c>
      <c r="W558">
        <f t="shared" si="846"/>
        <v>7615</v>
      </c>
      <c r="X558">
        <f t="shared" si="847"/>
        <v>-376</v>
      </c>
      <c r="Y558" s="20">
        <f t="shared" si="848"/>
        <v>952006.54252642172</v>
      </c>
      <c r="Z558" s="4">
        <v>3316266</v>
      </c>
      <c r="AA558">
        <f t="shared" si="849"/>
        <v>7242</v>
      </c>
      <c r="AB558" s="17">
        <f t="shared" si="850"/>
        <v>0.8765598262245875</v>
      </c>
      <c r="AC558" s="16">
        <f t="shared" si="851"/>
        <v>-633</v>
      </c>
      <c r="AD558">
        <f t="shared" si="852"/>
        <v>467008</v>
      </c>
      <c r="AE558">
        <f t="shared" si="853"/>
        <v>373</v>
      </c>
      <c r="AF558" s="17">
        <f t="shared" si="854"/>
        <v>0.12344017377541251</v>
      </c>
      <c r="AG558" s="16">
        <f t="shared" si="855"/>
        <v>257</v>
      </c>
      <c r="AH558" s="20">
        <f t="shared" si="856"/>
        <v>4.8982271831910701E-2</v>
      </c>
      <c r="AI558" s="20">
        <f t="shared" si="857"/>
        <v>117515.85304479113</v>
      </c>
      <c r="AJ558" s="4">
        <v>3863</v>
      </c>
      <c r="AK558">
        <f t="shared" si="858"/>
        <v>-145</v>
      </c>
      <c r="AL558">
        <f t="shared" si="859"/>
        <v>-3.6177644710578827E-2</v>
      </c>
      <c r="AM558" s="20">
        <f t="shared" si="860"/>
        <v>972.06844489179662</v>
      </c>
      <c r="AN558" s="20">
        <f t="shared" si="861"/>
        <v>8.3351493875402135E-3</v>
      </c>
      <c r="AO558" s="4">
        <v>160</v>
      </c>
      <c r="AP558">
        <f t="shared" si="830"/>
        <v>0</v>
      </c>
      <c r="AQ558">
        <f t="shared" si="831"/>
        <v>0</v>
      </c>
      <c r="AR558" s="20">
        <f t="shared" si="862"/>
        <v>40.261701056869654</v>
      </c>
      <c r="AS558" s="4">
        <v>232</v>
      </c>
      <c r="AT558">
        <f t="shared" si="863"/>
        <v>17</v>
      </c>
      <c r="AU558">
        <f t="shared" si="864"/>
        <v>7.9069767441860561E-2</v>
      </c>
      <c r="AV558" s="20">
        <f t="shared" si="865"/>
        <v>58.379466532460995</v>
      </c>
      <c r="AW558" s="30">
        <f t="shared" si="866"/>
        <v>5.005836546490628E-4</v>
      </c>
      <c r="AX558" s="4">
        <v>72</v>
      </c>
      <c r="AY558">
        <f t="shared" si="867"/>
        <v>-6</v>
      </c>
      <c r="AZ558">
        <f t="shared" si="868"/>
        <v>-7.6923076923076872E-2</v>
      </c>
      <c r="BA558" s="20">
        <f t="shared" si="869"/>
        <v>18.117765475591344</v>
      </c>
      <c r="BB558" s="30">
        <f t="shared" si="870"/>
        <v>1.5535354799453674E-4</v>
      </c>
      <c r="BC558" s="16">
        <f>+Pagina_Inicial[[#This Row],[Aislamiento Domiciliario]]+Pagina_Inicial[[#This Row],[Aislamiento en Hoteles]]+Pagina_Inicial[[#This Row],[Hospitalizados en Sala]]+Pagina_Inicial[[#This Row],[Hospitalizados en UCI]]</f>
        <v>4327</v>
      </c>
      <c r="BD558" s="16">
        <f t="shared" si="871"/>
        <v>-134</v>
      </c>
      <c r="BE558" s="30">
        <f t="shared" si="872"/>
        <v>-3.0038108047522938E-2</v>
      </c>
      <c r="BF558" s="20">
        <f t="shared" si="873"/>
        <v>1088.8273779567187</v>
      </c>
      <c r="BG558" s="20">
        <f t="shared" si="874"/>
        <v>9.3363166968383395E-3</v>
      </c>
      <c r="BH558" s="26">
        <v>85606</v>
      </c>
      <c r="BI558">
        <f t="shared" si="836"/>
        <v>92</v>
      </c>
      <c r="BJ558" s="4">
        <v>175301</v>
      </c>
      <c r="BK558">
        <f t="shared" si="837"/>
        <v>128</v>
      </c>
      <c r="BL558" s="4">
        <v>130257</v>
      </c>
      <c r="BM558">
        <f t="shared" si="875"/>
        <v>97</v>
      </c>
      <c r="BN558" s="4">
        <v>50621</v>
      </c>
      <c r="BO558">
        <f t="shared" si="876"/>
        <v>47</v>
      </c>
      <c r="BP558" s="4">
        <v>21674</v>
      </c>
      <c r="BQ558">
        <f t="shared" si="877"/>
        <v>9</v>
      </c>
      <c r="BR558" s="8">
        <v>34</v>
      </c>
      <c r="BS558" s="15">
        <f t="shared" si="878"/>
        <v>0</v>
      </c>
      <c r="BT558" s="8">
        <v>330</v>
      </c>
      <c r="BU558" s="15">
        <f t="shared" si="879"/>
        <v>0</v>
      </c>
      <c r="BV558" s="8">
        <v>1506</v>
      </c>
      <c r="BW558" s="15">
        <f t="shared" si="880"/>
        <v>4</v>
      </c>
      <c r="BX558" s="8">
        <v>3392</v>
      </c>
      <c r="BY558" s="15">
        <f t="shared" si="881"/>
        <v>2</v>
      </c>
      <c r="BZ558" s="13">
        <v>1904</v>
      </c>
      <c r="CA558" s="16">
        <f t="shared" si="882"/>
        <v>1</v>
      </c>
    </row>
    <row r="559" spans="1:79">
      <c r="A559" s="1">
        <v>44456</v>
      </c>
      <c r="B559">
        <v>44457</v>
      </c>
      <c r="C559" s="4">
        <v>463783</v>
      </c>
      <c r="D559">
        <f t="shared" si="888"/>
        <v>324</v>
      </c>
      <c r="E559" s="4">
        <v>7169</v>
      </c>
      <c r="F559">
        <f t="shared" si="834"/>
        <v>3</v>
      </c>
      <c r="G559" s="4">
        <v>452415</v>
      </c>
      <c r="H559">
        <f t="shared" si="835"/>
        <v>449</v>
      </c>
      <c r="I559">
        <f t="shared" si="887"/>
        <v>4199</v>
      </c>
      <c r="J559">
        <f t="shared" si="886"/>
        <v>-128</v>
      </c>
      <c r="K559">
        <f t="shared" si="883"/>
        <v>1.5457660155719378E-2</v>
      </c>
      <c r="L559">
        <f t="shared" si="838"/>
        <v>0.97548853666477642</v>
      </c>
      <c r="M559">
        <f t="shared" si="839"/>
        <v>9.0538031795042075E-3</v>
      </c>
      <c r="N559">
        <f t="shared" si="840"/>
        <v>6.9860257922347299E-4</v>
      </c>
      <c r="O559">
        <f t="shared" si="884"/>
        <v>4.1846840563537454E-4</v>
      </c>
      <c r="P559">
        <f t="shared" si="841"/>
        <v>9.9245162074643851E-4</v>
      </c>
      <c r="Q559">
        <f t="shared" si="842"/>
        <v>-3.0483448440104786E-2</v>
      </c>
      <c r="R559">
        <f t="shared" si="843"/>
        <v>116704.32813286361</v>
      </c>
      <c r="S559">
        <f t="shared" si="885"/>
        <v>1803.9758429793658</v>
      </c>
      <c r="T559">
        <f t="shared" si="844"/>
        <v>113843.73427277301</v>
      </c>
      <c r="U559">
        <f t="shared" si="845"/>
        <v>1056.6180171112228</v>
      </c>
      <c r="V559" s="4">
        <v>3790505</v>
      </c>
      <c r="W559">
        <f t="shared" si="846"/>
        <v>7231</v>
      </c>
      <c r="X559">
        <f t="shared" si="847"/>
        <v>-384</v>
      </c>
      <c r="Y559" s="20">
        <f t="shared" si="848"/>
        <v>953826.11977856059</v>
      </c>
      <c r="Z559" s="4">
        <v>3323173</v>
      </c>
      <c r="AA559">
        <f t="shared" si="849"/>
        <v>6907</v>
      </c>
      <c r="AB559" s="17">
        <f t="shared" si="850"/>
        <v>0.87670983153959692</v>
      </c>
      <c r="AC559" s="16">
        <f t="shared" si="851"/>
        <v>-335</v>
      </c>
      <c r="AD559">
        <f t="shared" si="852"/>
        <v>467332</v>
      </c>
      <c r="AE559">
        <f t="shared" si="853"/>
        <v>324</v>
      </c>
      <c r="AF559" s="17">
        <f t="shared" si="854"/>
        <v>0.12329016846040303</v>
      </c>
      <c r="AG559" s="16">
        <f t="shared" si="855"/>
        <v>-49</v>
      </c>
      <c r="AH559" s="20">
        <f t="shared" si="856"/>
        <v>4.4807080625086433E-2</v>
      </c>
      <c r="AI559" s="20">
        <f t="shared" si="857"/>
        <v>117597.38298943129</v>
      </c>
      <c r="AJ559" s="4">
        <v>3729</v>
      </c>
      <c r="AK559">
        <f t="shared" si="858"/>
        <v>-134</v>
      </c>
      <c r="AL559">
        <f t="shared" si="859"/>
        <v>-3.4688066269738527E-2</v>
      </c>
      <c r="AM559" s="20">
        <f t="shared" si="860"/>
        <v>938.34927025666832</v>
      </c>
      <c r="AN559" s="20">
        <f t="shared" si="861"/>
        <v>8.0403982034701581E-3</v>
      </c>
      <c r="AO559" s="4">
        <v>165</v>
      </c>
      <c r="AP559">
        <f t="shared" si="830"/>
        <v>5</v>
      </c>
      <c r="AQ559">
        <f t="shared" si="831"/>
        <v>3.125E-2</v>
      </c>
      <c r="AR559" s="20">
        <f t="shared" si="862"/>
        <v>41.519879214896825</v>
      </c>
      <c r="AS559" s="4">
        <v>233</v>
      </c>
      <c r="AT559">
        <f t="shared" si="863"/>
        <v>1</v>
      </c>
      <c r="AU559">
        <f t="shared" si="864"/>
        <v>4.3103448275862988E-3</v>
      </c>
      <c r="AV559" s="20">
        <f t="shared" si="865"/>
        <v>58.631102164066426</v>
      </c>
      <c r="AW559" s="30">
        <f t="shared" si="866"/>
        <v>5.0239012641688035E-4</v>
      </c>
      <c r="AX559" s="4">
        <v>72</v>
      </c>
      <c r="AY559">
        <f t="shared" si="867"/>
        <v>0</v>
      </c>
      <c r="AZ559">
        <f t="shared" si="868"/>
        <v>0</v>
      </c>
      <c r="BA559" s="20">
        <f t="shared" si="869"/>
        <v>18.117765475591344</v>
      </c>
      <c r="BB559" s="30">
        <f t="shared" si="870"/>
        <v>1.5524501760521623E-4</v>
      </c>
      <c r="BC559" s="16">
        <f>+Pagina_Inicial[[#This Row],[Aislamiento Domiciliario]]+Pagina_Inicial[[#This Row],[Aislamiento en Hoteles]]+Pagina_Inicial[[#This Row],[Hospitalizados en Sala]]+Pagina_Inicial[[#This Row],[Hospitalizados en UCI]]</f>
        <v>4199</v>
      </c>
      <c r="BD559" s="16">
        <f t="shared" si="871"/>
        <v>-128</v>
      </c>
      <c r="BE559" s="30">
        <f t="shared" si="872"/>
        <v>-2.9581696325398643E-2</v>
      </c>
      <c r="BF559" s="20">
        <f t="shared" si="873"/>
        <v>1056.6180171112228</v>
      </c>
      <c r="BG559" s="20">
        <f t="shared" si="874"/>
        <v>9.0538031795042075E-3</v>
      </c>
      <c r="BH559" s="26">
        <v>85676</v>
      </c>
      <c r="BI559">
        <f t="shared" si="836"/>
        <v>70</v>
      </c>
      <c r="BJ559" s="4">
        <v>175439</v>
      </c>
      <c r="BK559">
        <f t="shared" si="837"/>
        <v>138</v>
      </c>
      <c r="BL559" s="4">
        <v>130324</v>
      </c>
      <c r="BM559">
        <f t="shared" si="875"/>
        <v>67</v>
      </c>
      <c r="BN559" s="4">
        <v>50661</v>
      </c>
      <c r="BO559">
        <f t="shared" si="876"/>
        <v>40</v>
      </c>
      <c r="BP559" s="4">
        <v>21683</v>
      </c>
      <c r="BQ559">
        <f t="shared" si="877"/>
        <v>9</v>
      </c>
      <c r="BR559" s="8">
        <v>34</v>
      </c>
      <c r="BS559" s="15">
        <f t="shared" si="878"/>
        <v>0</v>
      </c>
      <c r="BT559" s="8">
        <v>330</v>
      </c>
      <c r="BU559" s="15">
        <f t="shared" si="879"/>
        <v>0</v>
      </c>
      <c r="BV559" s="8">
        <v>1507</v>
      </c>
      <c r="BW559" s="15">
        <f t="shared" si="880"/>
        <v>1</v>
      </c>
      <c r="BX559" s="8">
        <v>3393</v>
      </c>
      <c r="BY559" s="15">
        <f t="shared" si="881"/>
        <v>1</v>
      </c>
      <c r="BZ559" s="13">
        <v>1905</v>
      </c>
      <c r="CA559" s="16">
        <f t="shared" si="882"/>
        <v>1</v>
      </c>
    </row>
    <row r="560" spans="1:79">
      <c r="A560" s="1">
        <v>44457</v>
      </c>
      <c r="B560">
        <v>44458</v>
      </c>
      <c r="C560" s="4">
        <v>464038</v>
      </c>
      <c r="D560">
        <f t="shared" si="888"/>
        <v>255</v>
      </c>
      <c r="E560" s="4">
        <v>7170</v>
      </c>
      <c r="F560">
        <f t="shared" si="834"/>
        <v>1</v>
      </c>
      <c r="G560" s="4">
        <v>452809</v>
      </c>
      <c r="H560">
        <f t="shared" si="835"/>
        <v>394</v>
      </c>
      <c r="I560">
        <f t="shared" si="887"/>
        <v>4059</v>
      </c>
      <c r="J560">
        <f t="shared" si="886"/>
        <v>-140</v>
      </c>
      <c r="K560">
        <f t="shared" si="883"/>
        <v>1.5451320797003693E-2</v>
      </c>
      <c r="L560">
        <f t="shared" si="838"/>
        <v>0.97580155073506913</v>
      </c>
      <c r="M560">
        <f t="shared" si="839"/>
        <v>8.7471284679271951E-3</v>
      </c>
      <c r="N560">
        <f t="shared" si="840"/>
        <v>5.4952396139971299E-4</v>
      </c>
      <c r="O560">
        <f t="shared" si="884"/>
        <v>1.394700139470014E-4</v>
      </c>
      <c r="P560">
        <f t="shared" si="841"/>
        <v>8.7012404788774076E-4</v>
      </c>
      <c r="Q560">
        <f t="shared" si="842"/>
        <v>-3.4491254003449129E-2</v>
      </c>
      <c r="R560">
        <f t="shared" si="843"/>
        <v>116768.495218923</v>
      </c>
      <c r="S560">
        <f t="shared" si="885"/>
        <v>1804.2274786109713</v>
      </c>
      <c r="T560">
        <f t="shared" si="844"/>
        <v>113942.87871162556</v>
      </c>
      <c r="U560">
        <f t="shared" si="845"/>
        <v>1021.389028686462</v>
      </c>
      <c r="V560" s="4">
        <v>3797759</v>
      </c>
      <c r="W560">
        <f t="shared" si="846"/>
        <v>7254</v>
      </c>
      <c r="X560">
        <f t="shared" si="847"/>
        <v>23</v>
      </c>
      <c r="Y560" s="20">
        <f t="shared" si="848"/>
        <v>955651.48465022643</v>
      </c>
      <c r="Z560" s="4">
        <v>3330172</v>
      </c>
      <c r="AA560">
        <f t="shared" si="849"/>
        <v>6999</v>
      </c>
      <c r="AB560" s="17">
        <f t="shared" si="850"/>
        <v>0.87687818000036333</v>
      </c>
      <c r="AC560" s="16">
        <f t="shared" si="851"/>
        <v>92</v>
      </c>
      <c r="AD560">
        <f t="shared" si="852"/>
        <v>467587</v>
      </c>
      <c r="AE560">
        <f t="shared" si="853"/>
        <v>255</v>
      </c>
      <c r="AF560" s="17">
        <f t="shared" si="854"/>
        <v>0.12312181999963663</v>
      </c>
      <c r="AG560" s="16">
        <f t="shared" si="855"/>
        <v>-69</v>
      </c>
      <c r="AH560" s="20">
        <f t="shared" si="856"/>
        <v>3.5153019023986765E-2</v>
      </c>
      <c r="AI560" s="20">
        <f t="shared" si="857"/>
        <v>117661.55007549068</v>
      </c>
      <c r="AJ560" s="4">
        <v>3592</v>
      </c>
      <c r="AK560">
        <f t="shared" si="858"/>
        <v>-137</v>
      </c>
      <c r="AL560">
        <f t="shared" si="859"/>
        <v>-3.6739072137302209E-2</v>
      </c>
      <c r="AM560" s="20">
        <f t="shared" si="860"/>
        <v>903.87518872672365</v>
      </c>
      <c r="AN560" s="20">
        <f t="shared" si="861"/>
        <v>7.7407453699912506E-3</v>
      </c>
      <c r="AO560" s="4">
        <v>165</v>
      </c>
      <c r="AP560">
        <f t="shared" si="830"/>
        <v>0</v>
      </c>
      <c r="AQ560">
        <f t="shared" si="831"/>
        <v>0</v>
      </c>
      <c r="AR560" s="20">
        <f t="shared" si="862"/>
        <v>41.519879214896825</v>
      </c>
      <c r="AS560" s="4">
        <v>238</v>
      </c>
      <c r="AT560">
        <f t="shared" si="863"/>
        <v>5</v>
      </c>
      <c r="AU560">
        <f t="shared" si="864"/>
        <v>2.1459227467811148E-2</v>
      </c>
      <c r="AV560" s="20">
        <f t="shared" si="865"/>
        <v>59.889280322093605</v>
      </c>
      <c r="AW560" s="30">
        <f t="shared" si="866"/>
        <v>5.1288903063973206E-4</v>
      </c>
      <c r="AX560" s="4">
        <v>64</v>
      </c>
      <c r="AY560">
        <f t="shared" si="867"/>
        <v>-8</v>
      </c>
      <c r="AZ560">
        <f t="shared" si="868"/>
        <v>-0.11111111111111116</v>
      </c>
      <c r="BA560" s="20">
        <f t="shared" si="869"/>
        <v>16.104680422747862</v>
      </c>
      <c r="BB560" s="30">
        <f t="shared" si="870"/>
        <v>1.3791973933169267E-4</v>
      </c>
      <c r="BC560" s="16">
        <f>+Pagina_Inicial[[#This Row],[Aislamiento Domiciliario]]+Pagina_Inicial[[#This Row],[Aislamiento en Hoteles]]+Pagina_Inicial[[#This Row],[Hospitalizados en Sala]]+Pagina_Inicial[[#This Row],[Hospitalizados en UCI]]</f>
        <v>4059</v>
      </c>
      <c r="BD560" s="16">
        <f t="shared" si="871"/>
        <v>-140</v>
      </c>
      <c r="BE560" s="30">
        <f t="shared" si="872"/>
        <v>-3.3341271731364586E-2</v>
      </c>
      <c r="BF560" s="20">
        <f t="shared" si="873"/>
        <v>1021.389028686462</v>
      </c>
      <c r="BG560" s="20">
        <f t="shared" si="874"/>
        <v>8.7471284679271951E-3</v>
      </c>
      <c r="BH560" s="26">
        <v>85723</v>
      </c>
      <c r="BI560">
        <f t="shared" si="836"/>
        <v>47</v>
      </c>
      <c r="BJ560" s="4">
        <v>175533</v>
      </c>
      <c r="BK560">
        <f t="shared" si="837"/>
        <v>94</v>
      </c>
      <c r="BL560" s="4">
        <v>130391</v>
      </c>
      <c r="BM560">
        <f t="shared" si="875"/>
        <v>67</v>
      </c>
      <c r="BN560" s="4">
        <v>50699</v>
      </c>
      <c r="BO560">
        <f t="shared" si="876"/>
        <v>38</v>
      </c>
      <c r="BP560" s="4">
        <v>21692</v>
      </c>
      <c r="BQ560">
        <f t="shared" si="877"/>
        <v>9</v>
      </c>
      <c r="BR560" s="8">
        <v>34</v>
      </c>
      <c r="BS560" s="15">
        <f t="shared" si="878"/>
        <v>0</v>
      </c>
      <c r="BT560" s="8">
        <v>330</v>
      </c>
      <c r="BU560" s="15">
        <f t="shared" si="879"/>
        <v>0</v>
      </c>
      <c r="BV560" s="8">
        <v>1507</v>
      </c>
      <c r="BW560" s="15">
        <f t="shared" si="880"/>
        <v>0</v>
      </c>
      <c r="BX560" s="8">
        <v>3393</v>
      </c>
      <c r="BY560" s="15">
        <f t="shared" si="881"/>
        <v>0</v>
      </c>
      <c r="BZ560" s="13">
        <v>1906</v>
      </c>
      <c r="CA560" s="16">
        <f t="shared" si="882"/>
        <v>1</v>
      </c>
    </row>
    <row r="561" spans="1:79">
      <c r="A561" s="1">
        <v>44458</v>
      </c>
      <c r="B561">
        <v>44459</v>
      </c>
      <c r="C561" s="4">
        <v>464288</v>
      </c>
      <c r="D561">
        <f t="shared" si="888"/>
        <v>250</v>
      </c>
      <c r="E561" s="4">
        <v>7172</v>
      </c>
      <c r="F561">
        <f t="shared" si="834"/>
        <v>2</v>
      </c>
      <c r="G561" s="4">
        <v>453083</v>
      </c>
      <c r="H561">
        <f t="shared" si="835"/>
        <v>274</v>
      </c>
      <c r="I561">
        <f t="shared" si="887"/>
        <v>4033</v>
      </c>
      <c r="J561">
        <f t="shared" si="886"/>
        <v>-26</v>
      </c>
      <c r="K561">
        <f t="shared" si="883"/>
        <v>1.5447308567096285E-2</v>
      </c>
      <c r="L561">
        <f t="shared" si="838"/>
        <v>0.97586627265835002</v>
      </c>
      <c r="M561">
        <f t="shared" si="839"/>
        <v>8.6864187745537245E-3</v>
      </c>
      <c r="N561">
        <f t="shared" si="840"/>
        <v>5.3845888758701497E-4</v>
      </c>
      <c r="O561">
        <f t="shared" si="884"/>
        <v>2.7886224205242612E-4</v>
      </c>
      <c r="P561">
        <f t="shared" si="841"/>
        <v>6.0474570884363349E-4</v>
      </c>
      <c r="Q561">
        <f t="shared" si="842"/>
        <v>-6.4468137862633279E-3</v>
      </c>
      <c r="R561">
        <f t="shared" si="843"/>
        <v>116831.40412682435</v>
      </c>
      <c r="S561">
        <f t="shared" si="885"/>
        <v>1804.730749874182</v>
      </c>
      <c r="T561">
        <f t="shared" si="844"/>
        <v>114011.82687468544</v>
      </c>
      <c r="U561">
        <f t="shared" si="845"/>
        <v>1014.8465022647206</v>
      </c>
      <c r="V561" s="4">
        <v>3802954</v>
      </c>
      <c r="W561">
        <f t="shared" si="846"/>
        <v>5195</v>
      </c>
      <c r="X561">
        <f t="shared" si="847"/>
        <v>-2059</v>
      </c>
      <c r="Y561" s="20">
        <f t="shared" si="848"/>
        <v>956958.73175641662</v>
      </c>
      <c r="Z561" s="4">
        <v>3335117</v>
      </c>
      <c r="AA561">
        <f t="shared" si="849"/>
        <v>4945</v>
      </c>
      <c r="AB561" s="17">
        <f t="shared" si="850"/>
        <v>0.87698063137234894</v>
      </c>
      <c r="AC561" s="16">
        <f t="shared" si="851"/>
        <v>-2054</v>
      </c>
      <c r="AD561">
        <f t="shared" si="852"/>
        <v>467837</v>
      </c>
      <c r="AE561">
        <f t="shared" si="853"/>
        <v>250</v>
      </c>
      <c r="AF561" s="17">
        <f t="shared" si="854"/>
        <v>0.12301936862765103</v>
      </c>
      <c r="AG561" s="16">
        <f t="shared" si="855"/>
        <v>-5</v>
      </c>
      <c r="AH561" s="20">
        <f t="shared" si="856"/>
        <v>4.8123195380173241E-2</v>
      </c>
      <c r="AI561" s="20">
        <f t="shared" si="857"/>
        <v>117724.45898339205</v>
      </c>
      <c r="AJ561" s="4">
        <v>3565</v>
      </c>
      <c r="AK561">
        <f t="shared" si="858"/>
        <v>-27</v>
      </c>
      <c r="AL561">
        <f t="shared" si="859"/>
        <v>-7.5167037861915142E-3</v>
      </c>
      <c r="AM561" s="20">
        <f t="shared" si="860"/>
        <v>897.08102667337687</v>
      </c>
      <c r="AN561" s="20">
        <f t="shared" si="861"/>
        <v>7.6784237369908331E-3</v>
      </c>
      <c r="AO561" s="4">
        <v>160</v>
      </c>
      <c r="AP561">
        <f t="shared" si="830"/>
        <v>-5</v>
      </c>
      <c r="AQ561">
        <f t="shared" si="831"/>
        <v>-3.0303030303030276E-2</v>
      </c>
      <c r="AR561" s="20">
        <f t="shared" si="862"/>
        <v>40.261701056869647</v>
      </c>
      <c r="AS561" s="4">
        <v>244</v>
      </c>
      <c r="AT561">
        <f t="shared" si="863"/>
        <v>6</v>
      </c>
      <c r="AU561">
        <f t="shared" si="864"/>
        <v>2.5210084033613356E-2</v>
      </c>
      <c r="AV561" s="20">
        <f t="shared" si="865"/>
        <v>61.399094111726214</v>
      </c>
      <c r="AW561" s="30">
        <f t="shared" si="866"/>
        <v>5.2553587428492662E-4</v>
      </c>
      <c r="AX561" s="4">
        <v>64</v>
      </c>
      <c r="AY561">
        <f t="shared" si="867"/>
        <v>0</v>
      </c>
      <c r="AZ561">
        <f t="shared" si="868"/>
        <v>0</v>
      </c>
      <c r="BA561" s="20">
        <f t="shared" si="869"/>
        <v>16.104680422747862</v>
      </c>
      <c r="BB561" s="30">
        <f t="shared" si="870"/>
        <v>1.3784547522227583E-4</v>
      </c>
      <c r="BC561" s="16">
        <f>+Pagina_Inicial[[#This Row],[Aislamiento Domiciliario]]+Pagina_Inicial[[#This Row],[Aislamiento en Hoteles]]+Pagina_Inicial[[#This Row],[Hospitalizados en Sala]]+Pagina_Inicial[[#This Row],[Hospitalizados en UCI]]</f>
        <v>4033</v>
      </c>
      <c r="BD561" s="16">
        <f t="shared" si="871"/>
        <v>-26</v>
      </c>
      <c r="BE561" s="30">
        <f t="shared" si="872"/>
        <v>-6.4055186006405362E-3</v>
      </c>
      <c r="BF561" s="20">
        <f t="shared" si="873"/>
        <v>1014.8465022647206</v>
      </c>
      <c r="BG561" s="20">
        <f t="shared" si="874"/>
        <v>8.6864187745537245E-3</v>
      </c>
      <c r="BH561" s="26">
        <v>85788</v>
      </c>
      <c r="BI561">
        <f t="shared" si="836"/>
        <v>65</v>
      </c>
      <c r="BJ561" s="4">
        <v>175617</v>
      </c>
      <c r="BK561">
        <f t="shared" si="837"/>
        <v>84</v>
      </c>
      <c r="BL561" s="4">
        <v>130450</v>
      </c>
      <c r="BM561">
        <f t="shared" si="875"/>
        <v>59</v>
      </c>
      <c r="BN561" s="4">
        <v>50730</v>
      </c>
      <c r="BO561">
        <f t="shared" si="876"/>
        <v>31</v>
      </c>
      <c r="BP561" s="4">
        <v>21703</v>
      </c>
      <c r="BQ561">
        <f t="shared" si="877"/>
        <v>11</v>
      </c>
      <c r="BR561" s="8">
        <v>34</v>
      </c>
      <c r="BS561" s="15">
        <f t="shared" si="878"/>
        <v>0</v>
      </c>
      <c r="BT561" s="8">
        <v>330</v>
      </c>
      <c r="BU561" s="15">
        <f t="shared" si="879"/>
        <v>0</v>
      </c>
      <c r="BV561" s="8">
        <v>1507</v>
      </c>
      <c r="BW561" s="15">
        <f t="shared" si="880"/>
        <v>0</v>
      </c>
      <c r="BX561" s="8">
        <v>3394</v>
      </c>
      <c r="BY561" s="15">
        <f t="shared" si="881"/>
        <v>1</v>
      </c>
      <c r="BZ561" s="13">
        <v>1907</v>
      </c>
      <c r="CA561" s="16">
        <f t="shared" si="882"/>
        <v>1</v>
      </c>
    </row>
    <row r="562" spans="1:79">
      <c r="A562" s="1">
        <v>44459</v>
      </c>
      <c r="B562">
        <v>44460</v>
      </c>
      <c r="C562" s="4">
        <v>464440</v>
      </c>
      <c r="D562">
        <f t="shared" si="888"/>
        <v>152</v>
      </c>
      <c r="E562" s="4">
        <v>7176</v>
      </c>
      <c r="F562">
        <f t="shared" si="834"/>
        <v>4</v>
      </c>
      <c r="G562" s="4">
        <v>453306</v>
      </c>
      <c r="H562">
        <f t="shared" si="835"/>
        <v>223</v>
      </c>
      <c r="I562">
        <f t="shared" si="887"/>
        <v>3958</v>
      </c>
      <c r="J562">
        <f t="shared" si="886"/>
        <v>-75</v>
      </c>
      <c r="K562">
        <f t="shared" si="883"/>
        <v>1.5450865558522091E-2</v>
      </c>
      <c r="L562">
        <f t="shared" si="838"/>
        <v>0.97602704332098866</v>
      </c>
      <c r="M562">
        <f t="shared" si="839"/>
        <v>8.5220911204891905E-3</v>
      </c>
      <c r="N562">
        <f t="shared" si="840"/>
        <v>3.2727585909913013E-4</v>
      </c>
      <c r="O562">
        <f t="shared" si="884"/>
        <v>5.5741360089186175E-4</v>
      </c>
      <c r="P562">
        <f t="shared" si="841"/>
        <v>4.9194142588008985E-4</v>
      </c>
      <c r="Q562">
        <f t="shared" si="842"/>
        <v>-1.8948964123294592E-2</v>
      </c>
      <c r="R562">
        <f t="shared" si="843"/>
        <v>116869.65274282837</v>
      </c>
      <c r="S562">
        <f t="shared" si="885"/>
        <v>1805.7372924006038</v>
      </c>
      <c r="T562">
        <f t="shared" si="844"/>
        <v>114067.94162053346</v>
      </c>
      <c r="U562">
        <f t="shared" si="845"/>
        <v>995.97382989431298</v>
      </c>
      <c r="V562" s="4">
        <v>3806490</v>
      </c>
      <c r="W562">
        <f t="shared" si="846"/>
        <v>3536</v>
      </c>
      <c r="X562">
        <f t="shared" si="847"/>
        <v>-1659</v>
      </c>
      <c r="Y562" s="20">
        <f t="shared" si="848"/>
        <v>957848.51534977346</v>
      </c>
      <c r="Z562" s="4">
        <v>3338501</v>
      </c>
      <c r="AA562">
        <f t="shared" si="849"/>
        <v>3384</v>
      </c>
      <c r="AB562" s="17">
        <f t="shared" si="850"/>
        <v>0.87705497715743375</v>
      </c>
      <c r="AC562" s="16">
        <f t="shared" si="851"/>
        <v>-1561</v>
      </c>
      <c r="AD562">
        <f t="shared" si="852"/>
        <v>467989</v>
      </c>
      <c r="AE562">
        <f t="shared" si="853"/>
        <v>152</v>
      </c>
      <c r="AF562" s="17">
        <f t="shared" si="854"/>
        <v>0.12294502284256625</v>
      </c>
      <c r="AG562" s="16">
        <f t="shared" si="855"/>
        <v>-98</v>
      </c>
      <c r="AH562" s="20">
        <f t="shared" si="856"/>
        <v>4.2986425339366516E-2</v>
      </c>
      <c r="AI562" s="20">
        <f t="shared" si="857"/>
        <v>117762.70759939608</v>
      </c>
      <c r="AJ562" s="4">
        <v>3501</v>
      </c>
      <c r="AK562">
        <f t="shared" si="858"/>
        <v>-64</v>
      </c>
      <c r="AL562">
        <f t="shared" si="859"/>
        <v>-1.7952314165497918E-2</v>
      </c>
      <c r="AM562" s="20">
        <f t="shared" si="860"/>
        <v>880.97634625062904</v>
      </c>
      <c r="AN562" s="20">
        <f t="shared" si="861"/>
        <v>7.5381104125398328E-3</v>
      </c>
      <c r="AO562" s="4">
        <v>164</v>
      </c>
      <c r="AP562">
        <f t="shared" si="830"/>
        <v>4</v>
      </c>
      <c r="AQ562">
        <f t="shared" si="831"/>
        <v>2.4999999999999911E-2</v>
      </c>
      <c r="AR562" s="20">
        <f t="shared" si="862"/>
        <v>41.268243583291394</v>
      </c>
      <c r="AS562" s="4">
        <v>225</v>
      </c>
      <c r="AT562">
        <f t="shared" si="863"/>
        <v>-19</v>
      </c>
      <c r="AU562">
        <f t="shared" si="864"/>
        <v>-7.7868852459016424E-2</v>
      </c>
      <c r="AV562" s="20">
        <f t="shared" si="865"/>
        <v>56.618017111222947</v>
      </c>
      <c r="AW562" s="30">
        <f t="shared" si="866"/>
        <v>4.8445439669279129E-4</v>
      </c>
      <c r="AX562" s="4">
        <v>68</v>
      </c>
      <c r="AY562">
        <f t="shared" si="867"/>
        <v>4</v>
      </c>
      <c r="AZ562">
        <f t="shared" si="868"/>
        <v>6.25E-2</v>
      </c>
      <c r="BA562" s="20">
        <f t="shared" si="869"/>
        <v>17.111222949169601</v>
      </c>
      <c r="BB562" s="30">
        <f t="shared" si="870"/>
        <v>1.4641288433382137E-4</v>
      </c>
      <c r="BC562" s="16">
        <f>+Pagina_Inicial[[#This Row],[Aislamiento Domiciliario]]+Pagina_Inicial[[#This Row],[Aislamiento en Hoteles]]+Pagina_Inicial[[#This Row],[Hospitalizados en Sala]]+Pagina_Inicial[[#This Row],[Hospitalizados en UCI]]</f>
        <v>3958</v>
      </c>
      <c r="BD562" s="16">
        <f t="shared" si="871"/>
        <v>-75</v>
      </c>
      <c r="BE562" s="30">
        <f t="shared" si="872"/>
        <v>-1.8596578229605698E-2</v>
      </c>
      <c r="BF562" s="20">
        <f t="shared" si="873"/>
        <v>995.97382989431298</v>
      </c>
      <c r="BG562" s="20">
        <f t="shared" si="874"/>
        <v>8.5220911204891905E-3</v>
      </c>
      <c r="BH562" s="26">
        <v>85821</v>
      </c>
      <c r="BI562">
        <f t="shared" si="836"/>
        <v>33</v>
      </c>
      <c r="BJ562" s="4">
        <v>175670</v>
      </c>
      <c r="BK562">
        <f t="shared" si="837"/>
        <v>53</v>
      </c>
      <c r="BL562" s="4">
        <v>130489</v>
      </c>
      <c r="BM562">
        <f t="shared" si="875"/>
        <v>39</v>
      </c>
      <c r="BN562" s="4">
        <v>50752</v>
      </c>
      <c r="BO562">
        <f t="shared" si="876"/>
        <v>22</v>
      </c>
      <c r="BP562" s="4">
        <v>21708</v>
      </c>
      <c r="BQ562">
        <f t="shared" si="877"/>
        <v>5</v>
      </c>
      <c r="BR562" s="8">
        <v>34</v>
      </c>
      <c r="BS562" s="15">
        <f t="shared" si="878"/>
        <v>0</v>
      </c>
      <c r="BT562" s="8">
        <v>330</v>
      </c>
      <c r="BU562" s="15">
        <f t="shared" si="879"/>
        <v>0</v>
      </c>
      <c r="BV562" s="8">
        <v>1509</v>
      </c>
      <c r="BW562" s="15">
        <f t="shared" si="880"/>
        <v>2</v>
      </c>
      <c r="BX562" s="8">
        <v>3394</v>
      </c>
      <c r="BY562" s="15">
        <f t="shared" si="881"/>
        <v>0</v>
      </c>
      <c r="BZ562" s="13">
        <v>1909</v>
      </c>
      <c r="CA562" s="16">
        <f t="shared" si="882"/>
        <v>2</v>
      </c>
    </row>
    <row r="563" spans="1:79">
      <c r="A563" s="1">
        <v>44460</v>
      </c>
      <c r="B563">
        <v>44461</v>
      </c>
      <c r="C563" s="4">
        <v>464781</v>
      </c>
      <c r="D563">
        <f t="shared" si="888"/>
        <v>341</v>
      </c>
      <c r="E563" s="4">
        <v>7178</v>
      </c>
      <c r="F563">
        <f t="shared" si="834"/>
        <v>2</v>
      </c>
      <c r="G563" s="4">
        <v>453713</v>
      </c>
      <c r="H563">
        <f t="shared" si="835"/>
        <v>407</v>
      </c>
      <c r="I563">
        <f t="shared" si="887"/>
        <v>3890</v>
      </c>
      <c r="J563">
        <f t="shared" si="886"/>
        <v>-68</v>
      </c>
      <c r="K563">
        <f t="shared" si="883"/>
        <v>1.5443832686792273E-2</v>
      </c>
      <c r="L563">
        <f t="shared" si="838"/>
        <v>0.97618663413521634</v>
      </c>
      <c r="M563">
        <f t="shared" si="839"/>
        <v>8.3695331779913545E-3</v>
      </c>
      <c r="N563">
        <f t="shared" si="840"/>
        <v>7.3367887241518044E-4</v>
      </c>
      <c r="O563">
        <f t="shared" si="884"/>
        <v>2.7862914460852607E-4</v>
      </c>
      <c r="P563">
        <f t="shared" si="841"/>
        <v>8.9704284426498694E-4</v>
      </c>
      <c r="Q563">
        <f t="shared" si="842"/>
        <v>-1.7480719794344474E-2</v>
      </c>
      <c r="R563">
        <f t="shared" si="843"/>
        <v>116955.46049320583</v>
      </c>
      <c r="S563">
        <f t="shared" si="885"/>
        <v>1806.2405636638148</v>
      </c>
      <c r="T563">
        <f t="shared" si="844"/>
        <v>114170.35732259687</v>
      </c>
      <c r="U563">
        <f t="shared" si="845"/>
        <v>978.8626069451434</v>
      </c>
      <c r="V563" s="4">
        <v>3814917</v>
      </c>
      <c r="W563">
        <f t="shared" si="846"/>
        <v>8427</v>
      </c>
      <c r="X563">
        <f t="shared" si="847"/>
        <v>4891</v>
      </c>
      <c r="Y563" s="20">
        <f t="shared" si="848"/>
        <v>959969.04881731246</v>
      </c>
      <c r="Z563" s="4">
        <v>3346587</v>
      </c>
      <c r="AA563">
        <f t="shared" si="849"/>
        <v>8086</v>
      </c>
      <c r="AB563" s="17">
        <f t="shared" si="850"/>
        <v>0.87723717187031858</v>
      </c>
      <c r="AC563" s="16">
        <f t="shared" si="851"/>
        <v>4702</v>
      </c>
      <c r="AD563">
        <f t="shared" si="852"/>
        <v>468330</v>
      </c>
      <c r="AE563">
        <f t="shared" si="853"/>
        <v>341</v>
      </c>
      <c r="AF563" s="17">
        <f t="shared" si="854"/>
        <v>0.12276282812968146</v>
      </c>
      <c r="AG563" s="16">
        <f t="shared" si="855"/>
        <v>189</v>
      </c>
      <c r="AH563" s="20">
        <f t="shared" si="856"/>
        <v>4.0465171472647443E-2</v>
      </c>
      <c r="AI563" s="20">
        <f t="shared" si="857"/>
        <v>117848.51534977352</v>
      </c>
      <c r="AJ563" s="4">
        <v>3437</v>
      </c>
      <c r="AK563">
        <f t="shared" si="858"/>
        <v>-64</v>
      </c>
      <c r="AL563">
        <f t="shared" si="859"/>
        <v>-1.8280491288203415E-2</v>
      </c>
      <c r="AM563" s="20">
        <f t="shared" si="860"/>
        <v>864.8716658278812</v>
      </c>
      <c r="AN563" s="20">
        <f t="shared" si="861"/>
        <v>7.3948805996802798E-3</v>
      </c>
      <c r="AO563" s="4">
        <v>159</v>
      </c>
      <c r="AP563">
        <f t="shared" si="830"/>
        <v>-5</v>
      </c>
      <c r="AQ563">
        <f t="shared" si="831"/>
        <v>-3.0487804878048808E-2</v>
      </c>
      <c r="AR563" s="20">
        <f t="shared" si="862"/>
        <v>40.010065425264216</v>
      </c>
      <c r="AS563" s="4">
        <v>227</v>
      </c>
      <c r="AT563">
        <f t="shared" si="863"/>
        <v>2</v>
      </c>
      <c r="AU563">
        <f t="shared" si="864"/>
        <v>8.8888888888889461E-3</v>
      </c>
      <c r="AV563" s="20">
        <f t="shared" si="865"/>
        <v>57.121288374433817</v>
      </c>
      <c r="AW563" s="30">
        <f t="shared" si="866"/>
        <v>4.8840206462828729E-4</v>
      </c>
      <c r="AX563" s="4">
        <v>67</v>
      </c>
      <c r="AY563">
        <f t="shared" si="867"/>
        <v>-1</v>
      </c>
      <c r="AZ563">
        <f t="shared" si="868"/>
        <v>-1.4705882352941124E-2</v>
      </c>
      <c r="BA563" s="20">
        <f t="shared" si="869"/>
        <v>16.859587317564166</v>
      </c>
      <c r="BB563" s="30">
        <f t="shared" si="870"/>
        <v>1.4415391334843722E-4</v>
      </c>
      <c r="BC563" s="16">
        <f>+Pagina_Inicial[[#This Row],[Aislamiento Domiciliario]]+Pagina_Inicial[[#This Row],[Aislamiento en Hoteles]]+Pagina_Inicial[[#This Row],[Hospitalizados en Sala]]+Pagina_Inicial[[#This Row],[Hospitalizados en UCI]]</f>
        <v>3890</v>
      </c>
      <c r="BD563" s="16">
        <f t="shared" si="871"/>
        <v>-68</v>
      </c>
      <c r="BE563" s="30">
        <f t="shared" si="872"/>
        <v>-1.7180394138453736E-2</v>
      </c>
      <c r="BF563" s="20">
        <f t="shared" si="873"/>
        <v>978.8626069451434</v>
      </c>
      <c r="BG563" s="20">
        <f t="shared" si="874"/>
        <v>8.3695331779913545E-3</v>
      </c>
      <c r="BH563" s="26">
        <v>85878</v>
      </c>
      <c r="BI563">
        <f t="shared" si="836"/>
        <v>57</v>
      </c>
      <c r="BJ563" s="4">
        <v>175781</v>
      </c>
      <c r="BK563">
        <f t="shared" si="837"/>
        <v>111</v>
      </c>
      <c r="BL563" s="4">
        <v>130596</v>
      </c>
      <c r="BM563">
        <f t="shared" si="875"/>
        <v>107</v>
      </c>
      <c r="BN563" s="4">
        <v>50808</v>
      </c>
      <c r="BO563">
        <f t="shared" si="876"/>
        <v>56</v>
      </c>
      <c r="BP563" s="4">
        <v>21718</v>
      </c>
      <c r="BQ563">
        <f t="shared" si="877"/>
        <v>10</v>
      </c>
      <c r="BR563" s="8">
        <v>34</v>
      </c>
      <c r="BS563" s="15">
        <f t="shared" si="878"/>
        <v>0</v>
      </c>
      <c r="BT563" s="8">
        <v>330</v>
      </c>
      <c r="BU563" s="15">
        <f t="shared" si="879"/>
        <v>0</v>
      </c>
      <c r="BV563" s="8">
        <v>1510</v>
      </c>
      <c r="BW563" s="15">
        <f t="shared" si="880"/>
        <v>1</v>
      </c>
      <c r="BX563" s="8">
        <v>3395</v>
      </c>
      <c r="BY563" s="15">
        <f t="shared" si="881"/>
        <v>1</v>
      </c>
      <c r="BZ563" s="13">
        <v>1909</v>
      </c>
      <c r="CA563" s="16">
        <f t="shared" si="882"/>
        <v>0</v>
      </c>
    </row>
    <row r="564" spans="1:79">
      <c r="A564" s="1">
        <v>44461</v>
      </c>
      <c r="B564">
        <v>44462</v>
      </c>
      <c r="C564" s="4">
        <v>465147</v>
      </c>
      <c r="D564">
        <f t="shared" ref="D564:D595" si="889">IFERROR(C564-C563,"")</f>
        <v>366</v>
      </c>
      <c r="E564" s="4">
        <v>7183</v>
      </c>
      <c r="F564">
        <f t="shared" si="834"/>
        <v>5</v>
      </c>
      <c r="G564" s="4">
        <v>454077</v>
      </c>
      <c r="H564">
        <f t="shared" si="835"/>
        <v>364</v>
      </c>
      <c r="I564">
        <f t="shared" si="887"/>
        <v>3887</v>
      </c>
      <c r="J564">
        <f t="shared" si="886"/>
        <v>-3</v>
      </c>
      <c r="K564">
        <f t="shared" si="883"/>
        <v>1.5442430027496684E-2</v>
      </c>
      <c r="L564">
        <f t="shared" si="838"/>
        <v>0.97620107191919969</v>
      </c>
      <c r="M564">
        <f t="shared" si="839"/>
        <v>8.356498053303579E-3</v>
      </c>
      <c r="N564">
        <f t="shared" si="840"/>
        <v>7.8684802868770514E-4</v>
      </c>
      <c r="O564">
        <f t="shared" si="884"/>
        <v>6.9608798552136988E-4</v>
      </c>
      <c r="P564">
        <f t="shared" si="841"/>
        <v>8.0162615591628731E-4</v>
      </c>
      <c r="Q564">
        <f t="shared" si="842"/>
        <v>-7.7180344738873169E-4</v>
      </c>
      <c r="R564">
        <f t="shared" si="843"/>
        <v>117047.55913437343</v>
      </c>
      <c r="S564">
        <f t="shared" si="885"/>
        <v>1807.4987418218418</v>
      </c>
      <c r="T564">
        <f t="shared" si="844"/>
        <v>114261.95269250125</v>
      </c>
      <c r="U564">
        <f t="shared" si="845"/>
        <v>978.10770005032703</v>
      </c>
      <c r="V564" s="4">
        <v>3825432</v>
      </c>
      <c r="W564">
        <f t="shared" si="846"/>
        <v>10515</v>
      </c>
      <c r="X564">
        <f t="shared" si="847"/>
        <v>2088</v>
      </c>
      <c r="Y564" s="20">
        <f t="shared" si="848"/>
        <v>962614.99748364359</v>
      </c>
      <c r="Z564" s="4">
        <v>3356736</v>
      </c>
      <c r="AA564">
        <f t="shared" si="849"/>
        <v>10149</v>
      </c>
      <c r="AB564" s="17">
        <f t="shared" si="850"/>
        <v>0.8774789357123588</v>
      </c>
      <c r="AC564" s="16">
        <f t="shared" si="851"/>
        <v>2063</v>
      </c>
      <c r="AD564">
        <f t="shared" si="852"/>
        <v>468696</v>
      </c>
      <c r="AE564">
        <f t="shared" si="853"/>
        <v>366</v>
      </c>
      <c r="AF564" s="17">
        <f t="shared" si="854"/>
        <v>0.12252106428764124</v>
      </c>
      <c r="AG564" s="16">
        <f t="shared" si="855"/>
        <v>25</v>
      </c>
      <c r="AH564" s="20">
        <f t="shared" si="856"/>
        <v>3.4807417974322394E-2</v>
      </c>
      <c r="AI564" s="20">
        <f t="shared" si="857"/>
        <v>117940.61399094111</v>
      </c>
      <c r="AJ564" s="4">
        <v>3441</v>
      </c>
      <c r="AK564">
        <f t="shared" si="858"/>
        <v>4</v>
      </c>
      <c r="AL564">
        <f t="shared" si="859"/>
        <v>1.1638056444573941E-3</v>
      </c>
      <c r="AM564" s="20">
        <f t="shared" si="860"/>
        <v>865.87820835430296</v>
      </c>
      <c r="AN564" s="20">
        <f t="shared" si="861"/>
        <v>7.3976613844655564E-3</v>
      </c>
      <c r="AO564" s="4">
        <v>141</v>
      </c>
      <c r="AP564">
        <f t="shared" si="830"/>
        <v>-18</v>
      </c>
      <c r="AQ564">
        <f t="shared" si="831"/>
        <v>-0.1132075471698113</v>
      </c>
      <c r="AR564" s="20">
        <f t="shared" si="862"/>
        <v>35.480624056366381</v>
      </c>
      <c r="AS564" s="4">
        <v>241</v>
      </c>
      <c r="AT564">
        <f t="shared" si="863"/>
        <v>14</v>
      </c>
      <c r="AU564">
        <f t="shared" si="864"/>
        <v>6.1674008810572722E-2</v>
      </c>
      <c r="AV564" s="20">
        <f t="shared" si="865"/>
        <v>60.644187216909913</v>
      </c>
      <c r="AW564" s="30">
        <f t="shared" si="866"/>
        <v>5.1811577845283321E-4</v>
      </c>
      <c r="AX564" s="4">
        <v>64</v>
      </c>
      <c r="AY564">
        <f t="shared" si="867"/>
        <v>-3</v>
      </c>
      <c r="AZ564">
        <f t="shared" si="868"/>
        <v>-4.4776119402985093E-2</v>
      </c>
      <c r="BA564" s="20">
        <f t="shared" si="869"/>
        <v>16.104680422747862</v>
      </c>
      <c r="BB564" s="30">
        <f t="shared" si="870"/>
        <v>1.3759091212025445E-4</v>
      </c>
      <c r="BC564" s="16">
        <f>+Pagina_Inicial[[#This Row],[Aislamiento Domiciliario]]+Pagina_Inicial[[#This Row],[Aislamiento en Hoteles]]+Pagina_Inicial[[#This Row],[Hospitalizados en Sala]]+Pagina_Inicial[[#This Row],[Hospitalizados en UCI]]</f>
        <v>3887</v>
      </c>
      <c r="BD564" s="16">
        <f t="shared" si="871"/>
        <v>-3</v>
      </c>
      <c r="BE564" s="30">
        <f t="shared" si="872"/>
        <v>-7.7120822622112062E-4</v>
      </c>
      <c r="BF564" s="20">
        <f t="shared" si="873"/>
        <v>978.10770005032703</v>
      </c>
      <c r="BG564" s="20">
        <f t="shared" si="874"/>
        <v>8.356498053303579E-3</v>
      </c>
      <c r="BH564" s="26">
        <v>85969</v>
      </c>
      <c r="BI564">
        <f t="shared" si="836"/>
        <v>91</v>
      </c>
      <c r="BJ564" s="4">
        <v>175901</v>
      </c>
      <c r="BK564">
        <f t="shared" si="837"/>
        <v>120</v>
      </c>
      <c r="BL564" s="4">
        <v>130696</v>
      </c>
      <c r="BM564">
        <f t="shared" si="875"/>
        <v>100</v>
      </c>
      <c r="BN564" s="4">
        <v>50856</v>
      </c>
      <c r="BO564">
        <f t="shared" si="876"/>
        <v>48</v>
      </c>
      <c r="BP564" s="4">
        <v>21725</v>
      </c>
      <c r="BQ564">
        <f t="shared" si="877"/>
        <v>7</v>
      </c>
      <c r="BR564" s="8">
        <v>34</v>
      </c>
      <c r="BS564" s="15">
        <f t="shared" si="878"/>
        <v>0</v>
      </c>
      <c r="BT564" s="8">
        <v>330</v>
      </c>
      <c r="BU564" s="15">
        <f t="shared" si="879"/>
        <v>0</v>
      </c>
      <c r="BV564" s="8">
        <v>1512</v>
      </c>
      <c r="BW564" s="15">
        <f t="shared" si="880"/>
        <v>2</v>
      </c>
      <c r="BX564" s="8">
        <v>3396</v>
      </c>
      <c r="BY564" s="15">
        <f t="shared" si="881"/>
        <v>1</v>
      </c>
      <c r="BZ564" s="13">
        <v>1911</v>
      </c>
      <c r="CA564" s="16">
        <f t="shared" si="882"/>
        <v>2</v>
      </c>
    </row>
    <row r="565" spans="1:79">
      <c r="A565" s="1">
        <v>44462</v>
      </c>
      <c r="B565">
        <v>44463</v>
      </c>
      <c r="C565" s="4">
        <v>465471</v>
      </c>
      <c r="D565">
        <f t="shared" si="889"/>
        <v>324</v>
      </c>
      <c r="E565" s="4">
        <v>7192</v>
      </c>
      <c r="F565">
        <f t="shared" si="834"/>
        <v>9</v>
      </c>
      <c r="G565" s="4">
        <v>454721</v>
      </c>
      <c r="H565">
        <f t="shared" si="835"/>
        <v>644</v>
      </c>
      <c r="I565">
        <f t="shared" si="887"/>
        <v>3558</v>
      </c>
      <c r="J565">
        <f t="shared" si="886"/>
        <v>-329</v>
      </c>
      <c r="K565">
        <f t="shared" si="883"/>
        <v>1.5451016282432202E-2</v>
      </c>
      <c r="L565">
        <f t="shared" si="838"/>
        <v>0.97690511331533003</v>
      </c>
      <c r="M565">
        <f t="shared" si="839"/>
        <v>7.6438704022377332E-3</v>
      </c>
      <c r="N565">
        <f t="shared" si="840"/>
        <v>6.9606914286819157E-4</v>
      </c>
      <c r="O565">
        <f t="shared" si="884"/>
        <v>1.2513904338153504E-3</v>
      </c>
      <c r="P565">
        <f t="shared" si="841"/>
        <v>1.4162530430747646E-3</v>
      </c>
      <c r="Q565">
        <f t="shared" si="842"/>
        <v>-9.2467678471051154E-2</v>
      </c>
      <c r="R565">
        <f t="shared" si="843"/>
        <v>117129.08907901359</v>
      </c>
      <c r="S565">
        <f t="shared" si="885"/>
        <v>1809.7634625062908</v>
      </c>
      <c r="T565">
        <f t="shared" si="844"/>
        <v>114424.00603925515</v>
      </c>
      <c r="U565">
        <f t="shared" si="845"/>
        <v>895.31957725213886</v>
      </c>
      <c r="V565" s="4">
        <v>3833845</v>
      </c>
      <c r="W565">
        <f t="shared" si="846"/>
        <v>8413</v>
      </c>
      <c r="X565">
        <f t="shared" si="847"/>
        <v>-2102</v>
      </c>
      <c r="Y565" s="20">
        <f t="shared" si="848"/>
        <v>964732.00805234013</v>
      </c>
      <c r="Z565" s="4">
        <v>3364825</v>
      </c>
      <c r="AA565">
        <f t="shared" si="849"/>
        <v>8089</v>
      </c>
      <c r="AB565" s="17">
        <f t="shared" si="850"/>
        <v>0.87766328581358921</v>
      </c>
      <c r="AC565" s="16">
        <f t="shared" si="851"/>
        <v>-2060</v>
      </c>
      <c r="AD565">
        <f t="shared" si="852"/>
        <v>469020</v>
      </c>
      <c r="AE565">
        <f t="shared" si="853"/>
        <v>324</v>
      </c>
      <c r="AF565" s="17">
        <f t="shared" si="854"/>
        <v>0.12233671418641077</v>
      </c>
      <c r="AG565" s="16">
        <f t="shared" si="855"/>
        <v>-42</v>
      </c>
      <c r="AH565" s="20">
        <f t="shared" si="856"/>
        <v>3.8511826934506124E-2</v>
      </c>
      <c r="AI565" s="20">
        <f t="shared" si="857"/>
        <v>118022.14393558128</v>
      </c>
      <c r="AJ565" s="4">
        <v>3118</v>
      </c>
      <c r="AK565">
        <f t="shared" si="858"/>
        <v>-323</v>
      </c>
      <c r="AL565">
        <f t="shared" si="859"/>
        <v>-9.3868061609997056E-2</v>
      </c>
      <c r="AM565" s="20">
        <f t="shared" si="860"/>
        <v>784.5998993457473</v>
      </c>
      <c r="AN565" s="20">
        <f t="shared" si="861"/>
        <v>6.6985913193303125E-3</v>
      </c>
      <c r="AO565" s="4">
        <v>143</v>
      </c>
      <c r="AP565">
        <f t="shared" si="830"/>
        <v>2</v>
      </c>
      <c r="AQ565">
        <f t="shared" si="831"/>
        <v>1.4184397163120588E-2</v>
      </c>
      <c r="AR565" s="20">
        <f t="shared" si="862"/>
        <v>35.98389531957725</v>
      </c>
      <c r="AS565" s="4">
        <v>236</v>
      </c>
      <c r="AT565">
        <f t="shared" si="863"/>
        <v>-5</v>
      </c>
      <c r="AU565">
        <f t="shared" si="864"/>
        <v>-2.0746887966805017E-2</v>
      </c>
      <c r="AV565" s="20">
        <f t="shared" si="865"/>
        <v>59.386009058882735</v>
      </c>
      <c r="AW565" s="30">
        <f t="shared" si="866"/>
        <v>5.0701332628670746E-4</v>
      </c>
      <c r="AX565" s="4">
        <v>61</v>
      </c>
      <c r="AY565">
        <f t="shared" si="867"/>
        <v>-3</v>
      </c>
      <c r="AZ565">
        <f t="shared" si="868"/>
        <v>-4.6875E-2</v>
      </c>
      <c r="BA565" s="20">
        <f t="shared" si="869"/>
        <v>15.349773527931553</v>
      </c>
      <c r="BB565" s="30">
        <f t="shared" si="870"/>
        <v>1.310500546758015E-4</v>
      </c>
      <c r="BC565" s="16">
        <f>+Pagina_Inicial[[#This Row],[Aislamiento Domiciliario]]+Pagina_Inicial[[#This Row],[Aislamiento en Hoteles]]+Pagina_Inicial[[#This Row],[Hospitalizados en Sala]]+Pagina_Inicial[[#This Row],[Hospitalizados en UCI]]</f>
        <v>3558</v>
      </c>
      <c r="BD565" s="16">
        <f t="shared" si="871"/>
        <v>-329</v>
      </c>
      <c r="BE565" s="30">
        <f t="shared" si="872"/>
        <v>-8.4641111396964286E-2</v>
      </c>
      <c r="BF565" s="20">
        <f t="shared" si="873"/>
        <v>895.31957725213886</v>
      </c>
      <c r="BG565" s="20">
        <f t="shared" si="874"/>
        <v>7.6438704022377332E-3</v>
      </c>
      <c r="BH565" s="26">
        <v>86032</v>
      </c>
      <c r="BI565">
        <f t="shared" si="836"/>
        <v>63</v>
      </c>
      <c r="BJ565" s="4">
        <v>176013</v>
      </c>
      <c r="BK565">
        <f t="shared" si="837"/>
        <v>112</v>
      </c>
      <c r="BL565" s="4">
        <v>130797</v>
      </c>
      <c r="BM565">
        <f t="shared" si="875"/>
        <v>101</v>
      </c>
      <c r="BN565" s="4">
        <v>50898</v>
      </c>
      <c r="BO565">
        <f t="shared" si="876"/>
        <v>42</v>
      </c>
      <c r="BP565" s="4">
        <v>21731</v>
      </c>
      <c r="BQ565">
        <f t="shared" si="877"/>
        <v>6</v>
      </c>
      <c r="BR565" s="8">
        <v>34</v>
      </c>
      <c r="BS565" s="15">
        <f t="shared" si="878"/>
        <v>0</v>
      </c>
      <c r="BT565" s="8">
        <v>330</v>
      </c>
      <c r="BU565" s="15">
        <f t="shared" si="879"/>
        <v>0</v>
      </c>
      <c r="BV565" s="8">
        <v>1514</v>
      </c>
      <c r="BW565" s="15">
        <f t="shared" si="880"/>
        <v>2</v>
      </c>
      <c r="BX565" s="8">
        <v>3400</v>
      </c>
      <c r="BY565" s="15">
        <f t="shared" si="881"/>
        <v>4</v>
      </c>
      <c r="BZ565" s="13">
        <v>1914</v>
      </c>
      <c r="CA565" s="16">
        <f t="shared" si="882"/>
        <v>3</v>
      </c>
    </row>
    <row r="566" spans="1:79">
      <c r="A566" s="1">
        <v>44463</v>
      </c>
      <c r="B566">
        <v>44464</v>
      </c>
      <c r="C566" s="4">
        <v>465736</v>
      </c>
      <c r="D566">
        <f t="shared" si="889"/>
        <v>265</v>
      </c>
      <c r="E566" s="4">
        <v>7197</v>
      </c>
      <c r="F566">
        <f t="shared" si="834"/>
        <v>5</v>
      </c>
      <c r="G566" s="4">
        <v>454776</v>
      </c>
      <c r="H566">
        <f t="shared" si="835"/>
        <v>55</v>
      </c>
      <c r="I566">
        <f t="shared" si="887"/>
        <v>3763</v>
      </c>
      <c r="J566">
        <f t="shared" si="886"/>
        <v>205</v>
      </c>
      <c r="K566">
        <f t="shared" si="883"/>
        <v>1.5452960475462494E-2</v>
      </c>
      <c r="L566">
        <f t="shared" si="838"/>
        <v>0.97646735489633607</v>
      </c>
      <c r="M566">
        <f t="shared" si="839"/>
        <v>8.0796846282013852E-3</v>
      </c>
      <c r="N566">
        <f t="shared" si="840"/>
        <v>5.6899187522544965E-4</v>
      </c>
      <c r="O566">
        <f t="shared" si="884"/>
        <v>6.9473391690982357E-4</v>
      </c>
      <c r="P566">
        <f t="shared" si="841"/>
        <v>1.209386599116928E-4</v>
      </c>
      <c r="Q566">
        <f t="shared" si="842"/>
        <v>5.4477810257773054E-2</v>
      </c>
      <c r="R566">
        <f t="shared" si="843"/>
        <v>117195.77252138902</v>
      </c>
      <c r="S566">
        <f t="shared" si="885"/>
        <v>1811.0216406643181</v>
      </c>
      <c r="T566">
        <f t="shared" si="844"/>
        <v>114437.84599899345</v>
      </c>
      <c r="U566">
        <f t="shared" si="845"/>
        <v>946.90488173125311</v>
      </c>
      <c r="V566" s="4">
        <v>3841213</v>
      </c>
      <c r="W566">
        <f t="shared" si="846"/>
        <v>7368</v>
      </c>
      <c r="X566">
        <f t="shared" si="847"/>
        <v>-1045</v>
      </c>
      <c r="Y566" s="20">
        <f t="shared" si="848"/>
        <v>966586.059386009</v>
      </c>
      <c r="Z566" s="4">
        <v>3371928</v>
      </c>
      <c r="AA566">
        <f t="shared" si="849"/>
        <v>7103</v>
      </c>
      <c r="AB566" s="17">
        <f t="shared" si="850"/>
        <v>0.87782895663427152</v>
      </c>
      <c r="AC566" s="16">
        <f t="shared" si="851"/>
        <v>-986</v>
      </c>
      <c r="AD566">
        <f t="shared" si="852"/>
        <v>469285</v>
      </c>
      <c r="AE566">
        <f t="shared" si="853"/>
        <v>265</v>
      </c>
      <c r="AF566" s="17">
        <f t="shared" si="854"/>
        <v>0.12217104336572848</v>
      </c>
      <c r="AG566" s="16">
        <f t="shared" si="855"/>
        <v>-59</v>
      </c>
      <c r="AH566" s="20">
        <f t="shared" si="856"/>
        <v>3.5966340933767646E-2</v>
      </c>
      <c r="AI566" s="20">
        <f t="shared" si="857"/>
        <v>118088.82737795671</v>
      </c>
      <c r="AJ566" s="4">
        <v>3330</v>
      </c>
      <c r="AK566">
        <f t="shared" si="858"/>
        <v>212</v>
      </c>
      <c r="AL566">
        <f t="shared" si="859"/>
        <v>6.7992302758178358E-2</v>
      </c>
      <c r="AM566" s="20">
        <f t="shared" si="860"/>
        <v>837.94665324609957</v>
      </c>
      <c r="AN566" s="20">
        <f t="shared" si="861"/>
        <v>7.1499733754745174E-3</v>
      </c>
      <c r="AO566" s="4">
        <v>140</v>
      </c>
      <c r="AP566">
        <f t="shared" si="830"/>
        <v>-3</v>
      </c>
      <c r="AQ566">
        <f t="shared" si="831"/>
        <v>-2.0979020979020935E-2</v>
      </c>
      <c r="AR566" s="20">
        <f t="shared" si="862"/>
        <v>35.228988424760942</v>
      </c>
      <c r="AS566" s="4">
        <v>232</v>
      </c>
      <c r="AT566">
        <f t="shared" si="863"/>
        <v>-4</v>
      </c>
      <c r="AU566">
        <f t="shared" si="864"/>
        <v>-1.6949152542372836E-2</v>
      </c>
      <c r="AV566" s="20">
        <f t="shared" si="865"/>
        <v>58.379466532460995</v>
      </c>
      <c r="AW566" s="30">
        <f t="shared" si="866"/>
        <v>4.9813628321624271E-4</v>
      </c>
      <c r="AX566" s="4">
        <v>61</v>
      </c>
      <c r="AY566">
        <f t="shared" si="867"/>
        <v>0</v>
      </c>
      <c r="AZ566">
        <f t="shared" si="868"/>
        <v>0</v>
      </c>
      <c r="BA566" s="20">
        <f t="shared" si="869"/>
        <v>15.349773527931553</v>
      </c>
      <c r="BB566" s="30">
        <f t="shared" si="870"/>
        <v>1.3097548825944313E-4</v>
      </c>
      <c r="BC566" s="16">
        <f>+Pagina_Inicial[[#This Row],[Aislamiento Domiciliario]]+Pagina_Inicial[[#This Row],[Aislamiento en Hoteles]]+Pagina_Inicial[[#This Row],[Hospitalizados en Sala]]+Pagina_Inicial[[#This Row],[Hospitalizados en UCI]]</f>
        <v>3763</v>
      </c>
      <c r="BD566" s="16">
        <f t="shared" si="871"/>
        <v>205</v>
      </c>
      <c r="BE566" s="30">
        <f t="shared" si="872"/>
        <v>5.7616638560989308E-2</v>
      </c>
      <c r="BF566" s="20">
        <f t="shared" si="873"/>
        <v>946.90488173125311</v>
      </c>
      <c r="BG566" s="20">
        <f t="shared" si="874"/>
        <v>8.0796846282013852E-3</v>
      </c>
      <c r="BH566" s="26">
        <v>86085</v>
      </c>
      <c r="BI566">
        <f t="shared" si="836"/>
        <v>53</v>
      </c>
      <c r="BJ566" s="4">
        <v>176102</v>
      </c>
      <c r="BK566">
        <f t="shared" si="837"/>
        <v>89</v>
      </c>
      <c r="BL566" s="4">
        <v>130878</v>
      </c>
      <c r="BM566">
        <f t="shared" si="875"/>
        <v>81</v>
      </c>
      <c r="BN566" s="4">
        <v>50932</v>
      </c>
      <c r="BO566">
        <f t="shared" si="876"/>
        <v>34</v>
      </c>
      <c r="BP566" s="4">
        <v>21739</v>
      </c>
      <c r="BQ566">
        <f t="shared" si="877"/>
        <v>8</v>
      </c>
      <c r="BR566" s="8">
        <v>34</v>
      </c>
      <c r="BS566" s="15">
        <f t="shared" si="878"/>
        <v>0</v>
      </c>
      <c r="BT566" s="8">
        <v>330</v>
      </c>
      <c r="BU566" s="15">
        <f t="shared" si="879"/>
        <v>0</v>
      </c>
      <c r="BV566" s="8">
        <v>1516</v>
      </c>
      <c r="BW566" s="15">
        <f t="shared" si="880"/>
        <v>2</v>
      </c>
      <c r="BX566" s="8">
        <v>3402</v>
      </c>
      <c r="BY566" s="15">
        <f t="shared" si="881"/>
        <v>2</v>
      </c>
      <c r="BZ566" s="13">
        <v>1915</v>
      </c>
      <c r="CA566" s="16">
        <f t="shared" si="882"/>
        <v>1</v>
      </c>
    </row>
    <row r="567" spans="1:79">
      <c r="A567" s="1">
        <v>44464</v>
      </c>
      <c r="B567">
        <v>44465</v>
      </c>
      <c r="C567" s="4">
        <v>465993</v>
      </c>
      <c r="D567">
        <f t="shared" si="889"/>
        <v>257</v>
      </c>
      <c r="E567" s="4">
        <v>7201</v>
      </c>
      <c r="F567">
        <f t="shared" si="834"/>
        <v>4</v>
      </c>
      <c r="G567" s="4">
        <v>455119</v>
      </c>
      <c r="H567">
        <f t="shared" si="835"/>
        <v>343</v>
      </c>
      <c r="I567">
        <f t="shared" si="887"/>
        <v>3673</v>
      </c>
      <c r="J567">
        <f t="shared" si="886"/>
        <v>-90</v>
      </c>
      <c r="K567">
        <f t="shared" si="883"/>
        <v>1.5453021826508123E-2</v>
      </c>
      <c r="L567">
        <f t="shared" si="838"/>
        <v>0.97666488552403152</v>
      </c>
      <c r="M567">
        <f t="shared" si="839"/>
        <v>7.8820926494603989E-3</v>
      </c>
      <c r="N567">
        <f t="shared" si="840"/>
        <v>5.5151043041419079E-4</v>
      </c>
      <c r="O567">
        <f t="shared" si="884"/>
        <v>5.5547840577697537E-4</v>
      </c>
      <c r="P567">
        <f t="shared" si="841"/>
        <v>7.5364904563421874E-4</v>
      </c>
      <c r="Q567">
        <f t="shared" si="842"/>
        <v>-2.4503130955622107E-2</v>
      </c>
      <c r="R567">
        <f t="shared" si="843"/>
        <v>117260.44287871162</v>
      </c>
      <c r="S567">
        <f t="shared" si="885"/>
        <v>1812.0281831907398</v>
      </c>
      <c r="T567">
        <f t="shared" si="844"/>
        <v>114524.15702063411</v>
      </c>
      <c r="U567">
        <f t="shared" si="845"/>
        <v>924.25767488676388</v>
      </c>
      <c r="V567" s="4">
        <v>3849622</v>
      </c>
      <c r="W567">
        <f t="shared" si="846"/>
        <v>8409</v>
      </c>
      <c r="X567">
        <f t="shared" si="847"/>
        <v>1041</v>
      </c>
      <c r="Y567" s="20">
        <f t="shared" si="848"/>
        <v>968702.06341217912</v>
      </c>
      <c r="Z567" s="4">
        <v>3380080</v>
      </c>
      <c r="AA567">
        <f t="shared" si="849"/>
        <v>8152</v>
      </c>
      <c r="AB567" s="17">
        <f t="shared" si="850"/>
        <v>0.87802906363274114</v>
      </c>
      <c r="AC567" s="16">
        <f t="shared" si="851"/>
        <v>1049</v>
      </c>
      <c r="AD567">
        <f t="shared" si="852"/>
        <v>469542</v>
      </c>
      <c r="AE567">
        <f t="shared" si="853"/>
        <v>257</v>
      </c>
      <c r="AF567" s="17">
        <f t="shared" si="854"/>
        <v>0.12197093636725892</v>
      </c>
      <c r="AG567" s="16">
        <f t="shared" si="855"/>
        <v>-8</v>
      </c>
      <c r="AH567" s="20">
        <f t="shared" si="856"/>
        <v>3.0562492567487217E-2</v>
      </c>
      <c r="AI567" s="20">
        <f t="shared" si="857"/>
        <v>118153.49773527931</v>
      </c>
      <c r="AJ567" s="4">
        <v>3264</v>
      </c>
      <c r="AK567">
        <f t="shared" si="858"/>
        <v>-66</v>
      </c>
      <c r="AL567">
        <f t="shared" si="859"/>
        <v>-1.9819819819819839E-2</v>
      </c>
      <c r="AM567" s="20">
        <f t="shared" si="860"/>
        <v>821.33870156014086</v>
      </c>
      <c r="AN567" s="20">
        <f t="shared" si="861"/>
        <v>7.0043970617584385E-3</v>
      </c>
      <c r="AO567" s="4">
        <v>130</v>
      </c>
      <c r="AP567">
        <f t="shared" si="830"/>
        <v>-10</v>
      </c>
      <c r="AQ567">
        <f t="shared" si="831"/>
        <v>-7.1428571428571397E-2</v>
      </c>
      <c r="AR567" s="20">
        <f t="shared" si="862"/>
        <v>32.712632108706593</v>
      </c>
      <c r="AS567" s="4">
        <v>224</v>
      </c>
      <c r="AT567">
        <f t="shared" si="863"/>
        <v>-8</v>
      </c>
      <c r="AU567">
        <f t="shared" si="864"/>
        <v>-3.4482758620689613E-2</v>
      </c>
      <c r="AV567" s="20">
        <f t="shared" si="865"/>
        <v>56.366381479617509</v>
      </c>
      <c r="AW567" s="30">
        <f t="shared" si="866"/>
        <v>4.8069391600303007E-4</v>
      </c>
      <c r="AX567" s="4">
        <v>55</v>
      </c>
      <c r="AY567">
        <f t="shared" si="867"/>
        <v>-6</v>
      </c>
      <c r="AZ567">
        <f t="shared" si="868"/>
        <v>-9.8360655737704916E-2</v>
      </c>
      <c r="BA567" s="20">
        <f t="shared" si="869"/>
        <v>13.839959738298942</v>
      </c>
      <c r="BB567" s="30">
        <f t="shared" si="870"/>
        <v>1.1802752401860114E-4</v>
      </c>
      <c r="BC567" s="16">
        <f>+Pagina_Inicial[[#This Row],[Aislamiento Domiciliario]]+Pagina_Inicial[[#This Row],[Aislamiento en Hoteles]]+Pagina_Inicial[[#This Row],[Hospitalizados en Sala]]+Pagina_Inicial[[#This Row],[Hospitalizados en UCI]]</f>
        <v>3673</v>
      </c>
      <c r="BD567" s="16">
        <f t="shared" si="871"/>
        <v>-90</v>
      </c>
      <c r="BE567" s="30">
        <f t="shared" si="872"/>
        <v>-2.391708743024179E-2</v>
      </c>
      <c r="BF567" s="20">
        <f t="shared" si="873"/>
        <v>924.25767488676388</v>
      </c>
      <c r="BG567" s="20">
        <f t="shared" si="874"/>
        <v>7.8820926494603989E-3</v>
      </c>
      <c r="BH567" s="26">
        <v>86139</v>
      </c>
      <c r="BI567">
        <f t="shared" si="836"/>
        <v>54</v>
      </c>
      <c r="BJ567" s="4">
        <v>176196</v>
      </c>
      <c r="BK567">
        <f t="shared" si="837"/>
        <v>94</v>
      </c>
      <c r="BL567" s="4">
        <v>130955</v>
      </c>
      <c r="BM567">
        <f t="shared" si="875"/>
        <v>77</v>
      </c>
      <c r="BN567" s="4">
        <v>50956</v>
      </c>
      <c r="BO567">
        <f t="shared" si="876"/>
        <v>24</v>
      </c>
      <c r="BP567" s="4">
        <v>21747</v>
      </c>
      <c r="BQ567">
        <f t="shared" si="877"/>
        <v>8</v>
      </c>
      <c r="BR567" s="8">
        <v>34</v>
      </c>
      <c r="BS567" s="15">
        <f t="shared" si="878"/>
        <v>0</v>
      </c>
      <c r="BT567" s="8">
        <v>330</v>
      </c>
      <c r="BU567" s="15">
        <f t="shared" si="879"/>
        <v>0</v>
      </c>
      <c r="BV567" s="8">
        <v>1517</v>
      </c>
      <c r="BW567" s="15">
        <f t="shared" si="880"/>
        <v>1</v>
      </c>
      <c r="BX567" s="8">
        <v>3405</v>
      </c>
      <c r="BY567" s="15">
        <f t="shared" si="881"/>
        <v>3</v>
      </c>
      <c r="BZ567" s="13">
        <v>1915</v>
      </c>
      <c r="CA567" s="16">
        <f t="shared" si="882"/>
        <v>0</v>
      </c>
    </row>
    <row r="568" spans="1:79">
      <c r="A568" s="1">
        <v>44465</v>
      </c>
      <c r="B568">
        <v>44466</v>
      </c>
      <c r="C568" s="4">
        <v>466178</v>
      </c>
      <c r="D568">
        <f t="shared" si="889"/>
        <v>185</v>
      </c>
      <c r="E568" s="4">
        <v>7208</v>
      </c>
      <c r="F568">
        <f t="shared" si="834"/>
        <v>7</v>
      </c>
      <c r="G568" s="4">
        <v>455297</v>
      </c>
      <c r="H568">
        <f t="shared" si="835"/>
        <v>178</v>
      </c>
      <c r="I568">
        <f t="shared" si="887"/>
        <v>3673</v>
      </c>
      <c r="J568">
        <f t="shared" si="886"/>
        <v>0</v>
      </c>
      <c r="K568">
        <f t="shared" si="883"/>
        <v>1.5461905109207212E-2</v>
      </c>
      <c r="L568">
        <f t="shared" si="838"/>
        <v>0.97665913020348449</v>
      </c>
      <c r="M568">
        <f t="shared" si="839"/>
        <v>7.8789646873082819E-3</v>
      </c>
      <c r="N568">
        <f t="shared" si="840"/>
        <v>3.9684412391833163E-4</v>
      </c>
      <c r="O568">
        <f t="shared" si="884"/>
        <v>9.7114317425083245E-4</v>
      </c>
      <c r="P568">
        <f t="shared" si="841"/>
        <v>3.9095359732218752E-4</v>
      </c>
      <c r="Q568">
        <f t="shared" si="842"/>
        <v>0</v>
      </c>
      <c r="R568">
        <f t="shared" si="843"/>
        <v>117306.99547055863</v>
      </c>
      <c r="S568">
        <f t="shared" si="885"/>
        <v>1813.7896326119778</v>
      </c>
      <c r="T568">
        <f t="shared" si="844"/>
        <v>114568.94816305989</v>
      </c>
      <c r="U568">
        <f t="shared" si="845"/>
        <v>924.25767488676388</v>
      </c>
      <c r="V568" s="4">
        <v>3854902</v>
      </c>
      <c r="W568">
        <f t="shared" si="846"/>
        <v>5280</v>
      </c>
      <c r="X568">
        <f t="shared" si="847"/>
        <v>-3129</v>
      </c>
      <c r="Y568" s="20">
        <f t="shared" si="848"/>
        <v>970030.69954705576</v>
      </c>
      <c r="Z568" s="4">
        <v>3385175</v>
      </c>
      <c r="AA568">
        <f t="shared" si="849"/>
        <v>5095</v>
      </c>
      <c r="AB568" s="17">
        <f t="shared" si="850"/>
        <v>0.87814813450510543</v>
      </c>
      <c r="AC568" s="16">
        <f t="shared" si="851"/>
        <v>-3057</v>
      </c>
      <c r="AD568">
        <f t="shared" si="852"/>
        <v>469727</v>
      </c>
      <c r="AE568">
        <f t="shared" si="853"/>
        <v>185</v>
      </c>
      <c r="AF568" s="17">
        <f t="shared" si="854"/>
        <v>0.12185186549489455</v>
      </c>
      <c r="AG568" s="16">
        <f t="shared" si="855"/>
        <v>-72</v>
      </c>
      <c r="AH568" s="20">
        <f t="shared" si="856"/>
        <v>3.5037878787878785E-2</v>
      </c>
      <c r="AI568" s="20">
        <f t="shared" si="857"/>
        <v>118200.05032712632</v>
      </c>
      <c r="AJ568" s="4">
        <v>3154</v>
      </c>
      <c r="AK568">
        <f t="shared" si="858"/>
        <v>-110</v>
      </c>
      <c r="AL568">
        <f t="shared" si="859"/>
        <v>-3.3700980392156854E-2</v>
      </c>
      <c r="AM568" s="20">
        <f t="shared" si="860"/>
        <v>793.65878208354297</v>
      </c>
      <c r="AN568" s="20">
        <f t="shared" si="861"/>
        <v>6.7656560369644212E-3</v>
      </c>
      <c r="AO568" s="4">
        <v>138</v>
      </c>
      <c r="AP568">
        <f t="shared" si="830"/>
        <v>8</v>
      </c>
      <c r="AQ568">
        <f t="shared" si="831"/>
        <v>6.1538461538461542E-2</v>
      </c>
      <c r="AR568" s="20">
        <f t="shared" si="862"/>
        <v>34.725717161550072</v>
      </c>
      <c r="AS568" s="4">
        <v>226</v>
      </c>
      <c r="AT568">
        <f t="shared" si="863"/>
        <v>2</v>
      </c>
      <c r="AU568">
        <f t="shared" si="864"/>
        <v>8.9285714285713969E-3</v>
      </c>
      <c r="AV568" s="20">
        <f t="shared" si="865"/>
        <v>56.869652742828379</v>
      </c>
      <c r="AW568" s="30">
        <f t="shared" si="866"/>
        <v>4.8479336219212402E-4</v>
      </c>
      <c r="AX568" s="4">
        <v>55</v>
      </c>
      <c r="AY568">
        <f t="shared" si="867"/>
        <v>0</v>
      </c>
      <c r="AZ568">
        <f t="shared" si="868"/>
        <v>0</v>
      </c>
      <c r="BA568" s="20">
        <f t="shared" si="869"/>
        <v>13.839959738298942</v>
      </c>
      <c r="BB568" s="30">
        <f t="shared" si="870"/>
        <v>1.1798068548923373E-4</v>
      </c>
      <c r="BC568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568" s="16">
        <f t="shared" si="871"/>
        <v>-100</v>
      </c>
      <c r="BE568" s="30">
        <f t="shared" si="872"/>
        <v>-2.7225701061802332E-2</v>
      </c>
      <c r="BF568" s="20">
        <f t="shared" si="873"/>
        <v>899.09411172622038</v>
      </c>
      <c r="BG568" s="20">
        <f t="shared" si="874"/>
        <v>7.6644543500551292E-3</v>
      </c>
      <c r="BH568" s="26">
        <v>86186</v>
      </c>
      <c r="BI568">
        <f t="shared" si="836"/>
        <v>47</v>
      </c>
      <c r="BJ568" s="4">
        <v>176251</v>
      </c>
      <c r="BK568">
        <f t="shared" si="837"/>
        <v>55</v>
      </c>
      <c r="BL568" s="4">
        <v>131013</v>
      </c>
      <c r="BM568">
        <f t="shared" si="875"/>
        <v>58</v>
      </c>
      <c r="BN568" s="4">
        <v>50973</v>
      </c>
      <c r="BO568">
        <f t="shared" si="876"/>
        <v>17</v>
      </c>
      <c r="BP568" s="4">
        <v>21755</v>
      </c>
      <c r="BQ568">
        <f t="shared" si="877"/>
        <v>8</v>
      </c>
      <c r="BR568" s="8">
        <v>34</v>
      </c>
      <c r="BS568" s="15">
        <f t="shared" si="878"/>
        <v>0</v>
      </c>
      <c r="BT568" s="8">
        <v>330</v>
      </c>
      <c r="BU568" s="15">
        <f t="shared" si="879"/>
        <v>0</v>
      </c>
      <c r="BV568" s="8">
        <v>1518</v>
      </c>
      <c r="BW568" s="15">
        <f t="shared" si="880"/>
        <v>1</v>
      </c>
      <c r="BX568" s="8">
        <v>3407</v>
      </c>
      <c r="BY568" s="15">
        <f t="shared" si="881"/>
        <v>2</v>
      </c>
      <c r="BZ568" s="13">
        <v>1919</v>
      </c>
      <c r="CA568" s="16">
        <f t="shared" si="882"/>
        <v>4</v>
      </c>
    </row>
    <row r="569" spans="1:79">
      <c r="A569" s="1">
        <v>44466</v>
      </c>
      <c r="B569">
        <v>44467</v>
      </c>
      <c r="C569" s="4">
        <v>466357</v>
      </c>
      <c r="D569">
        <f t="shared" si="889"/>
        <v>179</v>
      </c>
      <c r="E569" s="4">
        <v>7216</v>
      </c>
      <c r="F569">
        <f t="shared" si="834"/>
        <v>8</v>
      </c>
      <c r="G569" s="4">
        <v>455577</v>
      </c>
      <c r="H569">
        <f t="shared" si="835"/>
        <v>280</v>
      </c>
      <c r="I569">
        <f t="shared" si="887"/>
        <v>3564</v>
      </c>
      <c r="J569">
        <f t="shared" si="886"/>
        <v>-109</v>
      </c>
      <c r="K569">
        <f t="shared" si="883"/>
        <v>1.547312466629642E-2</v>
      </c>
      <c r="L569">
        <f t="shared" si="838"/>
        <v>0.97688466132169127</v>
      </c>
      <c r="M569">
        <f t="shared" si="839"/>
        <v>7.6422140120122571E-3</v>
      </c>
      <c r="N569">
        <f t="shared" si="840"/>
        <v>3.8382612462126652E-4</v>
      </c>
      <c r="O569">
        <f t="shared" si="884"/>
        <v>1.1086474501108647E-3</v>
      </c>
      <c r="P569">
        <f t="shared" si="841"/>
        <v>6.1460521492524866E-4</v>
      </c>
      <c r="Q569">
        <f t="shared" si="842"/>
        <v>-3.058361391694725E-2</v>
      </c>
      <c r="R569">
        <f t="shared" si="843"/>
        <v>117352.03824861599</v>
      </c>
      <c r="S569">
        <f t="shared" si="885"/>
        <v>1815.8027176648213</v>
      </c>
      <c r="T569">
        <f t="shared" si="844"/>
        <v>114639.40613990941</v>
      </c>
      <c r="U569">
        <f t="shared" si="845"/>
        <v>896.82939104177149</v>
      </c>
      <c r="V569" s="4">
        <v>3858367</v>
      </c>
      <c r="W569">
        <f t="shared" si="846"/>
        <v>3465</v>
      </c>
      <c r="X569">
        <f t="shared" si="847"/>
        <v>-1815</v>
      </c>
      <c r="Y569" s="20">
        <f t="shared" si="848"/>
        <v>970902.61701056862</v>
      </c>
      <c r="Z569" s="4">
        <v>3388461</v>
      </c>
      <c r="AA569">
        <f t="shared" si="849"/>
        <v>3286</v>
      </c>
      <c r="AB569" s="17">
        <f t="shared" si="850"/>
        <v>0.87821117068438537</v>
      </c>
      <c r="AC569" s="16">
        <f t="shared" si="851"/>
        <v>-1809</v>
      </c>
      <c r="AD569">
        <f t="shared" si="852"/>
        <v>469906</v>
      </c>
      <c r="AE569">
        <f t="shared" si="853"/>
        <v>179</v>
      </c>
      <c r="AF569" s="17">
        <f t="shared" si="854"/>
        <v>0.12178882931561461</v>
      </c>
      <c r="AG569" s="16">
        <f t="shared" si="855"/>
        <v>-6</v>
      </c>
      <c r="AH569" s="20">
        <f t="shared" si="856"/>
        <v>5.1659451659451662E-2</v>
      </c>
      <c r="AI569" s="20">
        <f t="shared" si="857"/>
        <v>118245.09310518368</v>
      </c>
      <c r="AJ569" s="4">
        <v>3140</v>
      </c>
      <c r="AK569">
        <f t="shared" si="858"/>
        <v>-14</v>
      </c>
      <c r="AL569">
        <f t="shared" si="859"/>
        <v>-4.4388078630310801E-3</v>
      </c>
      <c r="AM569" s="20">
        <f t="shared" si="860"/>
        <v>790.13588324106695</v>
      </c>
      <c r="AN569" s="20">
        <f t="shared" si="861"/>
        <v>6.7330392810657927E-3</v>
      </c>
      <c r="AO569" s="4">
        <v>137</v>
      </c>
      <c r="AP569">
        <f t="shared" si="830"/>
        <v>-1</v>
      </c>
      <c r="AQ569">
        <f t="shared" si="831"/>
        <v>-7.2463768115942351E-3</v>
      </c>
      <c r="AR569" s="20">
        <f t="shared" si="862"/>
        <v>34.474081529944641</v>
      </c>
      <c r="AS569" s="4">
        <v>234</v>
      </c>
      <c r="AT569">
        <f t="shared" si="863"/>
        <v>8</v>
      </c>
      <c r="AU569">
        <f t="shared" si="864"/>
        <v>3.539823008849563E-2</v>
      </c>
      <c r="AV569" s="20">
        <f t="shared" si="865"/>
        <v>58.882737795671865</v>
      </c>
      <c r="AW569" s="30">
        <f t="shared" si="866"/>
        <v>5.0176152604120873E-4</v>
      </c>
      <c r="AX569" s="4">
        <v>53</v>
      </c>
      <c r="AY569">
        <f t="shared" si="867"/>
        <v>-2</v>
      </c>
      <c r="AZ569">
        <f t="shared" si="868"/>
        <v>-3.6363636363636376E-2</v>
      </c>
      <c r="BA569" s="20">
        <f t="shared" si="869"/>
        <v>13.336688475088073</v>
      </c>
      <c r="BB569" s="30">
        <f t="shared" si="870"/>
        <v>1.1364684136830797E-4</v>
      </c>
      <c r="BC569" s="16">
        <f>+Pagina_Inicial[[#This Row],[Aislamiento Domiciliario]]+Pagina_Inicial[[#This Row],[Aislamiento en Hoteles]]+Pagina_Inicial[[#This Row],[Hospitalizados en Sala]]+Pagina_Inicial[[#This Row],[Hospitalizados en UCI]]</f>
        <v>3564</v>
      </c>
      <c r="BD569" s="16">
        <f t="shared" si="871"/>
        <v>-9</v>
      </c>
      <c r="BE569" s="30">
        <f t="shared" si="872"/>
        <v>-2.5188916876573986E-3</v>
      </c>
      <c r="BF569" s="20">
        <f t="shared" si="873"/>
        <v>896.82939104177149</v>
      </c>
      <c r="BG569" s="20">
        <f t="shared" si="874"/>
        <v>7.6422140120122571E-3</v>
      </c>
      <c r="BH569" s="26">
        <v>86248</v>
      </c>
      <c r="BI569">
        <f t="shared" si="836"/>
        <v>62</v>
      </c>
      <c r="BJ569" s="4">
        <v>176305</v>
      </c>
      <c r="BK569">
        <f t="shared" si="837"/>
        <v>54</v>
      </c>
      <c r="BL569" s="4">
        <v>131046</v>
      </c>
      <c r="BM569">
        <f t="shared" si="875"/>
        <v>33</v>
      </c>
      <c r="BN569" s="4">
        <v>50995</v>
      </c>
      <c r="BO569">
        <f t="shared" si="876"/>
        <v>22</v>
      </c>
      <c r="BP569" s="4">
        <v>21763</v>
      </c>
      <c r="BQ569">
        <f t="shared" si="877"/>
        <v>8</v>
      </c>
      <c r="BR569" s="8">
        <v>34</v>
      </c>
      <c r="BS569" s="15">
        <f t="shared" si="878"/>
        <v>0</v>
      </c>
      <c r="BT569" s="8">
        <v>331</v>
      </c>
      <c r="BU569" s="15">
        <f t="shared" si="879"/>
        <v>1</v>
      </c>
      <c r="BV569" s="8">
        <v>1519</v>
      </c>
      <c r="BW569" s="15">
        <f t="shared" si="880"/>
        <v>1</v>
      </c>
      <c r="BX569" s="8">
        <v>3410</v>
      </c>
      <c r="BY569" s="15">
        <f t="shared" si="881"/>
        <v>3</v>
      </c>
      <c r="BZ569" s="13">
        <v>1922</v>
      </c>
      <c r="CA569" s="16">
        <f t="shared" si="882"/>
        <v>3</v>
      </c>
    </row>
    <row r="570" spans="1:79">
      <c r="A570" s="1">
        <v>44467</v>
      </c>
      <c r="B570">
        <v>44468</v>
      </c>
      <c r="C570" s="4">
        <v>466589</v>
      </c>
      <c r="D570">
        <f t="shared" si="889"/>
        <v>232</v>
      </c>
      <c r="E570" s="4">
        <v>7219</v>
      </c>
      <c r="F570">
        <f t="shared" si="834"/>
        <v>3</v>
      </c>
      <c r="G570" s="4">
        <v>455950</v>
      </c>
      <c r="H570">
        <f t="shared" si="835"/>
        <v>373</v>
      </c>
      <c r="I570">
        <f t="shared" si="887"/>
        <v>3420</v>
      </c>
      <c r="J570">
        <f t="shared" si="886"/>
        <v>-144</v>
      </c>
      <c r="K570">
        <f t="shared" si="883"/>
        <v>1.5471860673955022E-2</v>
      </c>
      <c r="L570">
        <f t="shared" si="838"/>
        <v>0.9771983480107761</v>
      </c>
      <c r="M570">
        <f t="shared" si="839"/>
        <v>7.3297913152688982E-3</v>
      </c>
      <c r="N570">
        <f t="shared" si="840"/>
        <v>4.9722560969075568E-4</v>
      </c>
      <c r="O570">
        <f t="shared" si="884"/>
        <v>4.1557002354896799E-4</v>
      </c>
      <c r="P570">
        <f t="shared" si="841"/>
        <v>8.1807215703476256E-4</v>
      </c>
      <c r="Q570">
        <f t="shared" si="842"/>
        <v>-4.2105263157894736E-2</v>
      </c>
      <c r="R570">
        <f t="shared" si="843"/>
        <v>117410.41771514846</v>
      </c>
      <c r="S570">
        <f t="shared" si="885"/>
        <v>1816.5576245596376</v>
      </c>
      <c r="T570">
        <f t="shared" si="844"/>
        <v>114733.26623049824</v>
      </c>
      <c r="U570">
        <f t="shared" si="845"/>
        <v>860.59386009058881</v>
      </c>
      <c r="V570" s="4">
        <v>3865609</v>
      </c>
      <c r="W570">
        <f t="shared" si="846"/>
        <v>7242</v>
      </c>
      <c r="X570">
        <f t="shared" si="847"/>
        <v>3777</v>
      </c>
      <c r="Y570" s="20">
        <f t="shared" si="848"/>
        <v>972724.9622546552</v>
      </c>
      <c r="Z570" s="4">
        <v>3395471</v>
      </c>
      <c r="AA570">
        <f t="shared" si="849"/>
        <v>7010</v>
      </c>
      <c r="AB570" s="17">
        <f t="shared" si="850"/>
        <v>0.8783793187567599</v>
      </c>
      <c r="AC570" s="16">
        <f t="shared" si="851"/>
        <v>3724</v>
      </c>
      <c r="AD570">
        <f t="shared" si="852"/>
        <v>470138</v>
      </c>
      <c r="AE570">
        <f t="shared" si="853"/>
        <v>232</v>
      </c>
      <c r="AF570" s="17">
        <f t="shared" si="854"/>
        <v>0.12162068124324008</v>
      </c>
      <c r="AG570" s="16">
        <f t="shared" si="855"/>
        <v>53</v>
      </c>
      <c r="AH570" s="20">
        <f t="shared" si="856"/>
        <v>3.2035349351008012E-2</v>
      </c>
      <c r="AI570" s="20">
        <f t="shared" si="857"/>
        <v>118303.47257171615</v>
      </c>
      <c r="AJ570" s="4">
        <v>3004</v>
      </c>
      <c r="AK570">
        <f t="shared" si="858"/>
        <v>-136</v>
      </c>
      <c r="AL570">
        <f t="shared" si="859"/>
        <v>-4.3312101910828016E-2</v>
      </c>
      <c r="AM570" s="20">
        <f t="shared" si="860"/>
        <v>755.91343734272766</v>
      </c>
      <c r="AN570" s="20">
        <f t="shared" si="861"/>
        <v>6.4382143599613362E-3</v>
      </c>
      <c r="AO570" s="4">
        <v>135</v>
      </c>
      <c r="AP570">
        <f t="shared" si="830"/>
        <v>-2</v>
      </c>
      <c r="AQ570">
        <f t="shared" si="831"/>
        <v>-1.4598540145985384E-2</v>
      </c>
      <c r="AR570" s="20">
        <f t="shared" si="862"/>
        <v>33.970810266733771</v>
      </c>
      <c r="AS570" s="4">
        <v>230</v>
      </c>
      <c r="AT570">
        <f t="shared" si="863"/>
        <v>-4</v>
      </c>
      <c r="AU570">
        <f t="shared" si="864"/>
        <v>-1.7094017094017144E-2</v>
      </c>
      <c r="AV570" s="20">
        <f t="shared" si="865"/>
        <v>57.876195269250125</v>
      </c>
      <c r="AW570" s="30">
        <f t="shared" si="866"/>
        <v>4.9293918202100782E-4</v>
      </c>
      <c r="AX570" s="4">
        <v>51</v>
      </c>
      <c r="AY570">
        <f t="shared" si="867"/>
        <v>-2</v>
      </c>
      <c r="AZ570">
        <f t="shared" si="868"/>
        <v>-3.7735849056603765E-2</v>
      </c>
      <c r="BA570" s="20">
        <f t="shared" si="869"/>
        <v>12.833417211877201</v>
      </c>
      <c r="BB570" s="30">
        <f t="shared" si="870"/>
        <v>1.0930390557857128E-4</v>
      </c>
      <c r="BC570" s="16">
        <f>+Pagina_Inicial[[#This Row],[Aislamiento Domiciliario]]+Pagina_Inicial[[#This Row],[Aislamiento en Hoteles]]+Pagina_Inicial[[#This Row],[Hospitalizados en Sala]]+Pagina_Inicial[[#This Row],[Hospitalizados en UCI]]</f>
        <v>3420</v>
      </c>
      <c r="BD570" s="16">
        <f t="shared" si="871"/>
        <v>-144</v>
      </c>
      <c r="BE570" s="30">
        <f t="shared" si="872"/>
        <v>-4.0404040404040442E-2</v>
      </c>
      <c r="BF570" s="20">
        <f t="shared" si="873"/>
        <v>860.59386009058881</v>
      </c>
      <c r="BG570" s="20">
        <f t="shared" si="874"/>
        <v>7.3297913152688982E-3</v>
      </c>
      <c r="BH570" s="26">
        <v>86279</v>
      </c>
      <c r="BI570">
        <f t="shared" si="836"/>
        <v>31</v>
      </c>
      <c r="BJ570" s="4">
        <v>176402</v>
      </c>
      <c r="BK570">
        <f t="shared" si="837"/>
        <v>97</v>
      </c>
      <c r="BL570" s="4">
        <v>131115</v>
      </c>
      <c r="BM570">
        <f t="shared" si="875"/>
        <v>69</v>
      </c>
      <c r="BN570" s="4">
        <v>51023</v>
      </c>
      <c r="BO570">
        <f t="shared" si="876"/>
        <v>28</v>
      </c>
      <c r="BP570" s="4">
        <v>21770</v>
      </c>
      <c r="BQ570">
        <f t="shared" si="877"/>
        <v>7</v>
      </c>
      <c r="BR570" s="8">
        <v>34</v>
      </c>
      <c r="BS570" s="15">
        <f t="shared" si="878"/>
        <v>0</v>
      </c>
      <c r="BT570" s="8">
        <v>331</v>
      </c>
      <c r="BU570" s="15">
        <f t="shared" si="879"/>
        <v>0</v>
      </c>
      <c r="BV570" s="8">
        <v>1521</v>
      </c>
      <c r="BW570" s="15">
        <f t="shared" si="880"/>
        <v>2</v>
      </c>
      <c r="BX570" s="8">
        <v>3410</v>
      </c>
      <c r="BY570" s="15">
        <f t="shared" si="881"/>
        <v>0</v>
      </c>
      <c r="BZ570" s="13">
        <v>1923</v>
      </c>
      <c r="CA570" s="16">
        <f t="shared" si="882"/>
        <v>1</v>
      </c>
    </row>
    <row r="571" spans="1:79">
      <c r="A571" s="1">
        <v>44468</v>
      </c>
      <c r="B571">
        <v>44469</v>
      </c>
      <c r="C571" s="4">
        <v>466851</v>
      </c>
      <c r="D571">
        <f t="shared" si="889"/>
        <v>262</v>
      </c>
      <c r="E571" s="4">
        <v>7223</v>
      </c>
      <c r="F571">
        <f t="shared" si="834"/>
        <v>4</v>
      </c>
      <c r="G571" s="4">
        <v>456314</v>
      </c>
      <c r="H571">
        <f t="shared" si="835"/>
        <v>364</v>
      </c>
      <c r="I571">
        <f t="shared" si="887"/>
        <v>3314</v>
      </c>
      <c r="J571">
        <f t="shared" si="886"/>
        <v>-106</v>
      </c>
      <c r="K571">
        <f t="shared" si="883"/>
        <v>1.5471745803264852E-2</v>
      </c>
      <c r="L571">
        <f t="shared" si="838"/>
        <v>0.97742962958202939</v>
      </c>
      <c r="M571">
        <f t="shared" si="839"/>
        <v>7.0986246147057624E-3</v>
      </c>
      <c r="N571">
        <f t="shared" si="840"/>
        <v>5.612068947051629E-4</v>
      </c>
      <c r="O571">
        <f t="shared" si="884"/>
        <v>5.537865152983525E-4</v>
      </c>
      <c r="P571">
        <f t="shared" si="841"/>
        <v>7.9769632314590389E-4</v>
      </c>
      <c r="Q571">
        <f t="shared" si="842"/>
        <v>-3.1985515992757993E-2</v>
      </c>
      <c r="R571">
        <f t="shared" si="843"/>
        <v>117476.34625062908</v>
      </c>
      <c r="S571">
        <f t="shared" si="885"/>
        <v>1817.5641670860593</v>
      </c>
      <c r="T571">
        <f t="shared" si="844"/>
        <v>114824.86160040261</v>
      </c>
      <c r="U571">
        <f t="shared" si="845"/>
        <v>833.92048314041267</v>
      </c>
      <c r="V571" s="4">
        <v>3872975</v>
      </c>
      <c r="W571">
        <f t="shared" si="846"/>
        <v>7366</v>
      </c>
      <c r="X571">
        <f t="shared" si="847"/>
        <v>124</v>
      </c>
      <c r="Y571" s="20">
        <f t="shared" si="848"/>
        <v>974578.51031706086</v>
      </c>
      <c r="Z571" s="4">
        <v>3402575</v>
      </c>
      <c r="AA571">
        <f t="shared" si="849"/>
        <v>7104</v>
      </c>
      <c r="AB571" s="17">
        <f t="shared" si="850"/>
        <v>0.87854298052530677</v>
      </c>
      <c r="AC571" s="16">
        <f t="shared" si="851"/>
        <v>94</v>
      </c>
      <c r="AD571">
        <f t="shared" si="852"/>
        <v>470400</v>
      </c>
      <c r="AE571">
        <f t="shared" si="853"/>
        <v>262</v>
      </c>
      <c r="AF571" s="17">
        <f t="shared" si="854"/>
        <v>0.12145701947469323</v>
      </c>
      <c r="AG571" s="16">
        <f t="shared" si="855"/>
        <v>30</v>
      </c>
      <c r="AH571" s="20">
        <f t="shared" si="856"/>
        <v>3.5568829758349171E-2</v>
      </c>
      <c r="AI571" s="20">
        <f t="shared" si="857"/>
        <v>118369.40110719677</v>
      </c>
      <c r="AJ571" s="4">
        <v>2907</v>
      </c>
      <c r="AK571">
        <f t="shared" si="858"/>
        <v>-97</v>
      </c>
      <c r="AL571">
        <f t="shared" si="859"/>
        <v>-3.2290279627163798E-2</v>
      </c>
      <c r="AM571" s="20">
        <f t="shared" si="860"/>
        <v>731.50478107700042</v>
      </c>
      <c r="AN571" s="20">
        <f t="shared" si="861"/>
        <v>6.2268261179691167E-3</v>
      </c>
      <c r="AO571" s="4">
        <v>122</v>
      </c>
      <c r="AP571">
        <f t="shared" si="830"/>
        <v>-13</v>
      </c>
      <c r="AQ571">
        <f t="shared" si="831"/>
        <v>-9.6296296296296324E-2</v>
      </c>
      <c r="AR571" s="20">
        <f t="shared" si="862"/>
        <v>30.699547055863107</v>
      </c>
      <c r="AS571" s="4">
        <v>231</v>
      </c>
      <c r="AT571">
        <f t="shared" si="863"/>
        <v>1</v>
      </c>
      <c r="AU571">
        <f t="shared" si="864"/>
        <v>4.3478260869564966E-3</v>
      </c>
      <c r="AV571" s="20">
        <f t="shared" si="865"/>
        <v>58.127830900855557</v>
      </c>
      <c r="AW571" s="30">
        <f t="shared" si="866"/>
        <v>4.9480455220188031E-4</v>
      </c>
      <c r="AX571" s="4">
        <v>54</v>
      </c>
      <c r="AY571">
        <f t="shared" si="867"/>
        <v>3</v>
      </c>
      <c r="AZ571">
        <f t="shared" si="868"/>
        <v>5.8823529411764719E-2</v>
      </c>
      <c r="BA571" s="20">
        <f t="shared" si="869"/>
        <v>13.588324106693507</v>
      </c>
      <c r="BB571" s="30">
        <f t="shared" si="870"/>
        <v>1.1566859661862136E-4</v>
      </c>
      <c r="BC571" s="16">
        <f>+Pagina_Inicial[[#This Row],[Aislamiento Domiciliario]]+Pagina_Inicial[[#This Row],[Aislamiento en Hoteles]]+Pagina_Inicial[[#This Row],[Hospitalizados en Sala]]+Pagina_Inicial[[#This Row],[Hospitalizados en UCI]]</f>
        <v>3314</v>
      </c>
      <c r="BD571" s="16">
        <f t="shared" si="871"/>
        <v>-106</v>
      </c>
      <c r="BE571" s="30">
        <f t="shared" si="872"/>
        <v>-3.0994152046783574E-2</v>
      </c>
      <c r="BF571" s="20">
        <f t="shared" si="873"/>
        <v>833.92048314041267</v>
      </c>
      <c r="BG571" s="20">
        <f t="shared" si="874"/>
        <v>7.0986246147057624E-3</v>
      </c>
      <c r="BH571" s="26">
        <v>86328</v>
      </c>
      <c r="BI571">
        <f t="shared" si="836"/>
        <v>49</v>
      </c>
      <c r="BJ571" s="4">
        <v>176503</v>
      </c>
      <c r="BK571">
        <f t="shared" si="837"/>
        <v>101</v>
      </c>
      <c r="BL571" s="4">
        <v>131190</v>
      </c>
      <c r="BM571">
        <f t="shared" si="875"/>
        <v>75</v>
      </c>
      <c r="BN571" s="4">
        <v>51053</v>
      </c>
      <c r="BO571">
        <f t="shared" si="876"/>
        <v>30</v>
      </c>
      <c r="BP571" s="4">
        <v>21777</v>
      </c>
      <c r="BQ571">
        <f t="shared" si="877"/>
        <v>7</v>
      </c>
      <c r="BR571" s="8">
        <v>34</v>
      </c>
      <c r="BS571" s="15">
        <f t="shared" si="878"/>
        <v>0</v>
      </c>
      <c r="BT571" s="8">
        <v>331</v>
      </c>
      <c r="BU571" s="15">
        <f t="shared" si="879"/>
        <v>0</v>
      </c>
      <c r="BV571" s="8">
        <v>1524</v>
      </c>
      <c r="BW571" s="15">
        <f t="shared" si="880"/>
        <v>3</v>
      </c>
      <c r="BX571" s="8">
        <v>3411</v>
      </c>
      <c r="BY571" s="15">
        <f t="shared" si="881"/>
        <v>1</v>
      </c>
      <c r="BZ571" s="13">
        <v>1923</v>
      </c>
      <c r="CA571" s="16">
        <f t="shared" si="882"/>
        <v>0</v>
      </c>
    </row>
    <row r="572" spans="1:79">
      <c r="A572" s="1">
        <v>44469</v>
      </c>
      <c r="B572">
        <v>44470</v>
      </c>
      <c r="C572" s="4">
        <v>467113</v>
      </c>
      <c r="D572">
        <f t="shared" si="889"/>
        <v>262</v>
      </c>
      <c r="E572" s="4">
        <v>7228</v>
      </c>
      <c r="F572">
        <f t="shared" si="834"/>
        <v>5</v>
      </c>
      <c r="G572" s="4">
        <v>456590</v>
      </c>
      <c r="H572">
        <f t="shared" si="835"/>
        <v>276</v>
      </c>
      <c r="I572">
        <f t="shared" si="887"/>
        <v>3295</v>
      </c>
      <c r="J572">
        <f t="shared" si="886"/>
        <v>-19</v>
      </c>
      <c r="K572">
        <f t="shared" si="883"/>
        <v>1.5473771871046193E-2</v>
      </c>
      <c r="L572">
        <f t="shared" si="838"/>
        <v>0.97747226045946056</v>
      </c>
      <c r="M572">
        <f t="shared" si="839"/>
        <v>7.0539676694932486E-3</v>
      </c>
      <c r="N572">
        <f t="shared" si="840"/>
        <v>5.6089211818125375E-4</v>
      </c>
      <c r="O572">
        <f t="shared" si="884"/>
        <v>6.9175428887659099E-4</v>
      </c>
      <c r="P572">
        <f t="shared" si="841"/>
        <v>6.0448104426290544E-4</v>
      </c>
      <c r="Q572">
        <f t="shared" si="842"/>
        <v>-5.766312594840668E-3</v>
      </c>
      <c r="R572">
        <f t="shared" si="843"/>
        <v>117542.2747861097</v>
      </c>
      <c r="S572">
        <f t="shared" si="885"/>
        <v>1818.8223452440864</v>
      </c>
      <c r="T572">
        <f t="shared" si="844"/>
        <v>114894.31303472571</v>
      </c>
      <c r="U572">
        <f t="shared" si="845"/>
        <v>829.1394061399094</v>
      </c>
      <c r="V572" s="4">
        <v>3880623</v>
      </c>
      <c r="W572">
        <f t="shared" si="846"/>
        <v>7648</v>
      </c>
      <c r="X572">
        <f t="shared" si="847"/>
        <v>282</v>
      </c>
      <c r="Y572" s="20">
        <f t="shared" si="848"/>
        <v>976503.01962757926</v>
      </c>
      <c r="Z572" s="4">
        <v>3409961</v>
      </c>
      <c r="AA572">
        <f t="shared" si="849"/>
        <v>7386</v>
      </c>
      <c r="AB572" s="17">
        <f t="shared" si="850"/>
        <v>0.87871483522104565</v>
      </c>
      <c r="AC572" s="16">
        <f t="shared" si="851"/>
        <v>282</v>
      </c>
      <c r="AD572">
        <f t="shared" si="852"/>
        <v>470662</v>
      </c>
      <c r="AE572">
        <f t="shared" si="853"/>
        <v>262</v>
      </c>
      <c r="AF572" s="17">
        <f t="shared" si="854"/>
        <v>0.1212851647789543</v>
      </c>
      <c r="AG572" s="16">
        <f t="shared" si="855"/>
        <v>0</v>
      </c>
      <c r="AH572" s="20">
        <f t="shared" si="856"/>
        <v>3.425732217573222E-2</v>
      </c>
      <c r="AI572" s="20">
        <f t="shared" si="857"/>
        <v>118435.3296426774</v>
      </c>
      <c r="AJ572" s="4">
        <v>2913</v>
      </c>
      <c r="AK572">
        <f t="shared" si="858"/>
        <v>6</v>
      </c>
      <c r="AL572">
        <f t="shared" si="859"/>
        <v>2.0639834881321928E-3</v>
      </c>
      <c r="AM572" s="20">
        <f t="shared" si="860"/>
        <v>733.01459486663305</v>
      </c>
      <c r="AN572" s="20">
        <f t="shared" si="861"/>
        <v>6.2361783979465353E-3</v>
      </c>
      <c r="AO572" s="4">
        <v>127</v>
      </c>
      <c r="AP572">
        <f t="shared" si="830"/>
        <v>5</v>
      </c>
      <c r="AQ572">
        <f t="shared" si="831"/>
        <v>4.0983606557376984E-2</v>
      </c>
      <c r="AR572" s="20">
        <f t="shared" si="862"/>
        <v>31.957725213890285</v>
      </c>
      <c r="AS572" s="4">
        <v>201</v>
      </c>
      <c r="AT572">
        <f t="shared" si="863"/>
        <v>-30</v>
      </c>
      <c r="AU572">
        <f t="shared" si="864"/>
        <v>-0.12987012987012991</v>
      </c>
      <c r="AV572" s="20">
        <f t="shared" si="865"/>
        <v>50.578761952692496</v>
      </c>
      <c r="AW572" s="30">
        <f t="shared" si="866"/>
        <v>4.303027318871451E-4</v>
      </c>
      <c r="AX572" s="4">
        <v>54</v>
      </c>
      <c r="AY572">
        <f t="shared" si="867"/>
        <v>0</v>
      </c>
      <c r="AZ572">
        <f t="shared" si="868"/>
        <v>0</v>
      </c>
      <c r="BA572" s="20">
        <f t="shared" si="869"/>
        <v>13.588324106693507</v>
      </c>
      <c r="BB572" s="30">
        <f t="shared" si="870"/>
        <v>1.1560371901445688E-4</v>
      </c>
      <c r="BC572" s="16">
        <f>+Pagina_Inicial[[#This Row],[Aislamiento Domiciliario]]+Pagina_Inicial[[#This Row],[Aislamiento en Hoteles]]+Pagina_Inicial[[#This Row],[Hospitalizados en Sala]]+Pagina_Inicial[[#This Row],[Hospitalizados en UCI]]</f>
        <v>3295</v>
      </c>
      <c r="BD572" s="16">
        <f t="shared" si="871"/>
        <v>-19</v>
      </c>
      <c r="BE572" s="30">
        <f t="shared" si="872"/>
        <v>-5.7332528666264038E-3</v>
      </c>
      <c r="BF572" s="20">
        <f t="shared" si="873"/>
        <v>829.1394061399094</v>
      </c>
      <c r="BG572" s="20">
        <f t="shared" si="874"/>
        <v>7.0539676694932486E-3</v>
      </c>
      <c r="BH572" s="26">
        <v>86392</v>
      </c>
      <c r="BI572">
        <f t="shared" si="836"/>
        <v>64</v>
      </c>
      <c r="BJ572" s="4">
        <v>176577</v>
      </c>
      <c r="BK572">
        <f t="shared" si="837"/>
        <v>74</v>
      </c>
      <c r="BL572" s="4">
        <v>131272</v>
      </c>
      <c r="BM572">
        <f t="shared" si="875"/>
        <v>82</v>
      </c>
      <c r="BN572" s="4">
        <v>51088</v>
      </c>
      <c r="BO572">
        <f t="shared" si="876"/>
        <v>35</v>
      </c>
      <c r="BP572" s="4">
        <v>21784</v>
      </c>
      <c r="BQ572">
        <f t="shared" si="877"/>
        <v>7</v>
      </c>
      <c r="BR572" s="8">
        <v>34</v>
      </c>
      <c r="BS572" s="15">
        <f t="shared" si="878"/>
        <v>0</v>
      </c>
      <c r="BT572" s="8">
        <v>331</v>
      </c>
      <c r="BU572" s="15">
        <f t="shared" si="879"/>
        <v>0</v>
      </c>
      <c r="BV572" s="8">
        <v>1526</v>
      </c>
      <c r="BW572" s="15">
        <f t="shared" si="880"/>
        <v>2</v>
      </c>
      <c r="BX572" s="8">
        <v>3413</v>
      </c>
      <c r="BY572" s="15">
        <f t="shared" si="881"/>
        <v>2</v>
      </c>
      <c r="BZ572" s="13">
        <v>1924</v>
      </c>
      <c r="CA572" s="16">
        <f t="shared" si="882"/>
        <v>1</v>
      </c>
    </row>
    <row r="573" spans="1:79">
      <c r="A573" s="1">
        <v>44470</v>
      </c>
      <c r="B573">
        <v>44471</v>
      </c>
      <c r="C573" s="4">
        <v>467338</v>
      </c>
      <c r="D573">
        <f t="shared" si="889"/>
        <v>225</v>
      </c>
      <c r="E573" s="4">
        <v>7230</v>
      </c>
      <c r="F573">
        <f t="shared" si="834"/>
        <v>2</v>
      </c>
      <c r="G573" s="4">
        <v>456894</v>
      </c>
      <c r="H573">
        <f t="shared" si="835"/>
        <v>304</v>
      </c>
      <c r="I573">
        <f t="shared" si="887"/>
        <v>3214</v>
      </c>
      <c r="J573">
        <f t="shared" si="886"/>
        <v>-81</v>
      </c>
      <c r="K573">
        <f t="shared" si="883"/>
        <v>1.5470601577445018E-2</v>
      </c>
      <c r="L573">
        <f t="shared" si="838"/>
        <v>0.97765214897996744</v>
      </c>
      <c r="M573">
        <f t="shared" si="839"/>
        <v>6.8772494425875918E-3</v>
      </c>
      <c r="N573">
        <f t="shared" si="840"/>
        <v>4.8145025655949226E-4</v>
      </c>
      <c r="O573">
        <f t="shared" si="884"/>
        <v>2.7662517289073305E-4</v>
      </c>
      <c r="P573">
        <f t="shared" si="841"/>
        <v>6.6536220655119126E-4</v>
      </c>
      <c r="Q573">
        <f t="shared" si="842"/>
        <v>-2.5202240199128811E-2</v>
      </c>
      <c r="R573">
        <f t="shared" si="843"/>
        <v>117598.89280322094</v>
      </c>
      <c r="S573">
        <f t="shared" si="885"/>
        <v>1819.3256165072974</v>
      </c>
      <c r="T573">
        <f t="shared" si="844"/>
        <v>114970.81026673377</v>
      </c>
      <c r="U573">
        <f t="shared" si="845"/>
        <v>808.75691997986905</v>
      </c>
      <c r="V573" s="4">
        <v>3888624</v>
      </c>
      <c r="W573">
        <f t="shared" si="846"/>
        <v>8001</v>
      </c>
      <c r="X573">
        <f t="shared" si="847"/>
        <v>353</v>
      </c>
      <c r="Y573" s="20">
        <f t="shared" si="848"/>
        <v>978516.35631605436</v>
      </c>
      <c r="Z573" s="4">
        <v>3417737</v>
      </c>
      <c r="AA573">
        <f t="shared" si="849"/>
        <v>7776</v>
      </c>
      <c r="AB573" s="17">
        <f t="shared" si="850"/>
        <v>0.87890652323289675</v>
      </c>
      <c r="AC573" s="16">
        <f t="shared" si="851"/>
        <v>390</v>
      </c>
      <c r="AD573">
        <f t="shared" si="852"/>
        <v>470887</v>
      </c>
      <c r="AE573">
        <f t="shared" si="853"/>
        <v>225</v>
      </c>
      <c r="AF573" s="17">
        <f t="shared" si="854"/>
        <v>0.12109347676710322</v>
      </c>
      <c r="AG573" s="16">
        <f t="shared" si="855"/>
        <v>-37</v>
      </c>
      <c r="AH573" s="20">
        <f t="shared" si="856"/>
        <v>2.81214848143982E-2</v>
      </c>
      <c r="AI573" s="20">
        <f t="shared" si="857"/>
        <v>118491.94765978862</v>
      </c>
      <c r="AJ573" s="4">
        <v>2838</v>
      </c>
      <c r="AK573">
        <f t="shared" si="858"/>
        <v>-75</v>
      </c>
      <c r="AL573">
        <f t="shared" si="859"/>
        <v>-2.5746652935118464E-2</v>
      </c>
      <c r="AM573" s="20">
        <f t="shared" si="860"/>
        <v>714.14192249622545</v>
      </c>
      <c r="AN573" s="20">
        <f t="shared" si="861"/>
        <v>6.0726925694037292E-3</v>
      </c>
      <c r="AO573" s="4">
        <v>123</v>
      </c>
      <c r="AP573">
        <f t="shared" si="830"/>
        <v>-4</v>
      </c>
      <c r="AQ573">
        <f t="shared" si="831"/>
        <v>-3.1496062992126039E-2</v>
      </c>
      <c r="AR573" s="20">
        <f t="shared" si="862"/>
        <v>30.951182687468545</v>
      </c>
      <c r="AS573" s="4">
        <v>197</v>
      </c>
      <c r="AT573">
        <f t="shared" si="863"/>
        <v>-4</v>
      </c>
      <c r="AU573">
        <f t="shared" si="864"/>
        <v>-1.9900497512437831E-2</v>
      </c>
      <c r="AV573" s="20">
        <f t="shared" si="865"/>
        <v>49.572219426270756</v>
      </c>
      <c r="AW573" s="30">
        <f t="shared" si="866"/>
        <v>4.2153644685431101E-4</v>
      </c>
      <c r="AX573" s="4">
        <v>56</v>
      </c>
      <c r="AY573">
        <f t="shared" si="867"/>
        <v>2</v>
      </c>
      <c r="AZ573">
        <f t="shared" si="868"/>
        <v>3.7037037037036979E-2</v>
      </c>
      <c r="BA573" s="20">
        <f t="shared" si="869"/>
        <v>14.091595369904377</v>
      </c>
      <c r="BB573" s="30">
        <f t="shared" si="870"/>
        <v>1.1982761941036252E-4</v>
      </c>
      <c r="BC573" s="16">
        <f>+Pagina_Inicial[[#This Row],[Aislamiento Domiciliario]]+Pagina_Inicial[[#This Row],[Aislamiento en Hoteles]]+Pagina_Inicial[[#This Row],[Hospitalizados en Sala]]+Pagina_Inicial[[#This Row],[Hospitalizados en UCI]]</f>
        <v>3214</v>
      </c>
      <c r="BD573" s="16">
        <f t="shared" si="871"/>
        <v>-81</v>
      </c>
      <c r="BE573" s="30">
        <f t="shared" si="872"/>
        <v>-2.4582701062215495E-2</v>
      </c>
      <c r="BF573" s="20">
        <f t="shared" si="873"/>
        <v>808.75691997986905</v>
      </c>
      <c r="BG573" s="20">
        <f t="shared" si="874"/>
        <v>6.8772494425875918E-3</v>
      </c>
      <c r="BH573" s="26">
        <v>86430</v>
      </c>
      <c r="BI573">
        <f t="shared" si="836"/>
        <v>38</v>
      </c>
      <c r="BJ573" s="4">
        <v>176664</v>
      </c>
      <c r="BK573">
        <f t="shared" si="837"/>
        <v>87</v>
      </c>
      <c r="BL573" s="4">
        <v>131334</v>
      </c>
      <c r="BM573">
        <f t="shared" si="875"/>
        <v>62</v>
      </c>
      <c r="BN573" s="4">
        <v>51122</v>
      </c>
      <c r="BO573">
        <f t="shared" si="876"/>
        <v>34</v>
      </c>
      <c r="BP573" s="4">
        <v>21788</v>
      </c>
      <c r="BQ573">
        <f t="shared" si="877"/>
        <v>4</v>
      </c>
      <c r="BR573" s="8">
        <v>34</v>
      </c>
      <c r="BS573" s="15">
        <f t="shared" si="878"/>
        <v>0</v>
      </c>
      <c r="BT573" s="8">
        <v>331</v>
      </c>
      <c r="BU573" s="15">
        <f t="shared" si="879"/>
        <v>0</v>
      </c>
      <c r="BV573" s="8">
        <v>1526</v>
      </c>
      <c r="BW573" s="15">
        <f t="shared" si="880"/>
        <v>0</v>
      </c>
      <c r="BX573" s="8">
        <v>3414</v>
      </c>
      <c r="BY573" s="15">
        <f t="shared" si="881"/>
        <v>1</v>
      </c>
      <c r="BZ573" s="13">
        <v>1925</v>
      </c>
      <c r="CA573" s="16">
        <f t="shared" si="882"/>
        <v>1</v>
      </c>
    </row>
    <row r="574" spans="1:79">
      <c r="A574" s="1">
        <v>44471</v>
      </c>
      <c r="B574">
        <v>44472</v>
      </c>
      <c r="C574" s="4">
        <v>467338</v>
      </c>
      <c r="D574">
        <f t="shared" si="889"/>
        <v>0</v>
      </c>
      <c r="E574" s="4">
        <v>7236</v>
      </c>
      <c r="F574">
        <f t="shared" si="834"/>
        <v>6</v>
      </c>
      <c r="G574" s="4">
        <v>456894</v>
      </c>
      <c r="H574">
        <f t="shared" si="835"/>
        <v>0</v>
      </c>
      <c r="I574">
        <f t="shared" si="887"/>
        <v>3208</v>
      </c>
      <c r="J574">
        <f t="shared" si="886"/>
        <v>-6</v>
      </c>
      <c r="K574">
        <f t="shared" si="883"/>
        <v>1.5483440250953271E-2</v>
      </c>
      <c r="L574">
        <f t="shared" si="838"/>
        <v>0.97765214897996744</v>
      </c>
      <c r="M574">
        <f t="shared" si="839"/>
        <v>6.8644107690793389E-3</v>
      </c>
      <c r="N574">
        <f t="shared" si="840"/>
        <v>0</v>
      </c>
      <c r="O574">
        <f t="shared" si="884"/>
        <v>8.2918739635157548E-4</v>
      </c>
      <c r="P574">
        <f t="shared" si="841"/>
        <v>0</v>
      </c>
      <c r="Q574">
        <f t="shared" si="842"/>
        <v>-1.8703241895261845E-3</v>
      </c>
      <c r="R574">
        <f t="shared" si="843"/>
        <v>117598.89280322094</v>
      </c>
      <c r="S574">
        <f t="shared" si="885"/>
        <v>1820.8354302969299</v>
      </c>
      <c r="T574">
        <f t="shared" si="844"/>
        <v>114970.81026673377</v>
      </c>
      <c r="U574">
        <f t="shared" si="845"/>
        <v>807.24710619023654</v>
      </c>
      <c r="V574" s="4">
        <v>3895904</v>
      </c>
      <c r="W574">
        <f t="shared" si="846"/>
        <v>7280</v>
      </c>
      <c r="X574">
        <f t="shared" si="847"/>
        <v>-721</v>
      </c>
      <c r="Y574" s="20">
        <f t="shared" si="848"/>
        <v>980348.26371414191</v>
      </c>
      <c r="Z574" s="4">
        <v>3424790</v>
      </c>
      <c r="AA574">
        <f t="shared" si="849"/>
        <v>7053</v>
      </c>
      <c r="AB574" s="17">
        <f t="shared" si="850"/>
        <v>0.8790745357175126</v>
      </c>
      <c r="AC574" s="16">
        <f t="shared" si="851"/>
        <v>-723</v>
      </c>
      <c r="AD574">
        <f t="shared" si="852"/>
        <v>471114</v>
      </c>
      <c r="AE574">
        <f t="shared" si="853"/>
        <v>227</v>
      </c>
      <c r="AF574" s="17">
        <f t="shared" si="854"/>
        <v>0.12092546428248746</v>
      </c>
      <c r="AG574" s="16">
        <f t="shared" si="855"/>
        <v>2</v>
      </c>
      <c r="AH574" s="20">
        <f t="shared" si="856"/>
        <v>3.1181318681318682E-2</v>
      </c>
      <c r="AI574" s="20">
        <f t="shared" si="857"/>
        <v>118549.06894816305</v>
      </c>
      <c r="AJ574" s="4">
        <v>2771</v>
      </c>
      <c r="AK574">
        <f t="shared" si="858"/>
        <v>-67</v>
      </c>
      <c r="AL574">
        <f t="shared" si="859"/>
        <v>-2.360817477096544E-2</v>
      </c>
      <c r="AM574" s="20">
        <f t="shared" si="860"/>
        <v>697.28233517866124</v>
      </c>
      <c r="AN574" s="20">
        <f t="shared" si="861"/>
        <v>5.9293273818949027E-3</v>
      </c>
      <c r="AO574" s="4">
        <v>115</v>
      </c>
      <c r="AP574">
        <f t="shared" si="830"/>
        <v>-8</v>
      </c>
      <c r="AQ574">
        <f t="shared" si="831"/>
        <v>-6.5040650406504086E-2</v>
      </c>
      <c r="AR574" s="20">
        <f t="shared" si="862"/>
        <v>28.938097634625063</v>
      </c>
      <c r="AS574" s="4">
        <v>197</v>
      </c>
      <c r="AT574">
        <f t="shared" si="863"/>
        <v>0</v>
      </c>
      <c r="AU574">
        <f t="shared" si="864"/>
        <v>0</v>
      </c>
      <c r="AV574" s="20">
        <f t="shared" si="865"/>
        <v>49.572219426270756</v>
      </c>
      <c r="AW574" s="30">
        <f t="shared" si="866"/>
        <v>4.2153644685431101E-4</v>
      </c>
      <c r="AX574" s="4">
        <v>54</v>
      </c>
      <c r="AY574">
        <f t="shared" si="867"/>
        <v>-2</v>
      </c>
      <c r="AZ574">
        <f t="shared" si="868"/>
        <v>-3.5714285714285698E-2</v>
      </c>
      <c r="BA574" s="20">
        <f t="shared" si="869"/>
        <v>13.588324106693507</v>
      </c>
      <c r="BB574" s="30">
        <f t="shared" si="870"/>
        <v>1.1554806157427815E-4</v>
      </c>
      <c r="BC574" s="16">
        <f>+Pagina_Inicial[[#This Row],[Aislamiento Domiciliario]]+Pagina_Inicial[[#This Row],[Aislamiento en Hoteles]]+Pagina_Inicial[[#This Row],[Hospitalizados en Sala]]+Pagina_Inicial[[#This Row],[Hospitalizados en UCI]]</f>
        <v>3137</v>
      </c>
      <c r="BD574" s="16">
        <f t="shared" si="871"/>
        <v>-77</v>
      </c>
      <c r="BE574" s="30">
        <f t="shared" si="872"/>
        <v>-2.3957685127566908E-2</v>
      </c>
      <c r="BF574" s="20">
        <f t="shared" si="873"/>
        <v>789.38097634625058</v>
      </c>
      <c r="BG574" s="20">
        <f t="shared" si="874"/>
        <v>6.7124864658983435E-3</v>
      </c>
      <c r="BH574" s="26">
        <v>86484</v>
      </c>
      <c r="BI574">
        <f t="shared" si="836"/>
        <v>54</v>
      </c>
      <c r="BJ574" s="4">
        <v>176726</v>
      </c>
      <c r="BK574">
        <f t="shared" si="837"/>
        <v>62</v>
      </c>
      <c r="BL574" s="4">
        <v>131407</v>
      </c>
      <c r="BM574">
        <f t="shared" si="875"/>
        <v>73</v>
      </c>
      <c r="BN574" s="4">
        <v>51155</v>
      </c>
      <c r="BO574">
        <f t="shared" si="876"/>
        <v>33</v>
      </c>
      <c r="BP574" s="4">
        <v>21793</v>
      </c>
      <c r="BQ574">
        <f t="shared" si="877"/>
        <v>5</v>
      </c>
      <c r="BR574" s="8">
        <v>34</v>
      </c>
      <c r="BS574" s="15">
        <f t="shared" si="878"/>
        <v>0</v>
      </c>
      <c r="BT574" s="8">
        <v>332</v>
      </c>
      <c r="BU574" s="15">
        <f t="shared" si="879"/>
        <v>1</v>
      </c>
      <c r="BV574" s="8">
        <v>1527</v>
      </c>
      <c r="BW574" s="15">
        <f t="shared" si="880"/>
        <v>1</v>
      </c>
      <c r="BX574" s="8">
        <v>3417</v>
      </c>
      <c r="BY574" s="15">
        <f t="shared" si="881"/>
        <v>3</v>
      </c>
      <c r="BZ574" s="13">
        <v>1926</v>
      </c>
      <c r="CA574" s="16">
        <f t="shared" si="882"/>
        <v>1</v>
      </c>
    </row>
    <row r="575" spans="1:79">
      <c r="A575" s="1">
        <v>44472</v>
      </c>
      <c r="B575">
        <v>44473</v>
      </c>
      <c r="C575" s="4">
        <v>467740</v>
      </c>
      <c r="D575">
        <f t="shared" si="889"/>
        <v>402</v>
      </c>
      <c r="E575" s="4">
        <v>7238</v>
      </c>
      <c r="F575">
        <f t="shared" si="834"/>
        <v>2</v>
      </c>
      <c r="G575" s="4">
        <v>457407</v>
      </c>
      <c r="H575">
        <f t="shared" si="835"/>
        <v>513</v>
      </c>
      <c r="I575">
        <f t="shared" si="887"/>
        <v>3095</v>
      </c>
      <c r="J575">
        <f t="shared" si="886"/>
        <v>-113</v>
      </c>
      <c r="K575">
        <f t="shared" si="883"/>
        <v>1.5474408859622868E-2</v>
      </c>
      <c r="L575">
        <f t="shared" si="838"/>
        <v>0.97790866720827807</v>
      </c>
      <c r="M575">
        <f t="shared" si="839"/>
        <v>6.6169239320990293E-3</v>
      </c>
      <c r="N575">
        <f t="shared" si="840"/>
        <v>8.5945183221447811E-4</v>
      </c>
      <c r="O575">
        <f t="shared" si="884"/>
        <v>2.7631942525559546E-4</v>
      </c>
      <c r="P575">
        <f t="shared" si="841"/>
        <v>1.1215394604804912E-3</v>
      </c>
      <c r="Q575">
        <f t="shared" si="842"/>
        <v>-3.6510500807754441E-2</v>
      </c>
      <c r="R575">
        <f t="shared" si="843"/>
        <v>117700.05032712632</v>
      </c>
      <c r="S575">
        <f t="shared" si="885"/>
        <v>1821.3387015601409</v>
      </c>
      <c r="T575">
        <f t="shared" si="844"/>
        <v>115099.89934574736</v>
      </c>
      <c r="U575">
        <f t="shared" si="845"/>
        <v>778.81227981882228</v>
      </c>
      <c r="V575" s="4">
        <v>3900359</v>
      </c>
      <c r="W575">
        <f t="shared" si="846"/>
        <v>4455</v>
      </c>
      <c r="X575">
        <f t="shared" si="847"/>
        <v>-2825</v>
      </c>
      <c r="Y575" s="20">
        <f t="shared" si="848"/>
        <v>981469.30045294412</v>
      </c>
      <c r="Z575" s="4">
        <v>3429070</v>
      </c>
      <c r="AA575">
        <f t="shared" si="849"/>
        <v>4280</v>
      </c>
      <c r="AB575" s="17">
        <f t="shared" si="850"/>
        <v>0.87916778942656304</v>
      </c>
      <c r="AC575" s="16">
        <f t="shared" si="851"/>
        <v>-2773</v>
      </c>
      <c r="AD575">
        <f t="shared" si="852"/>
        <v>471289</v>
      </c>
      <c r="AE575">
        <f t="shared" si="853"/>
        <v>175</v>
      </c>
      <c r="AF575" s="17">
        <f t="shared" si="854"/>
        <v>0.12083221057343696</v>
      </c>
      <c r="AG575" s="16">
        <f t="shared" si="855"/>
        <v>-52</v>
      </c>
      <c r="AH575" s="20">
        <f t="shared" si="856"/>
        <v>3.9281705948372617E-2</v>
      </c>
      <c r="AI575" s="20">
        <f t="shared" si="857"/>
        <v>118593.105183694</v>
      </c>
      <c r="AJ575" s="4">
        <v>2747</v>
      </c>
      <c r="AK575">
        <f t="shared" si="858"/>
        <v>-24</v>
      </c>
      <c r="AL575">
        <f t="shared" si="859"/>
        <v>-8.6611331649224521E-3</v>
      </c>
      <c r="AM575" s="20">
        <f t="shared" si="860"/>
        <v>691.24308002013083</v>
      </c>
      <c r="AN575" s="20">
        <f t="shared" si="861"/>
        <v>5.8729208534656005E-3</v>
      </c>
      <c r="AO575" s="4">
        <v>113</v>
      </c>
      <c r="AP575">
        <f t="shared" si="830"/>
        <v>-2</v>
      </c>
      <c r="AQ575">
        <f t="shared" si="831"/>
        <v>-1.7391304347826098E-2</v>
      </c>
      <c r="AR575" s="20">
        <f t="shared" si="862"/>
        <v>28.434826371414189</v>
      </c>
      <c r="AS575" s="4">
        <v>186</v>
      </c>
      <c r="AT575">
        <f t="shared" si="863"/>
        <v>-11</v>
      </c>
      <c r="AU575">
        <f t="shared" si="864"/>
        <v>-5.5837563451776595E-2</v>
      </c>
      <c r="AV575" s="20">
        <f t="shared" si="865"/>
        <v>46.804227478610969</v>
      </c>
      <c r="AW575" s="30">
        <f t="shared" si="866"/>
        <v>3.9765681789028092E-4</v>
      </c>
      <c r="AX575" s="4">
        <v>49</v>
      </c>
      <c r="AY575">
        <f t="shared" si="867"/>
        <v>-5</v>
      </c>
      <c r="AZ575">
        <f t="shared" si="868"/>
        <v>-9.259259259259256E-2</v>
      </c>
      <c r="BA575" s="20">
        <f t="shared" si="869"/>
        <v>12.330145948666331</v>
      </c>
      <c r="BB575" s="30">
        <f t="shared" si="870"/>
        <v>1.0475905417539658E-4</v>
      </c>
      <c r="BC575" s="16">
        <f>+Pagina_Inicial[[#This Row],[Aislamiento Domiciliario]]+Pagina_Inicial[[#This Row],[Aislamiento en Hoteles]]+Pagina_Inicial[[#This Row],[Hospitalizados en Sala]]+Pagina_Inicial[[#This Row],[Hospitalizados en UCI]]</f>
        <v>3095</v>
      </c>
      <c r="BD575" s="16">
        <f t="shared" si="871"/>
        <v>-42</v>
      </c>
      <c r="BE575" s="30">
        <f t="shared" si="872"/>
        <v>-1.3388587822760645E-2</v>
      </c>
      <c r="BF575" s="20">
        <f t="shared" si="873"/>
        <v>778.81227981882228</v>
      </c>
      <c r="BG575" s="20">
        <f t="shared" si="874"/>
        <v>6.6169239320990293E-3</v>
      </c>
      <c r="BH575" s="26">
        <v>86536</v>
      </c>
      <c r="BI575">
        <f t="shared" si="836"/>
        <v>52</v>
      </c>
      <c r="BJ575" s="4">
        <v>176776</v>
      </c>
      <c r="BK575">
        <f t="shared" si="837"/>
        <v>50</v>
      </c>
      <c r="BL575" s="4">
        <v>131448</v>
      </c>
      <c r="BM575">
        <f t="shared" si="875"/>
        <v>41</v>
      </c>
      <c r="BN575" s="4">
        <v>51181</v>
      </c>
      <c r="BO575">
        <f t="shared" si="876"/>
        <v>26</v>
      </c>
      <c r="BP575" s="4">
        <v>21799</v>
      </c>
      <c r="BQ575">
        <f t="shared" si="877"/>
        <v>6</v>
      </c>
      <c r="BR575" s="8">
        <v>34</v>
      </c>
      <c r="BS575" s="15">
        <f t="shared" si="878"/>
        <v>0</v>
      </c>
      <c r="BT575" s="8">
        <v>332</v>
      </c>
      <c r="BU575" s="15">
        <f t="shared" si="879"/>
        <v>0</v>
      </c>
      <c r="BV575" s="8">
        <v>1527</v>
      </c>
      <c r="BW575" s="15">
        <f t="shared" si="880"/>
        <v>0</v>
      </c>
      <c r="BX575" s="8">
        <v>3417</v>
      </c>
      <c r="BY575" s="15">
        <f t="shared" si="881"/>
        <v>0</v>
      </c>
      <c r="BZ575" s="13">
        <v>1928</v>
      </c>
      <c r="CA575" s="16">
        <f t="shared" si="882"/>
        <v>2</v>
      </c>
    </row>
    <row r="576" spans="1:79">
      <c r="A576" s="1">
        <v>44473</v>
      </c>
      <c r="B576">
        <v>44474</v>
      </c>
      <c r="C576" s="4">
        <v>467861</v>
      </c>
      <c r="D576">
        <f t="shared" si="889"/>
        <v>121</v>
      </c>
      <c r="E576" s="4">
        <v>7244</v>
      </c>
      <c r="F576">
        <f t="shared" si="834"/>
        <v>6</v>
      </c>
      <c r="G576" s="4">
        <v>457585</v>
      </c>
      <c r="H576">
        <f t="shared" si="835"/>
        <v>178</v>
      </c>
      <c r="I576">
        <f t="shared" si="887"/>
        <v>3032</v>
      </c>
      <c r="J576">
        <f t="shared" si="886"/>
        <v>-63</v>
      </c>
      <c r="K576">
        <f t="shared" si="883"/>
        <v>1.5483231130613579E-2</v>
      </c>
      <c r="L576">
        <f t="shared" si="838"/>
        <v>0.97803621160985843</v>
      </c>
      <c r="M576">
        <f t="shared" si="839"/>
        <v>6.480557259527937E-3</v>
      </c>
      <c r="N576">
        <f t="shared" si="840"/>
        <v>2.5862382203261226E-4</v>
      </c>
      <c r="O576">
        <f t="shared" si="884"/>
        <v>8.2827167310877965E-4</v>
      </c>
      <c r="P576">
        <f t="shared" si="841"/>
        <v>3.8899876525672826E-4</v>
      </c>
      <c r="Q576">
        <f t="shared" si="842"/>
        <v>-2.0778364116094988E-2</v>
      </c>
      <c r="R576">
        <f t="shared" si="843"/>
        <v>117730.49823855057</v>
      </c>
      <c r="S576">
        <f t="shared" si="885"/>
        <v>1822.8485153497734</v>
      </c>
      <c r="T576">
        <f t="shared" si="844"/>
        <v>115144.69048817312</v>
      </c>
      <c r="U576">
        <f t="shared" si="845"/>
        <v>762.95923502767994</v>
      </c>
      <c r="V576" s="4">
        <v>3903364</v>
      </c>
      <c r="W576">
        <f t="shared" si="846"/>
        <v>3005</v>
      </c>
      <c r="X576">
        <f t="shared" si="847"/>
        <v>-1450</v>
      </c>
      <c r="Y576" s="20">
        <f t="shared" si="848"/>
        <v>982225.46552591841</v>
      </c>
      <c r="Z576" s="4">
        <v>3431954</v>
      </c>
      <c r="AA576">
        <f t="shared" si="849"/>
        <v>2884</v>
      </c>
      <c r="AB576" s="17">
        <f t="shared" si="850"/>
        <v>0.87922981305356096</v>
      </c>
      <c r="AC576" s="16">
        <f t="shared" si="851"/>
        <v>-1396</v>
      </c>
      <c r="AD576">
        <f t="shared" si="852"/>
        <v>471410</v>
      </c>
      <c r="AE576">
        <f t="shared" si="853"/>
        <v>121</v>
      </c>
      <c r="AF576" s="17">
        <f t="shared" si="854"/>
        <v>0.12077018694643903</v>
      </c>
      <c r="AG576" s="16">
        <f t="shared" si="855"/>
        <v>-54</v>
      </c>
      <c r="AH576" s="20">
        <f t="shared" si="856"/>
        <v>4.026622296173045E-2</v>
      </c>
      <c r="AI576" s="20">
        <f t="shared" si="857"/>
        <v>118623.55309511826</v>
      </c>
      <c r="AJ576" s="4">
        <v>2689</v>
      </c>
      <c r="AK576">
        <f t="shared" si="858"/>
        <v>-58</v>
      </c>
      <c r="AL576">
        <f t="shared" si="859"/>
        <v>-2.111394248270837E-2</v>
      </c>
      <c r="AM576" s="20">
        <f t="shared" si="860"/>
        <v>676.64821338701552</v>
      </c>
      <c r="AN576" s="20">
        <f t="shared" si="861"/>
        <v>5.7474335326090443E-3</v>
      </c>
      <c r="AO576" s="4">
        <v>103</v>
      </c>
      <c r="AP576">
        <f t="shared" si="830"/>
        <v>-10</v>
      </c>
      <c r="AQ576">
        <f t="shared" si="831"/>
        <v>-8.8495575221238965E-2</v>
      </c>
      <c r="AR576" s="20">
        <f t="shared" si="862"/>
        <v>25.918470055359837</v>
      </c>
      <c r="AS576" s="4">
        <v>194</v>
      </c>
      <c r="AT576">
        <f t="shared" si="863"/>
        <v>8</v>
      </c>
      <c r="AU576">
        <f t="shared" si="864"/>
        <v>4.3010752688172005E-2</v>
      </c>
      <c r="AV576" s="20">
        <f t="shared" si="865"/>
        <v>48.817312531454455</v>
      </c>
      <c r="AW576" s="30">
        <f t="shared" si="866"/>
        <v>4.1465307003575846E-4</v>
      </c>
      <c r="AX576" s="4">
        <v>46</v>
      </c>
      <c r="AY576">
        <f t="shared" si="867"/>
        <v>-3</v>
      </c>
      <c r="AZ576">
        <f t="shared" si="868"/>
        <v>-6.1224489795918324E-2</v>
      </c>
      <c r="BA576" s="20">
        <f t="shared" si="869"/>
        <v>11.575239053850025</v>
      </c>
      <c r="BB576" s="30">
        <f t="shared" si="870"/>
        <v>9.8319800111571593E-5</v>
      </c>
      <c r="BC576" s="16">
        <f>+Pagina_Inicial[[#This Row],[Aislamiento Domiciliario]]+Pagina_Inicial[[#This Row],[Aislamiento en Hoteles]]+Pagina_Inicial[[#This Row],[Hospitalizados en Sala]]+Pagina_Inicial[[#This Row],[Hospitalizados en UCI]]</f>
        <v>3032</v>
      </c>
      <c r="BD576" s="16">
        <f t="shared" si="871"/>
        <v>-63</v>
      </c>
      <c r="BE576" s="30">
        <f t="shared" si="872"/>
        <v>-2.0355411954765756E-2</v>
      </c>
      <c r="BF576" s="20">
        <f t="shared" si="873"/>
        <v>762.95923502767994</v>
      </c>
      <c r="BG576" s="20">
        <f t="shared" si="874"/>
        <v>6.480557259527937E-3</v>
      </c>
      <c r="BH576" s="26">
        <v>86566</v>
      </c>
      <c r="BI576">
        <f t="shared" si="836"/>
        <v>30</v>
      </c>
      <c r="BJ576" s="4">
        <v>176816</v>
      </c>
      <c r="BK576">
        <f t="shared" si="837"/>
        <v>40</v>
      </c>
      <c r="BL576" s="4">
        <v>131478</v>
      </c>
      <c r="BM576">
        <f t="shared" si="875"/>
        <v>30</v>
      </c>
      <c r="BN576" s="4">
        <v>51197</v>
      </c>
      <c r="BO576">
        <f t="shared" si="876"/>
        <v>16</v>
      </c>
      <c r="BP576" s="4">
        <v>21804</v>
      </c>
      <c r="BQ576">
        <f t="shared" si="877"/>
        <v>5</v>
      </c>
      <c r="BR576" s="8">
        <v>34</v>
      </c>
      <c r="BS576" s="15">
        <f t="shared" si="878"/>
        <v>0</v>
      </c>
      <c r="BT576" s="8">
        <v>332</v>
      </c>
      <c r="BU576" s="15">
        <f t="shared" si="879"/>
        <v>0</v>
      </c>
      <c r="BV576" s="8">
        <v>1527</v>
      </c>
      <c r="BW576" s="15">
        <f t="shared" si="880"/>
        <v>0</v>
      </c>
      <c r="BX576" s="8">
        <v>3420</v>
      </c>
      <c r="BY576" s="15">
        <f t="shared" si="881"/>
        <v>3</v>
      </c>
      <c r="BZ576" s="13">
        <v>1931</v>
      </c>
      <c r="CA576" s="16">
        <f t="shared" si="882"/>
        <v>3</v>
      </c>
    </row>
    <row r="577" spans="1:79">
      <c r="A577" s="1">
        <v>44474</v>
      </c>
      <c r="B577">
        <v>44475</v>
      </c>
      <c r="C577" s="4">
        <v>468114</v>
      </c>
      <c r="D577">
        <f t="shared" si="889"/>
        <v>253</v>
      </c>
      <c r="E577" s="4">
        <v>7250</v>
      </c>
      <c r="F577">
        <f t="shared" si="834"/>
        <v>6</v>
      </c>
      <c r="G577" s="4">
        <v>457939</v>
      </c>
      <c r="H577">
        <f t="shared" si="835"/>
        <v>354</v>
      </c>
      <c r="I577">
        <f t="shared" si="887"/>
        <v>2925</v>
      </c>
      <c r="J577">
        <f t="shared" si="886"/>
        <v>-107</v>
      </c>
      <c r="K577">
        <f t="shared" si="883"/>
        <v>1.5487680351367402E-2</v>
      </c>
      <c r="L577">
        <f t="shared" si="838"/>
        <v>0.97826384171377057</v>
      </c>
      <c r="M577">
        <f t="shared" si="839"/>
        <v>6.2484779348620208E-3</v>
      </c>
      <c r="N577">
        <f t="shared" si="840"/>
        <v>5.4046663846840724E-4</v>
      </c>
      <c r="O577">
        <f t="shared" si="884"/>
        <v>8.275862068965517E-4</v>
      </c>
      <c r="P577">
        <f t="shared" si="841"/>
        <v>7.7302872216605269E-4</v>
      </c>
      <c r="Q577">
        <f t="shared" si="842"/>
        <v>-3.658119658119658E-2</v>
      </c>
      <c r="R577">
        <f t="shared" si="843"/>
        <v>117794.16205334675</v>
      </c>
      <c r="S577">
        <f t="shared" si="885"/>
        <v>1824.3583291394061</v>
      </c>
      <c r="T577">
        <f t="shared" si="844"/>
        <v>115233.76950176145</v>
      </c>
      <c r="U577">
        <f t="shared" si="845"/>
        <v>736.03422244589831</v>
      </c>
      <c r="V577" s="4">
        <v>3910258</v>
      </c>
      <c r="W577">
        <f t="shared" si="846"/>
        <v>6894</v>
      </c>
      <c r="X577">
        <f t="shared" si="847"/>
        <v>3889</v>
      </c>
      <c r="Y577" s="20">
        <f t="shared" si="848"/>
        <v>983960.24157020624</v>
      </c>
      <c r="Z577" s="4">
        <v>3438595</v>
      </c>
      <c r="AA577">
        <f t="shared" si="849"/>
        <v>6641</v>
      </c>
      <c r="AB577" s="17">
        <f t="shared" si="850"/>
        <v>0.87937803592499519</v>
      </c>
      <c r="AC577" s="16">
        <f t="shared" si="851"/>
        <v>3757</v>
      </c>
      <c r="AD577">
        <f t="shared" si="852"/>
        <v>471663</v>
      </c>
      <c r="AE577">
        <f t="shared" si="853"/>
        <v>253</v>
      </c>
      <c r="AF577" s="17">
        <f t="shared" si="854"/>
        <v>0.12062196407500476</v>
      </c>
      <c r="AG577" s="16">
        <f t="shared" si="855"/>
        <v>132</v>
      </c>
      <c r="AH577" s="20">
        <f t="shared" si="856"/>
        <v>3.669857847403539E-2</v>
      </c>
      <c r="AI577" s="20">
        <f t="shared" si="857"/>
        <v>118687.21690991444</v>
      </c>
      <c r="AJ577" s="4">
        <v>2581</v>
      </c>
      <c r="AK577">
        <f t="shared" si="858"/>
        <v>-108</v>
      </c>
      <c r="AL577">
        <f t="shared" si="859"/>
        <v>-4.0163629602082529E-2</v>
      </c>
      <c r="AM577" s="20">
        <f t="shared" si="860"/>
        <v>649.47156517362851</v>
      </c>
      <c r="AN577" s="20">
        <f t="shared" si="861"/>
        <v>5.5136142050867948E-3</v>
      </c>
      <c r="AO577" s="4">
        <v>107</v>
      </c>
      <c r="AP577">
        <f t="shared" si="830"/>
        <v>4</v>
      </c>
      <c r="AQ577">
        <f t="shared" si="831"/>
        <v>3.8834951456310662E-2</v>
      </c>
      <c r="AR577" s="20">
        <f t="shared" si="862"/>
        <v>26.92501258178158</v>
      </c>
      <c r="AS577" s="4">
        <v>194</v>
      </c>
      <c r="AT577">
        <f t="shared" si="863"/>
        <v>0</v>
      </c>
      <c r="AU577">
        <f t="shared" si="864"/>
        <v>0</v>
      </c>
      <c r="AV577" s="20">
        <f t="shared" si="865"/>
        <v>48.817312531454455</v>
      </c>
      <c r="AW577" s="30">
        <f t="shared" si="866"/>
        <v>4.1442896388486564E-4</v>
      </c>
      <c r="AX577" s="4">
        <v>43</v>
      </c>
      <c r="AY577">
        <f t="shared" si="867"/>
        <v>-3</v>
      </c>
      <c r="AZ577">
        <f t="shared" si="868"/>
        <v>-6.5217391304347783E-2</v>
      </c>
      <c r="BA577" s="20">
        <f t="shared" si="869"/>
        <v>10.820332159033718</v>
      </c>
      <c r="BB577" s="30">
        <f t="shared" si="870"/>
        <v>9.1857966221903212E-5</v>
      </c>
      <c r="BC577" s="16">
        <f>+Pagina_Inicial[[#This Row],[Aislamiento Domiciliario]]+Pagina_Inicial[[#This Row],[Aislamiento en Hoteles]]+Pagina_Inicial[[#This Row],[Hospitalizados en Sala]]+Pagina_Inicial[[#This Row],[Hospitalizados en UCI]]</f>
        <v>2925</v>
      </c>
      <c r="BD577" s="16">
        <f t="shared" si="871"/>
        <v>-107</v>
      </c>
      <c r="BE577" s="30">
        <f t="shared" si="872"/>
        <v>-3.5290237467018426E-2</v>
      </c>
      <c r="BF577" s="20">
        <f t="shared" si="873"/>
        <v>736.03422244589831</v>
      </c>
      <c r="BG577" s="20">
        <f t="shared" si="874"/>
        <v>6.2484779348620208E-3</v>
      </c>
      <c r="BH577" s="26">
        <v>86620</v>
      </c>
      <c r="BI577">
        <f t="shared" si="836"/>
        <v>54</v>
      </c>
      <c r="BJ577" s="4">
        <v>176897</v>
      </c>
      <c r="BK577">
        <f t="shared" si="837"/>
        <v>81</v>
      </c>
      <c r="BL577" s="4">
        <v>131553</v>
      </c>
      <c r="BM577">
        <f t="shared" si="875"/>
        <v>75</v>
      </c>
      <c r="BN577" s="4">
        <v>51230</v>
      </c>
      <c r="BO577">
        <f t="shared" si="876"/>
        <v>33</v>
      </c>
      <c r="BP577" s="4">
        <v>21814</v>
      </c>
      <c r="BQ577">
        <f t="shared" si="877"/>
        <v>10</v>
      </c>
      <c r="BR577" s="8">
        <v>34</v>
      </c>
      <c r="BS577" s="15">
        <f t="shared" si="878"/>
        <v>0</v>
      </c>
      <c r="BT577" s="8">
        <v>332</v>
      </c>
      <c r="BU577" s="15">
        <f t="shared" si="879"/>
        <v>0</v>
      </c>
      <c r="BV577" s="8">
        <v>1529</v>
      </c>
      <c r="BW577" s="15">
        <f t="shared" si="880"/>
        <v>2</v>
      </c>
      <c r="BX577" s="8">
        <v>3423</v>
      </c>
      <c r="BY577" s="15">
        <f t="shared" si="881"/>
        <v>3</v>
      </c>
      <c r="BZ577" s="13">
        <v>1932</v>
      </c>
      <c r="CA577" s="16">
        <f t="shared" si="882"/>
        <v>1</v>
      </c>
    </row>
    <row r="578" spans="1:79">
      <c r="A578" s="1">
        <v>44475</v>
      </c>
      <c r="B578">
        <v>44476</v>
      </c>
      <c r="C578" s="4">
        <v>468325</v>
      </c>
      <c r="D578">
        <f t="shared" si="889"/>
        <v>211</v>
      </c>
      <c r="E578" s="4">
        <v>7255</v>
      </c>
      <c r="F578">
        <f t="shared" si="834"/>
        <v>5</v>
      </c>
      <c r="G578" s="4">
        <v>458248</v>
      </c>
      <c r="H578">
        <f t="shared" si="835"/>
        <v>309</v>
      </c>
      <c r="I578">
        <f t="shared" si="887"/>
        <v>2822</v>
      </c>
      <c r="J578">
        <f t="shared" si="886"/>
        <v>-103</v>
      </c>
      <c r="K578">
        <f t="shared" si="883"/>
        <v>1.5491378850157476E-2</v>
      </c>
      <c r="L578">
        <f t="shared" si="838"/>
        <v>0.97848289115464693</v>
      </c>
      <c r="M578">
        <f t="shared" si="839"/>
        <v>6.0257299951956443E-3</v>
      </c>
      <c r="N578">
        <f t="shared" si="840"/>
        <v>4.5054182458762609E-4</v>
      </c>
      <c r="O578">
        <f t="shared" si="884"/>
        <v>6.8917987594762232E-4</v>
      </c>
      <c r="P578">
        <f t="shared" si="841"/>
        <v>6.7430736195247989E-4</v>
      </c>
      <c r="Q578">
        <f t="shared" si="842"/>
        <v>-3.6498936924167259E-2</v>
      </c>
      <c r="R578">
        <f t="shared" si="843"/>
        <v>117847.25717161549</v>
      </c>
      <c r="S578">
        <f t="shared" si="885"/>
        <v>1825.6165072974331</v>
      </c>
      <c r="T578">
        <f t="shared" si="844"/>
        <v>115311.52491192752</v>
      </c>
      <c r="U578">
        <f t="shared" si="845"/>
        <v>710.11575239053843</v>
      </c>
      <c r="V578" s="4">
        <v>3917803</v>
      </c>
      <c r="W578">
        <f t="shared" si="846"/>
        <v>7545</v>
      </c>
      <c r="X578">
        <f t="shared" si="847"/>
        <v>651</v>
      </c>
      <c r="Y578" s="20">
        <f t="shared" si="848"/>
        <v>985858.8324106693</v>
      </c>
      <c r="Z578" s="4">
        <v>3445929</v>
      </c>
      <c r="AA578">
        <f t="shared" si="849"/>
        <v>7334</v>
      </c>
      <c r="AB578" s="17">
        <f t="shared" si="850"/>
        <v>0.87955647591264796</v>
      </c>
      <c r="AC578" s="16">
        <f t="shared" si="851"/>
        <v>693</v>
      </c>
      <c r="AD578">
        <f t="shared" si="852"/>
        <v>471874</v>
      </c>
      <c r="AE578">
        <f t="shared" si="853"/>
        <v>211</v>
      </c>
      <c r="AF578" s="17">
        <f t="shared" si="854"/>
        <v>0.12044352408735202</v>
      </c>
      <c r="AG578" s="16">
        <f t="shared" si="855"/>
        <v>-42</v>
      </c>
      <c r="AH578" s="20">
        <f t="shared" si="856"/>
        <v>2.7965540092776672E-2</v>
      </c>
      <c r="AI578" s="20">
        <f t="shared" si="857"/>
        <v>118740.31202818318</v>
      </c>
      <c r="AJ578" s="4">
        <v>2499</v>
      </c>
      <c r="AK578">
        <f t="shared" si="858"/>
        <v>-82</v>
      </c>
      <c r="AL578">
        <f t="shared" si="859"/>
        <v>-3.1770631538163507E-2</v>
      </c>
      <c r="AM578" s="20">
        <f t="shared" si="860"/>
        <v>628.83744338198289</v>
      </c>
      <c r="AN578" s="20">
        <f t="shared" si="861"/>
        <v>5.3360380077937331E-3</v>
      </c>
      <c r="AO578" s="4">
        <v>98</v>
      </c>
      <c r="AP578">
        <f t="shared" si="830"/>
        <v>-9</v>
      </c>
      <c r="AQ578">
        <f t="shared" si="831"/>
        <v>-8.411214953271029E-2</v>
      </c>
      <c r="AR578" s="20">
        <f t="shared" si="862"/>
        <v>24.660291897332662</v>
      </c>
      <c r="AS578" s="4">
        <v>180</v>
      </c>
      <c r="AT578">
        <f t="shared" si="863"/>
        <v>-14</v>
      </c>
      <c r="AU578">
        <f t="shared" si="864"/>
        <v>-7.2164948453608213E-2</v>
      </c>
      <c r="AV578" s="20">
        <f t="shared" si="865"/>
        <v>45.294413688978359</v>
      </c>
      <c r="AW578" s="30">
        <f t="shared" si="866"/>
        <v>3.843484759515294E-4</v>
      </c>
      <c r="AX578" s="4">
        <v>45</v>
      </c>
      <c r="AY578">
        <f t="shared" si="867"/>
        <v>2</v>
      </c>
      <c r="AZ578">
        <f t="shared" si="868"/>
        <v>4.6511627906976827E-2</v>
      </c>
      <c r="BA578" s="20">
        <f t="shared" si="869"/>
        <v>11.32360342224459</v>
      </c>
      <c r="BB578" s="30">
        <f t="shared" si="870"/>
        <v>9.6087118987882349E-5</v>
      </c>
      <c r="BC578" s="16">
        <f>+Pagina_Inicial[[#This Row],[Aislamiento Domiciliario]]+Pagina_Inicial[[#This Row],[Aislamiento en Hoteles]]+Pagina_Inicial[[#This Row],[Hospitalizados en Sala]]+Pagina_Inicial[[#This Row],[Hospitalizados en UCI]]</f>
        <v>2822</v>
      </c>
      <c r="BD578" s="16">
        <f t="shared" si="871"/>
        <v>-103</v>
      </c>
      <c r="BE578" s="30">
        <f t="shared" si="872"/>
        <v>-3.5213675213675244E-2</v>
      </c>
      <c r="BF578" s="20">
        <f t="shared" si="873"/>
        <v>710.11575239053843</v>
      </c>
      <c r="BG578" s="20">
        <f t="shared" si="874"/>
        <v>6.0257299951956443E-3</v>
      </c>
      <c r="BH578" s="26">
        <v>86651</v>
      </c>
      <c r="BI578">
        <f t="shared" si="836"/>
        <v>31</v>
      </c>
      <c r="BJ578" s="4">
        <v>176990</v>
      </c>
      <c r="BK578">
        <f t="shared" si="837"/>
        <v>93</v>
      </c>
      <c r="BL578" s="4">
        <v>131610</v>
      </c>
      <c r="BM578">
        <f t="shared" si="875"/>
        <v>57</v>
      </c>
      <c r="BN578" s="4">
        <v>51254</v>
      </c>
      <c r="BO578">
        <f t="shared" si="876"/>
        <v>24</v>
      </c>
      <c r="BP578" s="4">
        <v>21820</v>
      </c>
      <c r="BQ578">
        <f t="shared" si="877"/>
        <v>6</v>
      </c>
      <c r="BR578" s="8">
        <v>34</v>
      </c>
      <c r="BS578" s="15">
        <f t="shared" si="878"/>
        <v>0</v>
      </c>
      <c r="BT578" s="8">
        <v>332</v>
      </c>
      <c r="BU578" s="15">
        <f t="shared" si="879"/>
        <v>0</v>
      </c>
      <c r="BV578" s="8">
        <v>1529</v>
      </c>
      <c r="BW578" s="15">
        <f t="shared" si="880"/>
        <v>0</v>
      </c>
      <c r="BX578" s="8">
        <v>3425</v>
      </c>
      <c r="BY578" s="15">
        <f t="shared" si="881"/>
        <v>2</v>
      </c>
      <c r="BZ578" s="13">
        <v>1935</v>
      </c>
      <c r="CA578" s="16">
        <f t="shared" si="882"/>
        <v>3</v>
      </c>
    </row>
    <row r="579" spans="1:79">
      <c r="A579" s="1">
        <v>44476</v>
      </c>
      <c r="B579">
        <v>44477</v>
      </c>
      <c r="C579" s="4">
        <v>468545</v>
      </c>
      <c r="D579">
        <f t="shared" si="889"/>
        <v>220</v>
      </c>
      <c r="E579" s="4">
        <v>7259</v>
      </c>
      <c r="F579">
        <f t="shared" si="834"/>
        <v>4</v>
      </c>
      <c r="G579" s="4">
        <v>458505</v>
      </c>
      <c r="H579">
        <f t="shared" si="835"/>
        <v>257</v>
      </c>
      <c r="I579">
        <f t="shared" si="887"/>
        <v>2781</v>
      </c>
      <c r="J579">
        <f t="shared" si="886"/>
        <v>-41</v>
      </c>
      <c r="K579">
        <f t="shared" si="883"/>
        <v>1.5492642115485173E-2</v>
      </c>
      <c r="L579">
        <f t="shared" si="838"/>
        <v>0.97857196213810838</v>
      </c>
      <c r="M579">
        <f t="shared" si="839"/>
        <v>5.9353957464064284E-3</v>
      </c>
      <c r="N579">
        <f t="shared" si="840"/>
        <v>4.6953867824862071E-4</v>
      </c>
      <c r="O579">
        <f t="shared" si="884"/>
        <v>5.5104008816641409E-4</v>
      </c>
      <c r="P579">
        <f t="shared" si="841"/>
        <v>5.6051733350781345E-4</v>
      </c>
      <c r="Q579">
        <f t="shared" si="842"/>
        <v>-1.4742898238043868E-2</v>
      </c>
      <c r="R579">
        <f t="shared" si="843"/>
        <v>117902.61701056869</v>
      </c>
      <c r="S579">
        <f t="shared" si="885"/>
        <v>1826.6230498238549</v>
      </c>
      <c r="T579">
        <f t="shared" si="844"/>
        <v>115376.19526925012</v>
      </c>
      <c r="U579">
        <f t="shared" si="845"/>
        <v>699.79869149471563</v>
      </c>
      <c r="V579" s="4">
        <v>3925189</v>
      </c>
      <c r="W579">
        <f t="shared" si="846"/>
        <v>7386</v>
      </c>
      <c r="X579">
        <f t="shared" si="847"/>
        <v>-159</v>
      </c>
      <c r="Y579" s="20">
        <f t="shared" si="848"/>
        <v>987717.41318570706</v>
      </c>
      <c r="Z579" s="4">
        <v>3453095</v>
      </c>
      <c r="AA579">
        <f t="shared" si="849"/>
        <v>7166</v>
      </c>
      <c r="AB579" s="17">
        <f t="shared" si="850"/>
        <v>0.87972706537188405</v>
      </c>
      <c r="AC579" s="16">
        <f t="shared" si="851"/>
        <v>-168</v>
      </c>
      <c r="AD579">
        <f t="shared" si="852"/>
        <v>472094</v>
      </c>
      <c r="AE579">
        <f t="shared" si="853"/>
        <v>220</v>
      </c>
      <c r="AF579" s="17">
        <f t="shared" si="854"/>
        <v>0.120272934628116</v>
      </c>
      <c r="AG579" s="16">
        <f t="shared" si="855"/>
        <v>9</v>
      </c>
      <c r="AH579" s="20">
        <f t="shared" si="856"/>
        <v>2.9786081776333604E-2</v>
      </c>
      <c r="AI579" s="20">
        <f t="shared" si="857"/>
        <v>118795.67186713638</v>
      </c>
      <c r="AJ579" s="4">
        <v>2463</v>
      </c>
      <c r="AK579">
        <f t="shared" si="858"/>
        <v>-36</v>
      </c>
      <c r="AL579">
        <f t="shared" si="859"/>
        <v>-1.4405762304921965E-2</v>
      </c>
      <c r="AM579" s="20">
        <f t="shared" si="860"/>
        <v>619.77856064418722</v>
      </c>
      <c r="AN579" s="20">
        <f t="shared" si="861"/>
        <v>5.2566989296652404E-3</v>
      </c>
      <c r="AO579" s="4">
        <v>97</v>
      </c>
      <c r="AP579">
        <f t="shared" si="830"/>
        <v>-1</v>
      </c>
      <c r="AQ579">
        <f t="shared" si="831"/>
        <v>-1.0204081632653073E-2</v>
      </c>
      <c r="AR579" s="20">
        <f t="shared" si="862"/>
        <v>24.408656265727227</v>
      </c>
      <c r="AS579" s="4">
        <v>179</v>
      </c>
      <c r="AT579">
        <f t="shared" si="863"/>
        <v>-1</v>
      </c>
      <c r="AU579">
        <f t="shared" si="864"/>
        <v>-5.5555555555555358E-3</v>
      </c>
      <c r="AV579" s="20">
        <f t="shared" si="865"/>
        <v>45.042778057372921</v>
      </c>
      <c r="AW579" s="30">
        <f t="shared" si="866"/>
        <v>3.8203374275683232E-4</v>
      </c>
      <c r="AX579" s="4">
        <v>42</v>
      </c>
      <c r="AY579">
        <f t="shared" si="867"/>
        <v>-3</v>
      </c>
      <c r="AZ579">
        <f t="shared" si="868"/>
        <v>-6.6666666666666652E-2</v>
      </c>
      <c r="BA579" s="20">
        <f t="shared" si="869"/>
        <v>10.568696527428283</v>
      </c>
      <c r="BB579" s="30">
        <f t="shared" si="870"/>
        <v>8.9639202211100322E-5</v>
      </c>
      <c r="BC579" s="16">
        <f>+Pagina_Inicial[[#This Row],[Aislamiento Domiciliario]]+Pagina_Inicial[[#This Row],[Aislamiento en Hoteles]]+Pagina_Inicial[[#This Row],[Hospitalizados en Sala]]+Pagina_Inicial[[#This Row],[Hospitalizados en UCI]]</f>
        <v>2781</v>
      </c>
      <c r="BD579" s="16">
        <f t="shared" si="871"/>
        <v>-41</v>
      </c>
      <c r="BE579" s="30">
        <f t="shared" si="872"/>
        <v>-1.4528703047484104E-2</v>
      </c>
      <c r="BF579" s="20">
        <f t="shared" si="873"/>
        <v>699.79869149471563</v>
      </c>
      <c r="BG579" s="20">
        <f t="shared" si="874"/>
        <v>5.9353957464064284E-3</v>
      </c>
      <c r="BH579" s="26">
        <v>86699</v>
      </c>
      <c r="BI579">
        <f t="shared" si="836"/>
        <v>48</v>
      </c>
      <c r="BJ579" s="4">
        <v>177054</v>
      </c>
      <c r="BK579">
        <f t="shared" si="837"/>
        <v>64</v>
      </c>
      <c r="BL579" s="4">
        <v>131678</v>
      </c>
      <c r="BM579">
        <f t="shared" si="875"/>
        <v>68</v>
      </c>
      <c r="BN579" s="4">
        <v>51289</v>
      </c>
      <c r="BO579">
        <f t="shared" si="876"/>
        <v>35</v>
      </c>
      <c r="BP579" s="4">
        <v>21825</v>
      </c>
      <c r="BQ579">
        <f t="shared" si="877"/>
        <v>5</v>
      </c>
      <c r="BR579" s="8">
        <v>34</v>
      </c>
      <c r="BS579" s="15">
        <f t="shared" si="878"/>
        <v>0</v>
      </c>
      <c r="BT579" s="8">
        <v>332</v>
      </c>
      <c r="BU579" s="15">
        <f t="shared" si="879"/>
        <v>0</v>
      </c>
      <c r="BV579" s="8">
        <v>1531</v>
      </c>
      <c r="BW579" s="15">
        <f t="shared" si="880"/>
        <v>2</v>
      </c>
      <c r="BX579" s="8">
        <v>3427</v>
      </c>
      <c r="BY579" s="15">
        <f t="shared" si="881"/>
        <v>2</v>
      </c>
      <c r="BZ579" s="13">
        <v>1935</v>
      </c>
      <c r="CA579" s="16">
        <f t="shared" si="882"/>
        <v>0</v>
      </c>
    </row>
    <row r="580" spans="1:79">
      <c r="A580" s="1">
        <v>44477</v>
      </c>
      <c r="B580">
        <v>44478</v>
      </c>
      <c r="C580" s="4">
        <v>468740</v>
      </c>
      <c r="D580">
        <f t="shared" si="889"/>
        <v>195</v>
      </c>
      <c r="E580" s="4">
        <v>7260</v>
      </c>
      <c r="F580">
        <f t="shared" si="834"/>
        <v>1</v>
      </c>
      <c r="G580" s="4">
        <v>458763</v>
      </c>
      <c r="H580">
        <f t="shared" si="835"/>
        <v>258</v>
      </c>
      <c r="I580">
        <f t="shared" si="887"/>
        <v>2717</v>
      </c>
      <c r="J580">
        <f t="shared" si="886"/>
        <v>-64</v>
      </c>
      <c r="K580">
        <f t="shared" si="883"/>
        <v>1.5488330417715577E-2</v>
      </c>
      <c r="L580">
        <f t="shared" si="838"/>
        <v>0.97871527925929092</v>
      </c>
      <c r="M580">
        <f t="shared" si="839"/>
        <v>5.7963903229935575E-3</v>
      </c>
      <c r="N580">
        <f t="shared" si="840"/>
        <v>4.1600887485599694E-4</v>
      </c>
      <c r="O580">
        <f t="shared" si="884"/>
        <v>1.3774104683195591E-4</v>
      </c>
      <c r="P580">
        <f t="shared" si="841"/>
        <v>5.6238188345616362E-4</v>
      </c>
      <c r="Q580">
        <f t="shared" si="842"/>
        <v>-2.3555391976444608E-2</v>
      </c>
      <c r="R580">
        <f t="shared" si="843"/>
        <v>117951.68595873174</v>
      </c>
      <c r="S580">
        <f t="shared" si="885"/>
        <v>1826.8746854554604</v>
      </c>
      <c r="T580">
        <f t="shared" si="844"/>
        <v>115441.11726220432</v>
      </c>
      <c r="U580">
        <f t="shared" si="845"/>
        <v>683.69401107196779</v>
      </c>
      <c r="V580" s="4">
        <v>3932433</v>
      </c>
      <c r="W580">
        <f t="shared" si="846"/>
        <v>7244</v>
      </c>
      <c r="X580">
        <f t="shared" si="847"/>
        <v>-142</v>
      </c>
      <c r="Y580" s="20">
        <f t="shared" si="848"/>
        <v>989540.26170105685</v>
      </c>
      <c r="Z580" s="4">
        <v>3460144</v>
      </c>
      <c r="AA580">
        <f t="shared" si="849"/>
        <v>7049</v>
      </c>
      <c r="AB580" s="17">
        <f t="shared" si="850"/>
        <v>0.87989903451629059</v>
      </c>
      <c r="AC580" s="16">
        <f t="shared" si="851"/>
        <v>-117</v>
      </c>
      <c r="AD580">
        <f t="shared" si="852"/>
        <v>472289</v>
      </c>
      <c r="AE580">
        <f t="shared" si="853"/>
        <v>195</v>
      </c>
      <c r="AF580" s="17">
        <f t="shared" si="854"/>
        <v>0.12010096548370945</v>
      </c>
      <c r="AG580" s="16">
        <f t="shared" si="855"/>
        <v>-25</v>
      </c>
      <c r="AH580" s="20">
        <f t="shared" si="856"/>
        <v>2.691882937603534E-2</v>
      </c>
      <c r="AI580" s="20">
        <f t="shared" si="857"/>
        <v>118844.74081529945</v>
      </c>
      <c r="AJ580" s="4">
        <v>2390</v>
      </c>
      <c r="AK580">
        <f t="shared" si="858"/>
        <v>-73</v>
      </c>
      <c r="AL580">
        <f t="shared" si="859"/>
        <v>-2.9638652050345105E-2</v>
      </c>
      <c r="AM580" s="20">
        <f t="shared" si="860"/>
        <v>601.40915953699039</v>
      </c>
      <c r="AN580" s="20">
        <f t="shared" si="861"/>
        <v>5.0987754405427315E-3</v>
      </c>
      <c r="AO580" s="4">
        <v>105</v>
      </c>
      <c r="AP580">
        <f t="shared" si="830"/>
        <v>8</v>
      </c>
      <c r="AQ580">
        <f t="shared" si="831"/>
        <v>8.247422680412364E-2</v>
      </c>
      <c r="AR580" s="20">
        <f t="shared" si="862"/>
        <v>26.421741318570707</v>
      </c>
      <c r="AS580" s="4">
        <v>179</v>
      </c>
      <c r="AT580">
        <f t="shared" si="863"/>
        <v>0</v>
      </c>
      <c r="AU580">
        <f t="shared" si="864"/>
        <v>0</v>
      </c>
      <c r="AV580" s="20">
        <f t="shared" si="865"/>
        <v>45.042778057372921</v>
      </c>
      <c r="AW580" s="30">
        <f t="shared" si="866"/>
        <v>3.8187481332935101E-4</v>
      </c>
      <c r="AX580" s="4">
        <v>43</v>
      </c>
      <c r="AY580">
        <f t="shared" si="867"/>
        <v>1</v>
      </c>
      <c r="AZ580">
        <f t="shared" si="868"/>
        <v>2.3809523809523725E-2</v>
      </c>
      <c r="BA580" s="20">
        <f t="shared" si="869"/>
        <v>10.820332159033718</v>
      </c>
      <c r="BB580" s="30">
        <f t="shared" si="870"/>
        <v>9.1735290352860856E-5</v>
      </c>
      <c r="BC580" s="16">
        <f>+Pagina_Inicial[[#This Row],[Aislamiento Domiciliario]]+Pagina_Inicial[[#This Row],[Aislamiento en Hoteles]]+Pagina_Inicial[[#This Row],[Hospitalizados en Sala]]+Pagina_Inicial[[#This Row],[Hospitalizados en UCI]]</f>
        <v>2717</v>
      </c>
      <c r="BD580" s="16">
        <f t="shared" si="871"/>
        <v>-64</v>
      </c>
      <c r="BE580" s="30">
        <f t="shared" si="872"/>
        <v>-2.3013304566702586E-2</v>
      </c>
      <c r="BF580" s="20">
        <f t="shared" si="873"/>
        <v>683.69401107196779</v>
      </c>
      <c r="BG580" s="20">
        <f t="shared" si="874"/>
        <v>5.7963903229935575E-3</v>
      </c>
      <c r="BH580" s="26">
        <v>86746</v>
      </c>
      <c r="BI580">
        <f t="shared" si="836"/>
        <v>47</v>
      </c>
      <c r="BJ580" s="4">
        <v>177126</v>
      </c>
      <c r="BK580">
        <f t="shared" si="837"/>
        <v>72</v>
      </c>
      <c r="BL580" s="4">
        <v>131728</v>
      </c>
      <c r="BM580">
        <f t="shared" si="875"/>
        <v>50</v>
      </c>
      <c r="BN580" s="4">
        <v>51312</v>
      </c>
      <c r="BO580">
        <f t="shared" si="876"/>
        <v>23</v>
      </c>
      <c r="BP580" s="4">
        <v>21828</v>
      </c>
      <c r="BQ580">
        <f t="shared" si="877"/>
        <v>3</v>
      </c>
      <c r="BR580" s="8">
        <v>34</v>
      </c>
      <c r="BS580" s="15">
        <f t="shared" si="878"/>
        <v>0</v>
      </c>
      <c r="BT580" s="8">
        <v>332</v>
      </c>
      <c r="BU580" s="15">
        <f t="shared" si="879"/>
        <v>0</v>
      </c>
      <c r="BV580" s="8">
        <v>1531</v>
      </c>
      <c r="BW580" s="15">
        <f t="shared" si="880"/>
        <v>0</v>
      </c>
      <c r="BX580" s="8">
        <v>3428</v>
      </c>
      <c r="BY580" s="15">
        <f t="shared" si="881"/>
        <v>1</v>
      </c>
      <c r="BZ580" s="13">
        <v>1935</v>
      </c>
      <c r="CA580" s="16">
        <f t="shared" si="882"/>
        <v>0</v>
      </c>
    </row>
    <row r="581" spans="1:79">
      <c r="A581" s="1">
        <v>44478</v>
      </c>
      <c r="B581">
        <v>44479</v>
      </c>
      <c r="C581" s="4">
        <v>468963</v>
      </c>
      <c r="D581">
        <f t="shared" si="889"/>
        <v>223</v>
      </c>
      <c r="E581" s="4">
        <v>7264</v>
      </c>
      <c r="F581">
        <f t="shared" si="834"/>
        <v>4</v>
      </c>
      <c r="G581" s="4">
        <v>459011</v>
      </c>
      <c r="H581">
        <f t="shared" si="835"/>
        <v>248</v>
      </c>
      <c r="I581">
        <f t="shared" si="887"/>
        <v>2688</v>
      </c>
      <c r="J581">
        <f t="shared" si="886"/>
        <v>-29</v>
      </c>
      <c r="K581">
        <f t="shared" si="883"/>
        <v>1.5489494906847662E-2</v>
      </c>
      <c r="L581">
        <f t="shared" si="838"/>
        <v>0.97877870962101488</v>
      </c>
      <c r="M581">
        <f t="shared" si="839"/>
        <v>5.7317954721374607E-3</v>
      </c>
      <c r="N581">
        <f t="shared" si="840"/>
        <v>4.7551725829116581E-4</v>
      </c>
      <c r="O581">
        <f t="shared" si="884"/>
        <v>5.506607929515419E-4</v>
      </c>
      <c r="P581">
        <f t="shared" si="841"/>
        <v>5.4029206271745118E-4</v>
      </c>
      <c r="Q581">
        <f t="shared" si="842"/>
        <v>-1.0788690476190476E-2</v>
      </c>
      <c r="R581">
        <f t="shared" si="843"/>
        <v>118007.80070457976</v>
      </c>
      <c r="S581">
        <f t="shared" si="885"/>
        <v>1827.8812279818821</v>
      </c>
      <c r="T581">
        <f t="shared" si="844"/>
        <v>115503.52289884246</v>
      </c>
      <c r="U581">
        <f t="shared" si="845"/>
        <v>676.39657775541014</v>
      </c>
      <c r="V581" s="4">
        <v>3938786</v>
      </c>
      <c r="W581">
        <f t="shared" si="846"/>
        <v>6353</v>
      </c>
      <c r="X581">
        <f t="shared" si="847"/>
        <v>-891</v>
      </c>
      <c r="Y581" s="20">
        <f t="shared" si="848"/>
        <v>991138.9028686462</v>
      </c>
      <c r="Z581" s="4">
        <v>3466274</v>
      </c>
      <c r="AA581">
        <f t="shared" si="849"/>
        <v>6130</v>
      </c>
      <c r="AB581" s="17">
        <f t="shared" si="850"/>
        <v>0.88003613296076511</v>
      </c>
      <c r="AC581" s="16">
        <f t="shared" si="851"/>
        <v>-919</v>
      </c>
      <c r="AD581">
        <f t="shared" si="852"/>
        <v>472512</v>
      </c>
      <c r="AE581">
        <f t="shared" si="853"/>
        <v>223</v>
      </c>
      <c r="AF581" s="17">
        <f t="shared" si="854"/>
        <v>0.11996386703923494</v>
      </c>
      <c r="AG581" s="16">
        <f t="shared" si="855"/>
        <v>28</v>
      </c>
      <c r="AH581" s="20">
        <f t="shared" si="856"/>
        <v>3.5101526837714468E-2</v>
      </c>
      <c r="AI581" s="20">
        <f t="shared" si="857"/>
        <v>118900.85556114746</v>
      </c>
      <c r="AJ581" s="4">
        <v>2360</v>
      </c>
      <c r="AK581">
        <f t="shared" si="858"/>
        <v>-30</v>
      </c>
      <c r="AL581">
        <f t="shared" si="859"/>
        <v>-1.2552301255230103E-2</v>
      </c>
      <c r="AM581" s="20">
        <f t="shared" si="860"/>
        <v>593.86009058882735</v>
      </c>
      <c r="AN581" s="20">
        <f t="shared" si="861"/>
        <v>5.0323799532159255E-3</v>
      </c>
      <c r="AO581" s="4">
        <v>105</v>
      </c>
      <c r="AP581">
        <f t="shared" si="830"/>
        <v>0</v>
      </c>
      <c r="AQ581">
        <f t="shared" si="831"/>
        <v>0</v>
      </c>
      <c r="AR581" s="20">
        <f t="shared" si="862"/>
        <v>26.421741318570707</v>
      </c>
      <c r="AS581" s="4">
        <v>179</v>
      </c>
      <c r="AT581">
        <f t="shared" si="863"/>
        <v>0</v>
      </c>
      <c r="AU581">
        <f t="shared" si="864"/>
        <v>0</v>
      </c>
      <c r="AV581" s="20">
        <f t="shared" si="865"/>
        <v>45.042778057372921</v>
      </c>
      <c r="AW581" s="30">
        <f t="shared" si="866"/>
        <v>3.8169322526510622E-4</v>
      </c>
      <c r="AX581" s="4">
        <v>44</v>
      </c>
      <c r="AY581">
        <f t="shared" si="867"/>
        <v>1</v>
      </c>
      <c r="AZ581">
        <f t="shared" si="868"/>
        <v>2.3255813953488413E-2</v>
      </c>
      <c r="BA581" s="20">
        <f t="shared" si="869"/>
        <v>11.071967790639153</v>
      </c>
      <c r="BB581" s="30">
        <f t="shared" si="870"/>
        <v>9.3824033026059631E-5</v>
      </c>
      <c r="BC581" s="16">
        <f>+Pagina_Inicial[[#This Row],[Aislamiento Domiciliario]]+Pagina_Inicial[[#This Row],[Aislamiento en Hoteles]]+Pagina_Inicial[[#This Row],[Hospitalizados en Sala]]+Pagina_Inicial[[#This Row],[Hospitalizados en UCI]]</f>
        <v>2688</v>
      </c>
      <c r="BD581" s="16">
        <f t="shared" si="871"/>
        <v>-29</v>
      </c>
      <c r="BE581" s="30">
        <f t="shared" si="872"/>
        <v>-1.0673536989326493E-2</v>
      </c>
      <c r="BF581" s="20">
        <f t="shared" si="873"/>
        <v>676.39657775541014</v>
      </c>
      <c r="BG581" s="20">
        <f t="shared" si="874"/>
        <v>5.7317954721374607E-3</v>
      </c>
      <c r="BH581" s="26">
        <v>86805</v>
      </c>
      <c r="BI581">
        <f t="shared" si="836"/>
        <v>59</v>
      </c>
      <c r="BJ581" s="4">
        <v>177194</v>
      </c>
      <c r="BK581">
        <f t="shared" si="837"/>
        <v>68</v>
      </c>
      <c r="BL581" s="4">
        <v>131788</v>
      </c>
      <c r="BM581">
        <f t="shared" si="875"/>
        <v>60</v>
      </c>
      <c r="BN581" s="4">
        <v>51340</v>
      </c>
      <c r="BO581">
        <f t="shared" si="876"/>
        <v>28</v>
      </c>
      <c r="BP581" s="4">
        <v>21836</v>
      </c>
      <c r="BQ581">
        <f t="shared" si="877"/>
        <v>8</v>
      </c>
      <c r="BR581" s="8">
        <v>34</v>
      </c>
      <c r="BS581" s="15">
        <f t="shared" si="878"/>
        <v>0</v>
      </c>
      <c r="BT581" s="8">
        <v>333</v>
      </c>
      <c r="BU581" s="15">
        <f t="shared" si="879"/>
        <v>1</v>
      </c>
      <c r="BV581" s="8">
        <v>1531</v>
      </c>
      <c r="BW581" s="15">
        <f t="shared" si="880"/>
        <v>0</v>
      </c>
      <c r="BX581" s="8">
        <v>3430</v>
      </c>
      <c r="BY581" s="15">
        <f t="shared" si="881"/>
        <v>2</v>
      </c>
      <c r="BZ581" s="13">
        <v>1936</v>
      </c>
      <c r="CA581" s="16">
        <f t="shared" si="882"/>
        <v>1</v>
      </c>
    </row>
    <row r="582" spans="1:79">
      <c r="A582" s="1">
        <v>44479</v>
      </c>
      <c r="B582">
        <v>44480</v>
      </c>
      <c r="C582" s="4">
        <v>469082</v>
      </c>
      <c r="D582">
        <f t="shared" si="889"/>
        <v>119</v>
      </c>
      <c r="E582" s="4">
        <v>7267</v>
      </c>
      <c r="F582">
        <f t="shared" si="834"/>
        <v>3</v>
      </c>
      <c r="G582" s="4">
        <v>459210</v>
      </c>
      <c r="H582">
        <f t="shared" si="835"/>
        <v>199</v>
      </c>
      <c r="I582">
        <f t="shared" si="887"/>
        <v>2605</v>
      </c>
      <c r="J582">
        <f t="shared" si="886"/>
        <v>-83</v>
      </c>
      <c r="K582">
        <f t="shared" si="883"/>
        <v>1.549196089383093E-2</v>
      </c>
      <c r="L582">
        <f t="shared" si="838"/>
        <v>0.97895463906097446</v>
      </c>
      <c r="M582">
        <f t="shared" si="839"/>
        <v>5.553400045194657E-3</v>
      </c>
      <c r="N582">
        <f t="shared" si="840"/>
        <v>2.5368698862885379E-4</v>
      </c>
      <c r="O582">
        <f t="shared" si="884"/>
        <v>4.1282509976606576E-4</v>
      </c>
      <c r="P582">
        <f t="shared" si="841"/>
        <v>4.3335293220966441E-4</v>
      </c>
      <c r="Q582">
        <f t="shared" si="842"/>
        <v>-3.1861804222648754E-2</v>
      </c>
      <c r="R582">
        <f t="shared" si="843"/>
        <v>118037.7453447408</v>
      </c>
      <c r="S582">
        <f t="shared" si="885"/>
        <v>1828.6361348766984</v>
      </c>
      <c r="T582">
        <f t="shared" si="844"/>
        <v>115553.59838953195</v>
      </c>
      <c r="U582">
        <f t="shared" si="845"/>
        <v>655.51082033215903</v>
      </c>
      <c r="V582" s="4">
        <v>3942889</v>
      </c>
      <c r="W582">
        <f t="shared" si="846"/>
        <v>4103</v>
      </c>
      <c r="X582">
        <f t="shared" si="847"/>
        <v>-2250</v>
      </c>
      <c r="Y582" s="20">
        <f t="shared" si="848"/>
        <v>992171.36386512325</v>
      </c>
      <c r="Z582" s="4">
        <v>3470258</v>
      </c>
      <c r="AA582">
        <f t="shared" si="849"/>
        <v>3984</v>
      </c>
      <c r="AB582" s="17">
        <f t="shared" si="850"/>
        <v>0.88013078734907324</v>
      </c>
      <c r="AC582" s="16">
        <f t="shared" si="851"/>
        <v>-2146</v>
      </c>
      <c r="AD582">
        <f t="shared" si="852"/>
        <v>472631</v>
      </c>
      <c r="AE582">
        <f t="shared" si="853"/>
        <v>119</v>
      </c>
      <c r="AF582" s="17">
        <f t="shared" si="854"/>
        <v>0.11986921265092677</v>
      </c>
      <c r="AG582" s="16">
        <f t="shared" si="855"/>
        <v>-104</v>
      </c>
      <c r="AH582" s="20">
        <f t="shared" si="856"/>
        <v>2.9003168413356081E-2</v>
      </c>
      <c r="AI582" s="20">
        <f t="shared" si="857"/>
        <v>118930.80020130851</v>
      </c>
      <c r="AJ582" s="4">
        <v>2283</v>
      </c>
      <c r="AK582">
        <f t="shared" si="858"/>
        <v>-77</v>
      </c>
      <c r="AL582">
        <f t="shared" si="859"/>
        <v>-3.2627118644067754E-2</v>
      </c>
      <c r="AM582" s="20">
        <f t="shared" si="860"/>
        <v>574.48414695520887</v>
      </c>
      <c r="AN582" s="20">
        <f t="shared" si="861"/>
        <v>4.866952899493052E-3</v>
      </c>
      <c r="AO582" s="4">
        <v>106</v>
      </c>
      <c r="AP582">
        <f t="shared" si="830"/>
        <v>1</v>
      </c>
      <c r="AQ582">
        <f t="shared" si="831"/>
        <v>9.52380952380949E-3</v>
      </c>
      <c r="AR582" s="20">
        <f t="shared" si="862"/>
        <v>26.673376950176145</v>
      </c>
      <c r="AS582" s="4">
        <v>174</v>
      </c>
      <c r="AT582">
        <f t="shared" si="863"/>
        <v>-5</v>
      </c>
      <c r="AU582">
        <f t="shared" si="864"/>
        <v>-2.7932960893854775E-2</v>
      </c>
      <c r="AV582" s="20">
        <f t="shared" si="865"/>
        <v>43.784599899345743</v>
      </c>
      <c r="AW582" s="30">
        <f t="shared" si="866"/>
        <v>3.7093727749092911E-4</v>
      </c>
      <c r="AX582" s="4">
        <v>42</v>
      </c>
      <c r="AY582">
        <f t="shared" si="867"/>
        <v>-2</v>
      </c>
      <c r="AZ582">
        <f t="shared" si="868"/>
        <v>-4.5454545454545414E-2</v>
      </c>
      <c r="BA582" s="20">
        <f t="shared" si="869"/>
        <v>10.568696527428283</v>
      </c>
      <c r="BB582" s="30">
        <f t="shared" si="870"/>
        <v>8.9536584221948398E-5</v>
      </c>
      <c r="BC582" s="16">
        <f>+Pagina_Inicial[[#This Row],[Aislamiento Domiciliario]]+Pagina_Inicial[[#This Row],[Aislamiento en Hoteles]]+Pagina_Inicial[[#This Row],[Hospitalizados en Sala]]+Pagina_Inicial[[#This Row],[Hospitalizados en UCI]]</f>
        <v>2605</v>
      </c>
      <c r="BD582" s="16">
        <f t="shared" si="871"/>
        <v>-83</v>
      </c>
      <c r="BE582" s="30">
        <f t="shared" si="872"/>
        <v>-3.0877976190476164E-2</v>
      </c>
      <c r="BF582" s="20">
        <f t="shared" si="873"/>
        <v>655.51082033215903</v>
      </c>
      <c r="BG582" s="20">
        <f t="shared" si="874"/>
        <v>5.553400045194657E-3</v>
      </c>
      <c r="BH582" s="26">
        <v>86830</v>
      </c>
      <c r="BI582">
        <f t="shared" si="836"/>
        <v>25</v>
      </c>
      <c r="BJ582" s="4">
        <v>177238</v>
      </c>
      <c r="BK582">
        <f t="shared" si="837"/>
        <v>44</v>
      </c>
      <c r="BL582" s="4">
        <v>131814</v>
      </c>
      <c r="BM582">
        <f t="shared" si="875"/>
        <v>26</v>
      </c>
      <c r="BN582" s="4">
        <v>51357</v>
      </c>
      <c r="BO582">
        <f t="shared" si="876"/>
        <v>17</v>
      </c>
      <c r="BP582" s="4">
        <v>21843</v>
      </c>
      <c r="BQ582">
        <f t="shared" si="877"/>
        <v>7</v>
      </c>
      <c r="BR582" s="8">
        <v>34</v>
      </c>
      <c r="BS582" s="15">
        <f t="shared" si="878"/>
        <v>0</v>
      </c>
      <c r="BT582" s="8">
        <v>333</v>
      </c>
      <c r="BU582" s="15">
        <f t="shared" si="879"/>
        <v>0</v>
      </c>
      <c r="BV582" s="8">
        <v>1531</v>
      </c>
      <c r="BW582" s="15">
        <f t="shared" si="880"/>
        <v>0</v>
      </c>
      <c r="BX582" s="8">
        <v>3433</v>
      </c>
      <c r="BY582" s="15">
        <f t="shared" si="881"/>
        <v>3</v>
      </c>
      <c r="BZ582" s="13">
        <v>1936</v>
      </c>
      <c r="CA582" s="16">
        <f t="shared" si="882"/>
        <v>0</v>
      </c>
    </row>
    <row r="583" spans="1:79">
      <c r="A583" s="1">
        <v>44480</v>
      </c>
      <c r="B583">
        <v>44481</v>
      </c>
      <c r="C583" s="4">
        <v>469190</v>
      </c>
      <c r="D583">
        <f t="shared" si="889"/>
        <v>108</v>
      </c>
      <c r="E583" s="4">
        <v>7271</v>
      </c>
      <c r="F583">
        <f t="shared" si="834"/>
        <v>4</v>
      </c>
      <c r="G583" s="4">
        <v>459210</v>
      </c>
      <c r="H583">
        <f t="shared" si="835"/>
        <v>0</v>
      </c>
      <c r="I583">
        <f t="shared" si="887"/>
        <v>2709</v>
      </c>
      <c r="J583">
        <f t="shared" si="886"/>
        <v>104</v>
      </c>
      <c r="K583">
        <f t="shared" si="883"/>
        <v>1.5496920224216202E-2</v>
      </c>
      <c r="L583">
        <f t="shared" si="838"/>
        <v>0.97872929943093412</v>
      </c>
      <c r="M583">
        <f t="shared" si="839"/>
        <v>5.7737803448496341E-3</v>
      </c>
      <c r="N583">
        <f t="shared" si="840"/>
        <v>2.3018393401393891E-4</v>
      </c>
      <c r="O583">
        <f t="shared" si="884"/>
        <v>5.5013065603080728E-4</v>
      </c>
      <c r="P583">
        <f t="shared" si="841"/>
        <v>0</v>
      </c>
      <c r="Q583">
        <f t="shared" si="842"/>
        <v>3.8390550018456995E-2</v>
      </c>
      <c r="R583">
        <f t="shared" si="843"/>
        <v>118064.9219929542</v>
      </c>
      <c r="S583">
        <f t="shared" si="885"/>
        <v>1829.6426774031202</v>
      </c>
      <c r="T583">
        <f t="shared" si="844"/>
        <v>115553.59838953195</v>
      </c>
      <c r="U583">
        <f t="shared" si="845"/>
        <v>681.68092601912429</v>
      </c>
      <c r="V583" s="4">
        <v>3946061</v>
      </c>
      <c r="W583">
        <f t="shared" si="846"/>
        <v>3172</v>
      </c>
      <c r="X583">
        <f t="shared" si="847"/>
        <v>-931</v>
      </c>
      <c r="Y583" s="20">
        <f t="shared" si="848"/>
        <v>992969.55208857567</v>
      </c>
      <c r="Z583" s="4">
        <v>3473322</v>
      </c>
      <c r="AA583">
        <f t="shared" si="849"/>
        <v>3064</v>
      </c>
      <c r="AB583" s="17">
        <f t="shared" si="850"/>
        <v>0.88019977390111304</v>
      </c>
      <c r="AC583" s="16">
        <f t="shared" si="851"/>
        <v>-920</v>
      </c>
      <c r="AD583">
        <f t="shared" si="852"/>
        <v>472739</v>
      </c>
      <c r="AE583">
        <f t="shared" si="853"/>
        <v>108</v>
      </c>
      <c r="AF583" s="17">
        <f t="shared" si="854"/>
        <v>0.11980022609888696</v>
      </c>
      <c r="AG583" s="16">
        <f t="shared" si="855"/>
        <v>-11</v>
      </c>
      <c r="AH583" s="20">
        <f t="shared" si="856"/>
        <v>3.4047919293820936E-2</v>
      </c>
      <c r="AI583" s="20">
        <f t="shared" si="857"/>
        <v>118957.97684952189</v>
      </c>
      <c r="AJ583" s="4">
        <v>2253</v>
      </c>
      <c r="AK583">
        <f t="shared" si="858"/>
        <v>-30</v>
      </c>
      <c r="AL583">
        <f t="shared" si="859"/>
        <v>-1.3140604467805517E-2</v>
      </c>
      <c r="AM583" s="20">
        <f t="shared" si="860"/>
        <v>566.93507800704572</v>
      </c>
      <c r="AN583" s="20">
        <f t="shared" si="861"/>
        <v>4.8018926234574483E-3</v>
      </c>
      <c r="AO583" s="4">
        <v>105</v>
      </c>
      <c r="AP583">
        <f t="shared" si="830"/>
        <v>-1</v>
      </c>
      <c r="AQ583">
        <f t="shared" si="831"/>
        <v>-9.4339622641509413E-3</v>
      </c>
      <c r="AR583" s="20">
        <f t="shared" si="862"/>
        <v>26.421741318570707</v>
      </c>
      <c r="AS583" s="4">
        <v>170</v>
      </c>
      <c r="AT583">
        <f t="shared" si="863"/>
        <v>-4</v>
      </c>
      <c r="AU583">
        <f t="shared" si="864"/>
        <v>-2.2988505747126409E-2</v>
      </c>
      <c r="AV583" s="20">
        <f t="shared" si="865"/>
        <v>42.778057372924003</v>
      </c>
      <c r="AW583" s="30">
        <f t="shared" si="866"/>
        <v>3.6232656279971867E-4</v>
      </c>
      <c r="AX583" s="4">
        <v>44</v>
      </c>
      <c r="AY583">
        <f t="shared" si="867"/>
        <v>2</v>
      </c>
      <c r="AZ583">
        <f t="shared" si="868"/>
        <v>4.7619047619047672E-2</v>
      </c>
      <c r="BA583" s="20">
        <f t="shared" si="869"/>
        <v>11.071967790639153</v>
      </c>
      <c r="BB583" s="30">
        <f t="shared" si="870"/>
        <v>9.3778639783456596E-5</v>
      </c>
      <c r="BC583" s="16">
        <f>+Pagina_Inicial[[#This Row],[Aislamiento Domiciliario]]+Pagina_Inicial[[#This Row],[Aislamiento en Hoteles]]+Pagina_Inicial[[#This Row],[Hospitalizados en Sala]]+Pagina_Inicial[[#This Row],[Hospitalizados en UCI]]</f>
        <v>2572</v>
      </c>
      <c r="BD583" s="16">
        <f t="shared" si="871"/>
        <v>-33</v>
      </c>
      <c r="BE583" s="30">
        <f t="shared" si="872"/>
        <v>-1.2667946257197693E-2</v>
      </c>
      <c r="BF583" s="20">
        <f t="shared" si="873"/>
        <v>647.20684448917962</v>
      </c>
      <c r="BG583" s="20">
        <f t="shared" si="874"/>
        <v>5.4817877618875081E-3</v>
      </c>
      <c r="BH583" s="26">
        <v>86847</v>
      </c>
      <c r="BI583">
        <f t="shared" si="836"/>
        <v>17</v>
      </c>
      <c r="BJ583" s="4">
        <v>177276</v>
      </c>
      <c r="BK583">
        <f t="shared" si="837"/>
        <v>38</v>
      </c>
      <c r="BL583" s="4">
        <v>131849</v>
      </c>
      <c r="BM583">
        <f t="shared" si="875"/>
        <v>35</v>
      </c>
      <c r="BN583" s="4">
        <v>51369</v>
      </c>
      <c r="BO583">
        <f t="shared" si="876"/>
        <v>12</v>
      </c>
      <c r="BP583" s="4">
        <v>21849</v>
      </c>
      <c r="BQ583">
        <f t="shared" si="877"/>
        <v>6</v>
      </c>
      <c r="BR583" s="8">
        <v>34</v>
      </c>
      <c r="BS583" s="15">
        <f t="shared" si="878"/>
        <v>0</v>
      </c>
      <c r="BT583" s="8">
        <v>333</v>
      </c>
      <c r="BU583" s="15">
        <f t="shared" si="879"/>
        <v>0</v>
      </c>
      <c r="BV583" s="8">
        <v>1532</v>
      </c>
      <c r="BW583" s="15">
        <f t="shared" si="880"/>
        <v>1</v>
      </c>
      <c r="BX583" s="8">
        <v>3434</v>
      </c>
      <c r="BY583" s="15">
        <f t="shared" si="881"/>
        <v>1</v>
      </c>
      <c r="BZ583" s="13">
        <v>1938</v>
      </c>
      <c r="CA583" s="16">
        <f t="shared" si="882"/>
        <v>2</v>
      </c>
    </row>
    <row r="584" spans="1:79">
      <c r="A584" s="1">
        <v>44481</v>
      </c>
      <c r="B584">
        <v>44482</v>
      </c>
      <c r="C584" s="4">
        <v>469440</v>
      </c>
      <c r="D584">
        <f t="shared" si="889"/>
        <v>250</v>
      </c>
      <c r="E584" s="4">
        <v>7275</v>
      </c>
      <c r="F584">
        <f t="shared" si="834"/>
        <v>4</v>
      </c>
      <c r="G584" s="4">
        <v>459657</v>
      </c>
      <c r="H584">
        <f t="shared" si="835"/>
        <v>447</v>
      </c>
      <c r="I584">
        <f t="shared" si="887"/>
        <v>2508</v>
      </c>
      <c r="J584">
        <f t="shared" si="886"/>
        <v>-201</v>
      </c>
      <c r="K584">
        <f t="shared" si="883"/>
        <v>1.5497188139059304E-2</v>
      </c>
      <c r="L584">
        <f t="shared" si="838"/>
        <v>0.97916027607361966</v>
      </c>
      <c r="M584">
        <f t="shared" si="839"/>
        <v>5.3425357873210632E-3</v>
      </c>
      <c r="N584">
        <f t="shared" si="840"/>
        <v>5.3254942058623045E-4</v>
      </c>
      <c r="O584">
        <f t="shared" si="884"/>
        <v>5.4982817869415803E-4</v>
      </c>
      <c r="P584">
        <f t="shared" si="841"/>
        <v>9.7246425051723351E-4</v>
      </c>
      <c r="Q584">
        <f t="shared" si="842"/>
        <v>-8.0143540669856461E-2</v>
      </c>
      <c r="R584">
        <f t="shared" si="843"/>
        <v>118127.83090085555</v>
      </c>
      <c r="S584">
        <f t="shared" si="885"/>
        <v>1830.6492199295419</v>
      </c>
      <c r="T584">
        <f t="shared" si="844"/>
        <v>115666.07951685958</v>
      </c>
      <c r="U584">
        <f t="shared" si="845"/>
        <v>631.10216406643178</v>
      </c>
      <c r="V584" s="4">
        <v>3953247</v>
      </c>
      <c r="W584">
        <f t="shared" si="846"/>
        <v>7186</v>
      </c>
      <c r="X584">
        <f t="shared" si="847"/>
        <v>4014</v>
      </c>
      <c r="Y584" s="20">
        <f t="shared" si="848"/>
        <v>994777.80573729239</v>
      </c>
      <c r="Z584" s="4">
        <v>3480258</v>
      </c>
      <c r="AA584">
        <f t="shared" si="849"/>
        <v>6936</v>
      </c>
      <c r="AB584" s="17">
        <f t="shared" si="850"/>
        <v>0.8803543011605397</v>
      </c>
      <c r="AC584" s="16">
        <f t="shared" si="851"/>
        <v>3872</v>
      </c>
      <c r="AD584">
        <f t="shared" si="852"/>
        <v>472989</v>
      </c>
      <c r="AE584">
        <f t="shared" si="853"/>
        <v>250</v>
      </c>
      <c r="AF584" s="17">
        <f t="shared" si="854"/>
        <v>0.11964569883946032</v>
      </c>
      <c r="AG584" s="16">
        <f t="shared" si="855"/>
        <v>142</v>
      </c>
      <c r="AH584" s="20">
        <f t="shared" si="856"/>
        <v>3.4789869190091846E-2</v>
      </c>
      <c r="AI584" s="20">
        <f t="shared" si="857"/>
        <v>119020.88575742324</v>
      </c>
      <c r="AJ584" s="4">
        <v>2194</v>
      </c>
      <c r="AK584">
        <f t="shared" si="858"/>
        <v>-59</v>
      </c>
      <c r="AL584">
        <f t="shared" si="859"/>
        <v>-2.6187305814469597E-2</v>
      </c>
      <c r="AM584" s="20">
        <f t="shared" si="860"/>
        <v>552.08857574232513</v>
      </c>
      <c r="AN584" s="20">
        <f t="shared" si="861"/>
        <v>4.6736537150647581E-3</v>
      </c>
      <c r="AO584" s="4">
        <v>102</v>
      </c>
      <c r="AP584">
        <f t="shared" si="830"/>
        <v>-3</v>
      </c>
      <c r="AQ584">
        <f t="shared" si="831"/>
        <v>-2.8571428571428581E-2</v>
      </c>
      <c r="AR584" s="20">
        <f t="shared" si="862"/>
        <v>25.666834423754402</v>
      </c>
      <c r="AS584" s="4">
        <v>166</v>
      </c>
      <c r="AT584">
        <f t="shared" si="863"/>
        <v>-4</v>
      </c>
      <c r="AU584">
        <f t="shared" si="864"/>
        <v>-2.352941176470591E-2</v>
      </c>
      <c r="AV584" s="20">
        <f t="shared" si="865"/>
        <v>41.771514846502264</v>
      </c>
      <c r="AW584" s="30">
        <f t="shared" si="866"/>
        <v>3.53612815269257E-4</v>
      </c>
      <c r="AX584" s="4">
        <v>46</v>
      </c>
      <c r="AY584">
        <f t="shared" si="867"/>
        <v>2</v>
      </c>
      <c r="AZ584">
        <f t="shared" si="868"/>
        <v>4.5454545454545414E-2</v>
      </c>
      <c r="BA584" s="20">
        <f t="shared" si="869"/>
        <v>11.575239053850025</v>
      </c>
      <c r="BB584" s="30">
        <f t="shared" si="870"/>
        <v>9.7989093387866396E-5</v>
      </c>
      <c r="BC584" s="16">
        <f>+Pagina_Inicial[[#This Row],[Aislamiento Domiciliario]]+Pagina_Inicial[[#This Row],[Aislamiento en Hoteles]]+Pagina_Inicial[[#This Row],[Hospitalizados en Sala]]+Pagina_Inicial[[#This Row],[Hospitalizados en UCI]]</f>
        <v>2508</v>
      </c>
      <c r="BD584" s="16">
        <f t="shared" si="871"/>
        <v>-64</v>
      </c>
      <c r="BE584" s="30">
        <f t="shared" si="872"/>
        <v>-2.4883359253499271E-2</v>
      </c>
      <c r="BF584" s="20">
        <f t="shared" si="873"/>
        <v>631.10216406643178</v>
      </c>
      <c r="BG584" s="20">
        <f t="shared" si="874"/>
        <v>5.3425357873210632E-3</v>
      </c>
      <c r="BH584" s="26">
        <v>86886</v>
      </c>
      <c r="BI584">
        <f t="shared" si="836"/>
        <v>39</v>
      </c>
      <c r="BJ584" s="4">
        <v>177378</v>
      </c>
      <c r="BK584">
        <f t="shared" si="837"/>
        <v>102</v>
      </c>
      <c r="BL584" s="4">
        <v>131918</v>
      </c>
      <c r="BM584">
        <f t="shared" si="875"/>
        <v>69</v>
      </c>
      <c r="BN584" s="4">
        <v>51401</v>
      </c>
      <c r="BO584">
        <f t="shared" si="876"/>
        <v>32</v>
      </c>
      <c r="BP584" s="4">
        <v>21857</v>
      </c>
      <c r="BQ584">
        <f t="shared" si="877"/>
        <v>8</v>
      </c>
      <c r="BR584" s="8">
        <v>34</v>
      </c>
      <c r="BS584" s="15">
        <f t="shared" si="878"/>
        <v>0</v>
      </c>
      <c r="BT584" s="8">
        <v>333</v>
      </c>
      <c r="BU584" s="15">
        <f t="shared" si="879"/>
        <v>0</v>
      </c>
      <c r="BV584" s="8">
        <v>1532</v>
      </c>
      <c r="BW584" s="15">
        <f t="shared" si="880"/>
        <v>0</v>
      </c>
      <c r="BX584" s="8">
        <v>3435</v>
      </c>
      <c r="BY584" s="15">
        <f t="shared" si="881"/>
        <v>1</v>
      </c>
      <c r="BZ584" s="13">
        <v>1941</v>
      </c>
      <c r="CA584" s="16">
        <f t="shared" si="882"/>
        <v>3</v>
      </c>
    </row>
    <row r="585" spans="1:79">
      <c r="A585" s="1">
        <v>44482</v>
      </c>
      <c r="B585">
        <v>44483</v>
      </c>
      <c r="C585" s="4">
        <v>469569</v>
      </c>
      <c r="D585">
        <f t="shared" si="889"/>
        <v>129</v>
      </c>
      <c r="E585" s="4">
        <v>7275</v>
      </c>
      <c r="F585">
        <f t="shared" si="834"/>
        <v>0</v>
      </c>
      <c r="G585" s="4">
        <v>459851</v>
      </c>
      <c r="H585">
        <f t="shared" si="835"/>
        <v>194</v>
      </c>
      <c r="I585">
        <f t="shared" si="887"/>
        <v>2443</v>
      </c>
      <c r="J585">
        <f t="shared" si="886"/>
        <v>-65</v>
      </c>
      <c r="K585">
        <f t="shared" si="883"/>
        <v>1.549293075139117E-2</v>
      </c>
      <c r="L585">
        <f t="shared" si="838"/>
        <v>0.97930442597360556</v>
      </c>
      <c r="M585">
        <f t="shared" si="839"/>
        <v>5.2026432750032475E-3</v>
      </c>
      <c r="N585">
        <f t="shared" si="840"/>
        <v>2.7472000919992587E-4</v>
      </c>
      <c r="O585">
        <f t="shared" si="884"/>
        <v>0</v>
      </c>
      <c r="P585">
        <f t="shared" si="841"/>
        <v>4.2187578150313905E-4</v>
      </c>
      <c r="Q585">
        <f t="shared" si="842"/>
        <v>-2.6606631191158411E-2</v>
      </c>
      <c r="R585">
        <f t="shared" si="843"/>
        <v>118160.29189733266</v>
      </c>
      <c r="S585">
        <f t="shared" si="885"/>
        <v>1830.6492199295419</v>
      </c>
      <c r="T585">
        <f t="shared" si="844"/>
        <v>115714.89682939103</v>
      </c>
      <c r="U585">
        <f t="shared" si="845"/>
        <v>614.74584801207845</v>
      </c>
      <c r="V585" s="4">
        <v>3958423</v>
      </c>
      <c r="W585">
        <f t="shared" si="846"/>
        <v>5176</v>
      </c>
      <c r="X585">
        <f t="shared" si="847"/>
        <v>-2010</v>
      </c>
      <c r="Y585" s="20">
        <f t="shared" si="848"/>
        <v>996080.27176648204</v>
      </c>
      <c r="Z585" s="4">
        <v>3485305</v>
      </c>
      <c r="AA585">
        <f t="shared" si="849"/>
        <v>5047</v>
      </c>
      <c r="AB585" s="17">
        <f t="shared" si="850"/>
        <v>0.8804781601157835</v>
      </c>
      <c r="AC585" s="16">
        <f t="shared" si="851"/>
        <v>-1889</v>
      </c>
      <c r="AD585">
        <f t="shared" si="852"/>
        <v>473118</v>
      </c>
      <c r="AE585">
        <f t="shared" si="853"/>
        <v>129</v>
      </c>
      <c r="AF585" s="17">
        <f t="shared" si="854"/>
        <v>0.11952183988421652</v>
      </c>
      <c r="AG585" s="16">
        <f t="shared" si="855"/>
        <v>-121</v>
      </c>
      <c r="AH585" s="20">
        <f t="shared" si="856"/>
        <v>2.4922720247295208E-2</v>
      </c>
      <c r="AI585" s="20">
        <f t="shared" si="857"/>
        <v>119053.34675390035</v>
      </c>
      <c r="AJ585" s="4">
        <v>2126</v>
      </c>
      <c r="AK585">
        <f t="shared" si="858"/>
        <v>-68</v>
      </c>
      <c r="AL585">
        <f t="shared" si="859"/>
        <v>-3.0993618960802216E-2</v>
      </c>
      <c r="AM585" s="20">
        <f t="shared" si="860"/>
        <v>534.97735279315543</v>
      </c>
      <c r="AN585" s="20">
        <f t="shared" si="861"/>
        <v>4.5275561206127319E-3</v>
      </c>
      <c r="AO585" s="4">
        <v>97</v>
      </c>
      <c r="AP585">
        <f t="shared" si="830"/>
        <v>-5</v>
      </c>
      <c r="AQ585">
        <f t="shared" si="831"/>
        <v>-4.9019607843137303E-2</v>
      </c>
      <c r="AR585" s="20">
        <f t="shared" si="862"/>
        <v>24.408656265727227</v>
      </c>
      <c r="AS585" s="4">
        <v>166</v>
      </c>
      <c r="AT585">
        <f t="shared" si="863"/>
        <v>0</v>
      </c>
      <c r="AU585">
        <f t="shared" si="864"/>
        <v>0</v>
      </c>
      <c r="AV585" s="20">
        <f t="shared" si="865"/>
        <v>41.771514846502264</v>
      </c>
      <c r="AW585" s="30">
        <f t="shared" si="866"/>
        <v>3.5351567075339298E-4</v>
      </c>
      <c r="AX585" s="4">
        <v>43</v>
      </c>
      <c r="AY585">
        <f t="shared" si="867"/>
        <v>-3</v>
      </c>
      <c r="AZ585">
        <f t="shared" si="868"/>
        <v>-6.5217391304347783E-2</v>
      </c>
      <c r="BA585" s="20">
        <f t="shared" si="869"/>
        <v>10.820332159033718</v>
      </c>
      <c r="BB585" s="30">
        <f t="shared" si="870"/>
        <v>9.1573336399975298E-5</v>
      </c>
      <c r="BC585" s="16">
        <f>+Pagina_Inicial[[#This Row],[Aislamiento Domiciliario]]+Pagina_Inicial[[#This Row],[Aislamiento en Hoteles]]+Pagina_Inicial[[#This Row],[Hospitalizados en Sala]]+Pagina_Inicial[[#This Row],[Hospitalizados en UCI]]</f>
        <v>2432</v>
      </c>
      <c r="BD585" s="16">
        <f t="shared" si="871"/>
        <v>-76</v>
      </c>
      <c r="BE585" s="30">
        <f t="shared" si="872"/>
        <v>-3.0303030303030276E-2</v>
      </c>
      <c r="BF585" s="20">
        <f t="shared" si="873"/>
        <v>611.97785606441869</v>
      </c>
      <c r="BG585" s="20">
        <f t="shared" si="874"/>
        <v>5.1792175377846491E-3</v>
      </c>
      <c r="BH585" s="26">
        <v>86921</v>
      </c>
      <c r="BI585">
        <f t="shared" si="836"/>
        <v>35</v>
      </c>
      <c r="BJ585" s="4">
        <v>177392</v>
      </c>
      <c r="BK585">
        <f t="shared" si="837"/>
        <v>14</v>
      </c>
      <c r="BL585" s="4">
        <v>131966</v>
      </c>
      <c r="BM585">
        <f t="shared" si="875"/>
        <v>48</v>
      </c>
      <c r="BN585" s="4">
        <v>51428</v>
      </c>
      <c r="BO585">
        <f t="shared" si="876"/>
        <v>27</v>
      </c>
      <c r="BP585" s="4">
        <v>21862</v>
      </c>
      <c r="BQ585">
        <f t="shared" si="877"/>
        <v>5</v>
      </c>
      <c r="BR585" s="8">
        <v>34</v>
      </c>
      <c r="BS585" s="15">
        <f t="shared" si="878"/>
        <v>0</v>
      </c>
      <c r="BT585" s="8">
        <v>333</v>
      </c>
      <c r="BU585" s="15">
        <f t="shared" si="879"/>
        <v>0</v>
      </c>
      <c r="BV585" s="8">
        <v>1533</v>
      </c>
      <c r="BW585" s="15">
        <f t="shared" si="880"/>
        <v>1</v>
      </c>
      <c r="BX585" s="8">
        <v>3439</v>
      </c>
      <c r="BY585" s="15">
        <f t="shared" si="881"/>
        <v>4</v>
      </c>
      <c r="BZ585" s="13">
        <v>1944</v>
      </c>
      <c r="CA585" s="16">
        <f t="shared" si="882"/>
        <v>3</v>
      </c>
    </row>
    <row r="586" spans="1:79">
      <c r="A586" s="1">
        <v>44483</v>
      </c>
      <c r="B586">
        <v>44484</v>
      </c>
      <c r="C586" s="4">
        <v>469796</v>
      </c>
      <c r="D586">
        <f t="shared" si="889"/>
        <v>227</v>
      </c>
      <c r="E586" s="4">
        <v>7284</v>
      </c>
      <c r="F586">
        <f t="shared" si="834"/>
        <v>9</v>
      </c>
      <c r="G586" s="4">
        <v>460072</v>
      </c>
      <c r="H586">
        <f t="shared" si="835"/>
        <v>221</v>
      </c>
      <c r="I586">
        <f t="shared" si="887"/>
        <v>2440</v>
      </c>
      <c r="J586">
        <f t="shared" si="886"/>
        <v>-3</v>
      </c>
      <c r="K586">
        <f t="shared" si="883"/>
        <v>1.5504601997462729E-2</v>
      </c>
      <c r="L586">
        <f t="shared" si="838"/>
        <v>0.9793016543350731</v>
      </c>
      <c r="M586">
        <f t="shared" si="839"/>
        <v>5.1937436674641757E-3</v>
      </c>
      <c r="N586">
        <f t="shared" si="840"/>
        <v>4.8318844775179014E-4</v>
      </c>
      <c r="O586">
        <f t="shared" si="884"/>
        <v>1.2355848434925864E-3</v>
      </c>
      <c r="P586">
        <f t="shared" si="841"/>
        <v>4.8035959588933904E-4</v>
      </c>
      <c r="Q586">
        <f t="shared" si="842"/>
        <v>-1.2295081967213116E-3</v>
      </c>
      <c r="R586">
        <f t="shared" si="843"/>
        <v>118217.41318570709</v>
      </c>
      <c r="S586">
        <f t="shared" si="885"/>
        <v>1832.9139406139909</v>
      </c>
      <c r="T586">
        <f t="shared" si="844"/>
        <v>115770.50830397583</v>
      </c>
      <c r="U586">
        <f t="shared" si="845"/>
        <v>613.9909411172622</v>
      </c>
      <c r="V586" s="4">
        <v>3966816</v>
      </c>
      <c r="W586">
        <f t="shared" si="846"/>
        <v>8393</v>
      </c>
      <c r="X586">
        <f t="shared" si="847"/>
        <v>3217</v>
      </c>
      <c r="Y586" s="20">
        <f t="shared" si="848"/>
        <v>998192.24962254649</v>
      </c>
      <c r="Z586" s="4">
        <v>3493471</v>
      </c>
      <c r="AA586">
        <f t="shared" si="849"/>
        <v>8166</v>
      </c>
      <c r="AB586" s="17">
        <f t="shared" si="850"/>
        <v>0.88067382001080963</v>
      </c>
      <c r="AC586" s="16">
        <f t="shared" si="851"/>
        <v>3119</v>
      </c>
      <c r="AD586">
        <f t="shared" si="852"/>
        <v>473345</v>
      </c>
      <c r="AE586">
        <f t="shared" si="853"/>
        <v>227</v>
      </c>
      <c r="AF586" s="17">
        <f t="shared" si="854"/>
        <v>0.11932617998919032</v>
      </c>
      <c r="AG586" s="16">
        <f t="shared" si="855"/>
        <v>98</v>
      </c>
      <c r="AH586" s="20">
        <f t="shared" si="856"/>
        <v>2.704634814726558E-2</v>
      </c>
      <c r="AI586" s="20">
        <f t="shared" si="857"/>
        <v>119110.46804227478</v>
      </c>
      <c r="AJ586" s="4">
        <v>2120</v>
      </c>
      <c r="AK586">
        <f t="shared" si="858"/>
        <v>-6</v>
      </c>
      <c r="AL586">
        <f t="shared" si="859"/>
        <v>-2.822201317027262E-3</v>
      </c>
      <c r="AM586" s="20">
        <f t="shared" si="860"/>
        <v>533.46753900352292</v>
      </c>
      <c r="AN586" s="20">
        <f t="shared" si="861"/>
        <v>4.5125969569770712E-3</v>
      </c>
      <c r="AO586" s="4">
        <v>108</v>
      </c>
      <c r="AP586">
        <f t="shared" si="830"/>
        <v>11</v>
      </c>
      <c r="AQ586">
        <f t="shared" si="831"/>
        <v>0.11340206185567014</v>
      </c>
      <c r="AR586" s="20">
        <f t="shared" si="862"/>
        <v>27.176648213387015</v>
      </c>
      <c r="AS586" s="4">
        <v>170</v>
      </c>
      <c r="AT586">
        <f t="shared" si="863"/>
        <v>4</v>
      </c>
      <c r="AU586">
        <f t="shared" si="864"/>
        <v>2.4096385542168752E-2</v>
      </c>
      <c r="AV586" s="20">
        <f t="shared" si="865"/>
        <v>42.778057372924003</v>
      </c>
      <c r="AW586" s="30">
        <f t="shared" si="866"/>
        <v>3.6185918994627455E-4</v>
      </c>
      <c r="AX586" s="4">
        <v>42</v>
      </c>
      <c r="AY586">
        <f t="shared" si="867"/>
        <v>-1</v>
      </c>
      <c r="AZ586">
        <f t="shared" si="868"/>
        <v>-2.3255813953488413E-2</v>
      </c>
      <c r="BA586" s="20">
        <f t="shared" si="869"/>
        <v>10.568696527428283</v>
      </c>
      <c r="BB586" s="30">
        <f t="shared" si="870"/>
        <v>8.9400505751432532E-5</v>
      </c>
      <c r="BC586" s="16">
        <f>+Pagina_Inicial[[#This Row],[Aislamiento Domiciliario]]+Pagina_Inicial[[#This Row],[Aislamiento en Hoteles]]+Pagina_Inicial[[#This Row],[Hospitalizados en Sala]]+Pagina_Inicial[[#This Row],[Hospitalizados en UCI]]</f>
        <v>2440</v>
      </c>
      <c r="BD586" s="16">
        <f t="shared" si="871"/>
        <v>8</v>
      </c>
      <c r="BE586" s="30">
        <f t="shared" si="872"/>
        <v>3.2894736842106198E-3</v>
      </c>
      <c r="BF586" s="20">
        <f t="shared" si="873"/>
        <v>613.9909411172622</v>
      </c>
      <c r="BG586" s="20">
        <f t="shared" si="874"/>
        <v>5.1937436674641757E-3</v>
      </c>
      <c r="BH586" s="26">
        <v>86962</v>
      </c>
      <c r="BI586">
        <f t="shared" si="836"/>
        <v>41</v>
      </c>
      <c r="BJ586" s="4">
        <v>177486</v>
      </c>
      <c r="BK586">
        <f t="shared" si="837"/>
        <v>94</v>
      </c>
      <c r="BL586" s="4">
        <v>132033</v>
      </c>
      <c r="BM586">
        <f t="shared" si="875"/>
        <v>67</v>
      </c>
      <c r="BN586" s="4">
        <v>51447</v>
      </c>
      <c r="BO586">
        <f t="shared" si="876"/>
        <v>19</v>
      </c>
      <c r="BP586" s="4">
        <v>21868</v>
      </c>
      <c r="BQ586">
        <f t="shared" si="877"/>
        <v>6</v>
      </c>
      <c r="BR586" s="8">
        <v>34</v>
      </c>
      <c r="BS586" s="15">
        <f t="shared" si="878"/>
        <v>0</v>
      </c>
      <c r="BT586" s="8">
        <v>333</v>
      </c>
      <c r="BU586" s="15">
        <f t="shared" si="879"/>
        <v>0</v>
      </c>
      <c r="BV586" s="8">
        <v>1533</v>
      </c>
      <c r="BW586" s="15">
        <f t="shared" si="880"/>
        <v>0</v>
      </c>
      <c r="BX586" s="8">
        <v>3440</v>
      </c>
      <c r="BY586" s="15">
        <f t="shared" si="881"/>
        <v>1</v>
      </c>
      <c r="BZ586" s="13">
        <v>1944</v>
      </c>
      <c r="CA586" s="16">
        <f t="shared" si="882"/>
        <v>0</v>
      </c>
    </row>
    <row r="587" spans="1:79">
      <c r="A587" s="1">
        <v>44484</v>
      </c>
      <c r="B587">
        <v>44485</v>
      </c>
      <c r="C587" s="4">
        <v>469998</v>
      </c>
      <c r="D587">
        <f t="shared" si="889"/>
        <v>202</v>
      </c>
      <c r="E587" s="4">
        <v>7288</v>
      </c>
      <c r="F587">
        <f t="shared" si="834"/>
        <v>4</v>
      </c>
      <c r="G587" s="4">
        <v>460280</v>
      </c>
      <c r="H587">
        <f t="shared" si="835"/>
        <v>208</v>
      </c>
      <c r="I587">
        <f t="shared" si="887"/>
        <v>2430</v>
      </c>
      <c r="J587">
        <f t="shared" si="886"/>
        <v>-10</v>
      </c>
      <c r="K587">
        <f t="shared" si="883"/>
        <v>1.5506448963612611E-2</v>
      </c>
      <c r="L587">
        <f t="shared" si="838"/>
        <v>0.97932331626943092</v>
      </c>
      <c r="M587">
        <f t="shared" si="839"/>
        <v>5.1702347669564551E-3</v>
      </c>
      <c r="N587">
        <f t="shared" si="840"/>
        <v>4.2978906293218271E-4</v>
      </c>
      <c r="O587">
        <f t="shared" si="884"/>
        <v>5.4884742041712406E-4</v>
      </c>
      <c r="P587">
        <f t="shared" si="841"/>
        <v>4.5189884418180237E-4</v>
      </c>
      <c r="Q587">
        <f t="shared" si="842"/>
        <v>-4.11522633744856E-3</v>
      </c>
      <c r="R587">
        <f t="shared" si="843"/>
        <v>118268.24358329139</v>
      </c>
      <c r="S587">
        <f t="shared" si="885"/>
        <v>1833.9204831404127</v>
      </c>
      <c r="T587">
        <f t="shared" si="844"/>
        <v>115822.84851534977</v>
      </c>
      <c r="U587">
        <f t="shared" si="845"/>
        <v>611.47458480120781</v>
      </c>
      <c r="V587" s="4">
        <v>3973601</v>
      </c>
      <c r="W587">
        <f t="shared" si="846"/>
        <v>6785</v>
      </c>
      <c r="X587">
        <f t="shared" si="847"/>
        <v>-1608</v>
      </c>
      <c r="Y587" s="20">
        <f t="shared" si="848"/>
        <v>999899.59738298936</v>
      </c>
      <c r="Z587" s="4">
        <v>3493471</v>
      </c>
      <c r="AA587">
        <f t="shared" si="849"/>
        <v>0</v>
      </c>
      <c r="AB587" s="17">
        <f t="shared" si="850"/>
        <v>0.87917005255434555</v>
      </c>
      <c r="AC587" s="16">
        <f t="shared" si="851"/>
        <v>-8166</v>
      </c>
      <c r="AD587">
        <f t="shared" si="852"/>
        <v>480130</v>
      </c>
      <c r="AE587">
        <f t="shared" si="853"/>
        <v>6785</v>
      </c>
      <c r="AF587" s="17">
        <f t="shared" si="854"/>
        <v>0.12082994744565446</v>
      </c>
      <c r="AG587" s="16">
        <f t="shared" si="855"/>
        <v>6558</v>
      </c>
      <c r="AH587" s="20">
        <f t="shared" si="856"/>
        <v>1</v>
      </c>
      <c r="AI587" s="20">
        <f t="shared" si="857"/>
        <v>120817.81580271765</v>
      </c>
      <c r="AJ587" s="4">
        <v>2111</v>
      </c>
      <c r="AK587">
        <f t="shared" si="858"/>
        <v>-9</v>
      </c>
      <c r="AL587">
        <f t="shared" si="859"/>
        <v>-4.2452830188679513E-3</v>
      </c>
      <c r="AM587" s="20">
        <f t="shared" si="860"/>
        <v>531.20281831907391</v>
      </c>
      <c r="AN587" s="20">
        <f t="shared" si="861"/>
        <v>4.4915084745041469E-3</v>
      </c>
      <c r="AO587" s="4">
        <v>99</v>
      </c>
      <c r="AP587">
        <f t="shared" si="830"/>
        <v>-9</v>
      </c>
      <c r="AQ587">
        <f t="shared" si="831"/>
        <v>-8.333333333333337E-2</v>
      </c>
      <c r="AR587" s="20">
        <f t="shared" si="862"/>
        <v>24.911927528938097</v>
      </c>
      <c r="AS587" s="4">
        <v>178</v>
      </c>
      <c r="AT587">
        <f t="shared" si="863"/>
        <v>8</v>
      </c>
      <c r="AU587">
        <f t="shared" si="864"/>
        <v>4.705882352941182E-2</v>
      </c>
      <c r="AV587" s="20">
        <f t="shared" si="865"/>
        <v>44.791142425767489</v>
      </c>
      <c r="AW587" s="30">
        <f t="shared" si="866"/>
        <v>3.7872501585113128E-4</v>
      </c>
      <c r="AX587" s="4">
        <v>42</v>
      </c>
      <c r="AY587">
        <f t="shared" si="867"/>
        <v>0</v>
      </c>
      <c r="AZ587">
        <f t="shared" si="868"/>
        <v>0</v>
      </c>
      <c r="BA587" s="20">
        <f t="shared" si="869"/>
        <v>10.568696527428283</v>
      </c>
      <c r="BB587" s="30">
        <f t="shared" si="870"/>
        <v>8.9362082391839962E-5</v>
      </c>
      <c r="BC587" s="16">
        <f>+Pagina_Inicial[[#This Row],[Aislamiento Domiciliario]]+Pagina_Inicial[[#This Row],[Aislamiento en Hoteles]]+Pagina_Inicial[[#This Row],[Hospitalizados en Sala]]+Pagina_Inicial[[#This Row],[Hospitalizados en UCI]]</f>
        <v>2430</v>
      </c>
      <c r="BD587" s="16">
        <f t="shared" si="871"/>
        <v>-10</v>
      </c>
      <c r="BE587" s="30">
        <f t="shared" si="872"/>
        <v>-4.098360655737654E-3</v>
      </c>
      <c r="BF587" s="20">
        <f t="shared" si="873"/>
        <v>611.47458480120781</v>
      </c>
      <c r="BG587" s="20">
        <f t="shared" si="874"/>
        <v>5.1702347669564551E-3</v>
      </c>
      <c r="BH587" s="26">
        <v>87012</v>
      </c>
      <c r="BI587">
        <f t="shared" si="836"/>
        <v>50</v>
      </c>
      <c r="BJ587" s="4">
        <v>177548</v>
      </c>
      <c r="BK587">
        <f t="shared" si="837"/>
        <v>62</v>
      </c>
      <c r="BL587" s="4">
        <v>132099</v>
      </c>
      <c r="BM587">
        <f t="shared" si="875"/>
        <v>66</v>
      </c>
      <c r="BN587" s="4">
        <v>51463</v>
      </c>
      <c r="BO587">
        <f t="shared" si="876"/>
        <v>16</v>
      </c>
      <c r="BP587" s="4">
        <v>21876</v>
      </c>
      <c r="BQ587">
        <f t="shared" si="877"/>
        <v>8</v>
      </c>
      <c r="BR587" s="8">
        <v>34</v>
      </c>
      <c r="BS587" s="15">
        <f t="shared" si="878"/>
        <v>0</v>
      </c>
      <c r="BT587" s="8">
        <v>333</v>
      </c>
      <c r="BU587" s="15">
        <f t="shared" si="879"/>
        <v>0</v>
      </c>
      <c r="BV587" s="8">
        <v>1534</v>
      </c>
      <c r="BW587" s="15">
        <f t="shared" si="880"/>
        <v>1</v>
      </c>
      <c r="BX587" s="8">
        <v>3442</v>
      </c>
      <c r="BY587" s="15">
        <f t="shared" si="881"/>
        <v>2</v>
      </c>
      <c r="BZ587" s="13">
        <v>1945</v>
      </c>
      <c r="CA587" s="16">
        <f t="shared" si="882"/>
        <v>1</v>
      </c>
    </row>
    <row r="588" spans="1:79">
      <c r="A588" s="1">
        <v>44485</v>
      </c>
      <c r="B588">
        <v>44486</v>
      </c>
      <c r="C588" s="4">
        <v>469998</v>
      </c>
      <c r="D588">
        <f t="shared" si="889"/>
        <v>0</v>
      </c>
      <c r="E588" s="4">
        <v>7291</v>
      </c>
      <c r="F588">
        <f t="shared" si="834"/>
        <v>3</v>
      </c>
      <c r="G588" s="4">
        <v>460503</v>
      </c>
      <c r="H588">
        <f t="shared" si="835"/>
        <v>223</v>
      </c>
      <c r="I588">
        <f t="shared" si="887"/>
        <v>2204</v>
      </c>
      <c r="J588">
        <f t="shared" si="886"/>
        <v>-226</v>
      </c>
      <c r="K588">
        <f t="shared" si="883"/>
        <v>1.5512831969497742E-2</v>
      </c>
      <c r="L588">
        <f t="shared" si="838"/>
        <v>0.97979778637355908</v>
      </c>
      <c r="M588">
        <f t="shared" si="839"/>
        <v>4.6893816569432215E-3</v>
      </c>
      <c r="N588">
        <f t="shared" si="840"/>
        <v>0</v>
      </c>
      <c r="O588">
        <f t="shared" si="884"/>
        <v>4.1146619119462348E-4</v>
      </c>
      <c r="P588">
        <f t="shared" si="841"/>
        <v>4.8425308847065059E-4</v>
      </c>
      <c r="Q588">
        <f t="shared" si="842"/>
        <v>-0.10254083484573502</v>
      </c>
      <c r="R588">
        <f t="shared" si="843"/>
        <v>118268.24358329139</v>
      </c>
      <c r="S588">
        <f t="shared" si="885"/>
        <v>1834.6753900352289</v>
      </c>
      <c r="T588">
        <f t="shared" si="844"/>
        <v>115878.96326119779</v>
      </c>
      <c r="U588">
        <f t="shared" si="845"/>
        <v>554.6049320583794</v>
      </c>
      <c r="V588" s="4">
        <v>3980021</v>
      </c>
      <c r="W588">
        <f t="shared" si="846"/>
        <v>6420</v>
      </c>
      <c r="X588">
        <f t="shared" si="847"/>
        <v>-365</v>
      </c>
      <c r="Y588" s="20">
        <f t="shared" si="848"/>
        <v>1001515.0981378963</v>
      </c>
      <c r="Z588" s="4">
        <v>3506310</v>
      </c>
      <c r="AA588">
        <f t="shared" si="849"/>
        <v>12839</v>
      </c>
      <c r="AB588" s="17">
        <f t="shared" si="850"/>
        <v>0.88097776368516645</v>
      </c>
      <c r="AC588" s="16">
        <f t="shared" si="851"/>
        <v>12839</v>
      </c>
      <c r="AD588">
        <f t="shared" si="852"/>
        <v>473711</v>
      </c>
      <c r="AE588">
        <f t="shared" si="853"/>
        <v>-6419</v>
      </c>
      <c r="AF588" s="17">
        <f t="shared" si="854"/>
        <v>0.11902223631483351</v>
      </c>
      <c r="AG588" s="16">
        <f t="shared" si="855"/>
        <v>-13204</v>
      </c>
      <c r="AH588" s="20">
        <f t="shared" si="856"/>
        <v>-0.99984423676012457</v>
      </c>
      <c r="AI588" s="20">
        <f t="shared" si="857"/>
        <v>119202.56668344238</v>
      </c>
      <c r="AJ588" s="4">
        <v>2052</v>
      </c>
      <c r="AK588">
        <f t="shared" si="858"/>
        <v>-59</v>
      </c>
      <c r="AL588">
        <f t="shared" si="859"/>
        <v>-2.7948839412600623E-2</v>
      </c>
      <c r="AM588" s="20">
        <f t="shared" si="860"/>
        <v>516.35631605435321</v>
      </c>
      <c r="AN588" s="20">
        <f t="shared" si="861"/>
        <v>4.3659760254298957E-3</v>
      </c>
      <c r="AO588" s="4">
        <v>100</v>
      </c>
      <c r="AP588">
        <f t="shared" si="830"/>
        <v>1</v>
      </c>
      <c r="AQ588">
        <f t="shared" si="831"/>
        <v>1.0101010101010166E-2</v>
      </c>
      <c r="AR588" s="20">
        <f t="shared" si="862"/>
        <v>25.163563160543532</v>
      </c>
      <c r="AS588" s="4">
        <v>175</v>
      </c>
      <c r="AT588">
        <f t="shared" si="863"/>
        <v>-3</v>
      </c>
      <c r="AU588">
        <f t="shared" si="864"/>
        <v>-1.6853932584269704E-2</v>
      </c>
      <c r="AV588" s="20">
        <f t="shared" si="865"/>
        <v>44.036235530951181</v>
      </c>
      <c r="AW588" s="30">
        <f t="shared" si="866"/>
        <v>3.7234200996599987E-4</v>
      </c>
      <c r="AX588" s="4">
        <v>41</v>
      </c>
      <c r="AY588">
        <f t="shared" si="867"/>
        <v>-1</v>
      </c>
      <c r="AZ588">
        <f t="shared" si="868"/>
        <v>-2.3809523809523836E-2</v>
      </c>
      <c r="BA588" s="20">
        <f t="shared" si="869"/>
        <v>10.317060895822848</v>
      </c>
      <c r="BB588" s="30">
        <f t="shared" si="870"/>
        <v>8.7234413763462822E-5</v>
      </c>
      <c r="BC588" s="16">
        <f>+Pagina_Inicial[[#This Row],[Aislamiento Domiciliario]]+Pagina_Inicial[[#This Row],[Aislamiento en Hoteles]]+Pagina_Inicial[[#This Row],[Hospitalizados en Sala]]+Pagina_Inicial[[#This Row],[Hospitalizados en UCI]]</f>
        <v>2368</v>
      </c>
      <c r="BD588" s="16">
        <f t="shared" si="871"/>
        <v>-62</v>
      </c>
      <c r="BE588" s="30">
        <f t="shared" si="872"/>
        <v>-2.551440329218102E-2</v>
      </c>
      <c r="BF588" s="20">
        <f t="shared" si="873"/>
        <v>595.87317564167085</v>
      </c>
      <c r="BG588" s="20">
        <f t="shared" si="874"/>
        <v>5.0383193119970726E-3</v>
      </c>
      <c r="BH588" s="26">
        <v>87041</v>
      </c>
      <c r="BI588">
        <f t="shared" si="836"/>
        <v>29</v>
      </c>
      <c r="BJ588" s="4">
        <v>177598</v>
      </c>
      <c r="BK588">
        <f t="shared" si="837"/>
        <v>50</v>
      </c>
      <c r="BL588" s="4">
        <v>132156</v>
      </c>
      <c r="BM588">
        <f t="shared" si="875"/>
        <v>57</v>
      </c>
      <c r="BN588" s="4">
        <v>51486</v>
      </c>
      <c r="BO588">
        <f t="shared" si="876"/>
        <v>23</v>
      </c>
      <c r="BP588" s="4">
        <v>21881</v>
      </c>
      <c r="BQ588">
        <f t="shared" si="877"/>
        <v>5</v>
      </c>
      <c r="BR588" s="8">
        <v>34</v>
      </c>
      <c r="BS588" s="15">
        <f t="shared" si="878"/>
        <v>0</v>
      </c>
      <c r="BT588" s="8">
        <v>334</v>
      </c>
      <c r="BU588" s="15">
        <f t="shared" si="879"/>
        <v>1</v>
      </c>
      <c r="BV588" s="8">
        <v>1535</v>
      </c>
      <c r="BW588" s="15">
        <f t="shared" si="880"/>
        <v>1</v>
      </c>
      <c r="BX588" s="8">
        <v>3442</v>
      </c>
      <c r="BY588" s="15">
        <f t="shared" si="881"/>
        <v>0</v>
      </c>
      <c r="BZ588" s="13">
        <v>1946</v>
      </c>
      <c r="CA588" s="16">
        <f t="shared" si="882"/>
        <v>1</v>
      </c>
    </row>
    <row r="589" spans="1:79">
      <c r="A589" s="1">
        <v>44486</v>
      </c>
      <c r="B589">
        <v>44487</v>
      </c>
      <c r="C589" s="4">
        <v>470264</v>
      </c>
      <c r="D589">
        <f t="shared" si="889"/>
        <v>266</v>
      </c>
      <c r="E589" s="4">
        <v>7291</v>
      </c>
      <c r="F589">
        <f t="shared" si="834"/>
        <v>0</v>
      </c>
      <c r="G589" s="4">
        <v>460667</v>
      </c>
      <c r="H589">
        <f t="shared" si="835"/>
        <v>164</v>
      </c>
      <c r="I589">
        <f t="shared" si="887"/>
        <v>2306</v>
      </c>
      <c r="J589">
        <f t="shared" si="886"/>
        <v>102</v>
      </c>
      <c r="K589">
        <f t="shared" si="883"/>
        <v>1.5504057295476584E-2</v>
      </c>
      <c r="L589">
        <f t="shared" si="838"/>
        <v>0.97959231410441794</v>
      </c>
      <c r="M589">
        <f t="shared" si="839"/>
        <v>4.9036286001054724E-3</v>
      </c>
      <c r="N589">
        <f t="shared" si="840"/>
        <v>5.6563972577105626E-4</v>
      </c>
      <c r="O589">
        <f t="shared" si="884"/>
        <v>0</v>
      </c>
      <c r="P589">
        <f t="shared" si="841"/>
        <v>3.5600553111032483E-4</v>
      </c>
      <c r="Q589">
        <f t="shared" si="842"/>
        <v>4.4232437120555072E-2</v>
      </c>
      <c r="R589">
        <f t="shared" si="843"/>
        <v>118335.17866129843</v>
      </c>
      <c r="S589">
        <f t="shared" si="885"/>
        <v>1834.6753900352289</v>
      </c>
      <c r="T589">
        <f t="shared" si="844"/>
        <v>115920.23150478107</v>
      </c>
      <c r="U589">
        <f t="shared" si="845"/>
        <v>580.27176648213378</v>
      </c>
      <c r="V589" s="4">
        <v>3984637</v>
      </c>
      <c r="W589">
        <f t="shared" si="846"/>
        <v>4616</v>
      </c>
      <c r="X589">
        <f t="shared" si="847"/>
        <v>-1804</v>
      </c>
      <c r="Y589" s="20">
        <f t="shared" si="848"/>
        <v>1002676.648213387</v>
      </c>
      <c r="Z589" s="4">
        <v>3510824</v>
      </c>
      <c r="AA589">
        <f t="shared" si="849"/>
        <v>4514</v>
      </c>
      <c r="AB589" s="17">
        <f t="shared" si="850"/>
        <v>0.88109004659646539</v>
      </c>
      <c r="AC589" s="16">
        <f t="shared" si="851"/>
        <v>-8325</v>
      </c>
      <c r="AD589">
        <f t="shared" si="852"/>
        <v>473813</v>
      </c>
      <c r="AE589">
        <f t="shared" si="853"/>
        <v>102</v>
      </c>
      <c r="AF589" s="17">
        <f t="shared" si="854"/>
        <v>0.11890995340353462</v>
      </c>
      <c r="AG589" s="16">
        <f t="shared" si="855"/>
        <v>6521</v>
      </c>
      <c r="AH589" s="20">
        <f t="shared" si="856"/>
        <v>2.2097053726169845E-2</v>
      </c>
      <c r="AI589" s="20">
        <f t="shared" si="857"/>
        <v>119228.23351786613</v>
      </c>
      <c r="AJ589" s="4">
        <v>1979</v>
      </c>
      <c r="AK589">
        <f t="shared" si="858"/>
        <v>-73</v>
      </c>
      <c r="AL589">
        <f t="shared" si="859"/>
        <v>-3.5575048732943482E-2</v>
      </c>
      <c r="AM589" s="20">
        <f t="shared" si="860"/>
        <v>497.98691494715649</v>
      </c>
      <c r="AN589" s="20">
        <f t="shared" si="861"/>
        <v>4.2082745011312794E-3</v>
      </c>
      <c r="AO589" s="4">
        <v>98</v>
      </c>
      <c r="AP589">
        <f t="shared" si="830"/>
        <v>-2</v>
      </c>
      <c r="AQ589">
        <f t="shared" si="831"/>
        <v>-2.0000000000000018E-2</v>
      </c>
      <c r="AR589" s="20">
        <f t="shared" si="862"/>
        <v>24.660291897332662</v>
      </c>
      <c r="AS589" s="4">
        <v>177</v>
      </c>
      <c r="AT589">
        <f t="shared" si="863"/>
        <v>2</v>
      </c>
      <c r="AU589">
        <f t="shared" si="864"/>
        <v>1.1428571428571344E-2</v>
      </c>
      <c r="AV589" s="20">
        <f t="shared" si="865"/>
        <v>44.539506794162051</v>
      </c>
      <c r="AW589" s="30">
        <f t="shared" si="866"/>
        <v>3.7638432880254493E-4</v>
      </c>
      <c r="AX589" s="4">
        <v>41</v>
      </c>
      <c r="AY589">
        <f t="shared" si="867"/>
        <v>0</v>
      </c>
      <c r="AZ589">
        <f t="shared" si="868"/>
        <v>0</v>
      </c>
      <c r="BA589" s="20">
        <f t="shared" si="869"/>
        <v>10.317060895822848</v>
      </c>
      <c r="BB589" s="30">
        <f t="shared" si="870"/>
        <v>8.7185070513583863E-5</v>
      </c>
      <c r="BC589" s="16">
        <f>+Pagina_Inicial[[#This Row],[Aislamiento Domiciliario]]+Pagina_Inicial[[#This Row],[Aislamiento en Hoteles]]+Pagina_Inicial[[#This Row],[Hospitalizados en Sala]]+Pagina_Inicial[[#This Row],[Hospitalizados en UCI]]</f>
        <v>2295</v>
      </c>
      <c r="BD589" s="16">
        <f t="shared" si="871"/>
        <v>-73</v>
      </c>
      <c r="BE589" s="30">
        <f t="shared" si="872"/>
        <v>-3.0827702702702742E-2</v>
      </c>
      <c r="BF589" s="20">
        <f t="shared" si="873"/>
        <v>577.50377453447402</v>
      </c>
      <c r="BG589" s="20">
        <f t="shared" si="874"/>
        <v>4.8802374836262189E-3</v>
      </c>
      <c r="BH589" s="26">
        <v>87054</v>
      </c>
      <c r="BI589">
        <f t="shared" si="836"/>
        <v>13</v>
      </c>
      <c r="BJ589" s="4">
        <v>177641</v>
      </c>
      <c r="BK589">
        <f t="shared" si="837"/>
        <v>43</v>
      </c>
      <c r="BL589" s="4">
        <v>132179</v>
      </c>
      <c r="BM589">
        <f t="shared" si="875"/>
        <v>23</v>
      </c>
      <c r="BN589" s="4">
        <v>51507</v>
      </c>
      <c r="BO589">
        <f t="shared" si="876"/>
        <v>21</v>
      </c>
      <c r="BP589" s="4">
        <v>21883</v>
      </c>
      <c r="BQ589">
        <f t="shared" si="877"/>
        <v>2</v>
      </c>
      <c r="BR589" s="8">
        <v>34</v>
      </c>
      <c r="BS589" s="15">
        <f t="shared" si="878"/>
        <v>0</v>
      </c>
      <c r="BT589" s="8">
        <v>334</v>
      </c>
      <c r="BU589" s="15">
        <f t="shared" si="879"/>
        <v>0</v>
      </c>
      <c r="BV589" s="8">
        <v>1535</v>
      </c>
      <c r="BW589" s="15">
        <f t="shared" si="880"/>
        <v>0</v>
      </c>
      <c r="BX589" s="8">
        <v>3442</v>
      </c>
      <c r="BY589" s="15">
        <f t="shared" si="881"/>
        <v>0</v>
      </c>
      <c r="BZ589" s="13">
        <v>1947</v>
      </c>
      <c r="CA589" s="16">
        <f t="shared" si="882"/>
        <v>1</v>
      </c>
    </row>
    <row r="590" spans="1:79">
      <c r="A590" s="1">
        <v>44487</v>
      </c>
      <c r="B590">
        <v>44488</v>
      </c>
      <c r="C590" s="4">
        <v>470395</v>
      </c>
      <c r="D590">
        <f t="shared" si="889"/>
        <v>131</v>
      </c>
      <c r="E590" s="4">
        <v>7294</v>
      </c>
      <c r="F590">
        <f t="shared" si="834"/>
        <v>3</v>
      </c>
      <c r="G590" s="4">
        <v>460786</v>
      </c>
      <c r="H590">
        <f t="shared" si="835"/>
        <v>119</v>
      </c>
      <c r="I590">
        <f t="shared" si="887"/>
        <v>2315</v>
      </c>
      <c r="J590">
        <f t="shared" si="886"/>
        <v>9</v>
      </c>
      <c r="K590">
        <f t="shared" si="883"/>
        <v>1.5506117199374994E-2</v>
      </c>
      <c r="L590">
        <f t="shared" si="838"/>
        <v>0.9795724869524548</v>
      </c>
      <c r="M590">
        <f t="shared" si="839"/>
        <v>4.9213958481701551E-3</v>
      </c>
      <c r="N590">
        <f t="shared" si="840"/>
        <v>2.784893546912701E-4</v>
      </c>
      <c r="O590">
        <f t="shared" si="884"/>
        <v>4.1129695640252262E-4</v>
      </c>
      <c r="P590">
        <f t="shared" si="841"/>
        <v>2.5825437404782263E-4</v>
      </c>
      <c r="Q590">
        <f t="shared" si="842"/>
        <v>3.8876889848812094E-3</v>
      </c>
      <c r="R590">
        <f t="shared" si="843"/>
        <v>118368.14292903875</v>
      </c>
      <c r="S590">
        <f t="shared" si="885"/>
        <v>1835.4302969300452</v>
      </c>
      <c r="T590">
        <f t="shared" si="844"/>
        <v>115950.17614494212</v>
      </c>
      <c r="U590">
        <f t="shared" si="845"/>
        <v>582.53648716658279</v>
      </c>
      <c r="V590" s="4">
        <v>3987733</v>
      </c>
      <c r="W590">
        <f t="shared" si="846"/>
        <v>3096</v>
      </c>
      <c r="X590">
        <f t="shared" si="847"/>
        <v>-1520</v>
      </c>
      <c r="Y590" s="20">
        <f t="shared" si="848"/>
        <v>1003455.7121288374</v>
      </c>
      <c r="Z590" s="4">
        <v>3513789</v>
      </c>
      <c r="AA590">
        <f t="shared" si="849"/>
        <v>2965</v>
      </c>
      <c r="AB590" s="17">
        <f t="shared" si="850"/>
        <v>0.88114951527597263</v>
      </c>
      <c r="AC590" s="16">
        <f t="shared" si="851"/>
        <v>-1549</v>
      </c>
      <c r="AD590">
        <f t="shared" si="852"/>
        <v>473944</v>
      </c>
      <c r="AE590">
        <f t="shared" si="853"/>
        <v>131</v>
      </c>
      <c r="AF590" s="17">
        <f t="shared" si="854"/>
        <v>0.11885048472402741</v>
      </c>
      <c r="AG590" s="16">
        <f t="shared" si="855"/>
        <v>29</v>
      </c>
      <c r="AH590" s="20">
        <f t="shared" si="856"/>
        <v>4.2312661498708014E-2</v>
      </c>
      <c r="AI590" s="20">
        <f t="shared" si="857"/>
        <v>119261.19778560643</v>
      </c>
      <c r="AJ590" s="4">
        <v>2020</v>
      </c>
      <c r="AK590">
        <f t="shared" si="858"/>
        <v>41</v>
      </c>
      <c r="AL590">
        <f t="shared" si="859"/>
        <v>2.0717534108135371E-2</v>
      </c>
      <c r="AM590" s="20">
        <f t="shared" si="860"/>
        <v>508.30397584297936</v>
      </c>
      <c r="AN590" s="20">
        <f t="shared" si="861"/>
        <v>4.2942633318806536E-3</v>
      </c>
      <c r="AO590" s="4">
        <v>91</v>
      </c>
      <c r="AP590">
        <f t="shared" si="830"/>
        <v>-7</v>
      </c>
      <c r="AQ590">
        <f t="shared" si="831"/>
        <v>-7.1428571428571397E-2</v>
      </c>
      <c r="AR590" s="20">
        <f t="shared" si="862"/>
        <v>22.898842476094615</v>
      </c>
      <c r="AS590" s="4">
        <v>161</v>
      </c>
      <c r="AT590">
        <f t="shared" si="863"/>
        <v>-16</v>
      </c>
      <c r="AU590">
        <f t="shared" si="864"/>
        <v>-9.0395480225988756E-2</v>
      </c>
      <c r="AV590" s="20">
        <f t="shared" si="865"/>
        <v>40.513336688475086</v>
      </c>
      <c r="AW590" s="30">
        <f t="shared" si="866"/>
        <v>3.4226554278850752E-4</v>
      </c>
      <c r="AX590" s="4">
        <v>43</v>
      </c>
      <c r="AY590">
        <f t="shared" si="867"/>
        <v>2</v>
      </c>
      <c r="AZ590">
        <f t="shared" si="868"/>
        <v>4.8780487804878092E-2</v>
      </c>
      <c r="BA590" s="20">
        <f t="shared" si="869"/>
        <v>10.820332159033718</v>
      </c>
      <c r="BB590" s="30">
        <f t="shared" si="870"/>
        <v>9.1412536272706985E-5</v>
      </c>
      <c r="BC590" s="16">
        <f>+Pagina_Inicial[[#This Row],[Aislamiento Domiciliario]]+Pagina_Inicial[[#This Row],[Aislamiento en Hoteles]]+Pagina_Inicial[[#This Row],[Hospitalizados en Sala]]+Pagina_Inicial[[#This Row],[Hospitalizados en UCI]]</f>
        <v>2315</v>
      </c>
      <c r="BD590" s="16">
        <f t="shared" si="871"/>
        <v>20</v>
      </c>
      <c r="BE590" s="30">
        <f t="shared" si="872"/>
        <v>8.7145969498909626E-3</v>
      </c>
      <c r="BF590" s="20">
        <f t="shared" si="873"/>
        <v>582.53648716658279</v>
      </c>
      <c r="BG590" s="20">
        <f t="shared" si="874"/>
        <v>4.9213958481701551E-3</v>
      </c>
      <c r="BH590" s="26">
        <v>87082</v>
      </c>
      <c r="BI590">
        <f t="shared" si="836"/>
        <v>28</v>
      </c>
      <c r="BJ590" s="4">
        <v>177678</v>
      </c>
      <c r="BK590">
        <f t="shared" si="837"/>
        <v>37</v>
      </c>
      <c r="BL590" s="4">
        <v>132225</v>
      </c>
      <c r="BM590">
        <f t="shared" si="875"/>
        <v>46</v>
      </c>
      <c r="BN590" s="4">
        <v>51525</v>
      </c>
      <c r="BO590">
        <f t="shared" si="876"/>
        <v>18</v>
      </c>
      <c r="BP590" s="4">
        <v>21885</v>
      </c>
      <c r="BQ590">
        <f t="shared" si="877"/>
        <v>2</v>
      </c>
      <c r="BR590" s="8">
        <v>34</v>
      </c>
      <c r="BS590" s="15">
        <f t="shared" si="878"/>
        <v>0</v>
      </c>
      <c r="BT590" s="8">
        <v>334</v>
      </c>
      <c r="BU590" s="15">
        <f t="shared" si="879"/>
        <v>0</v>
      </c>
      <c r="BV590" s="8">
        <v>1535</v>
      </c>
      <c r="BW590" s="15">
        <f t="shared" si="880"/>
        <v>0</v>
      </c>
      <c r="BX590" s="8">
        <v>3443</v>
      </c>
      <c r="BY590" s="15">
        <f t="shared" si="881"/>
        <v>1</v>
      </c>
      <c r="BZ590" s="13">
        <v>1948</v>
      </c>
      <c r="CA590" s="16">
        <f t="shared" si="882"/>
        <v>1</v>
      </c>
    </row>
    <row r="591" spans="1:79">
      <c r="A591" s="1">
        <v>44488</v>
      </c>
      <c r="B591">
        <v>44489</v>
      </c>
      <c r="C591" s="4">
        <v>470598</v>
      </c>
      <c r="D591">
        <f t="shared" si="889"/>
        <v>203</v>
      </c>
      <c r="E591" s="4">
        <v>7297</v>
      </c>
      <c r="F591">
        <f t="shared" si="834"/>
        <v>3</v>
      </c>
      <c r="G591" s="4">
        <v>461045</v>
      </c>
      <c r="H591">
        <f t="shared" si="835"/>
        <v>259</v>
      </c>
      <c r="I591">
        <f t="shared" si="887"/>
        <v>2256</v>
      </c>
      <c r="J591">
        <f t="shared" si="886"/>
        <v>-59</v>
      </c>
      <c r="K591">
        <f t="shared" si="883"/>
        <v>1.5505803254582468E-2</v>
      </c>
      <c r="L591">
        <f t="shared" si="838"/>
        <v>0.97970029621885346</v>
      </c>
      <c r="M591">
        <f t="shared" si="839"/>
        <v>4.7939005265640738E-3</v>
      </c>
      <c r="N591">
        <f t="shared" si="840"/>
        <v>4.3136604915448005E-4</v>
      </c>
      <c r="O591">
        <f t="shared" si="884"/>
        <v>4.1112786076469781E-4</v>
      </c>
      <c r="P591">
        <f t="shared" si="841"/>
        <v>5.6176728952705263E-4</v>
      </c>
      <c r="Q591">
        <f t="shared" si="842"/>
        <v>-2.6152482269503546E-2</v>
      </c>
      <c r="R591">
        <f t="shared" si="843"/>
        <v>118419.22496225465</v>
      </c>
      <c r="S591">
        <f t="shared" si="885"/>
        <v>1836.1852038248614</v>
      </c>
      <c r="T591">
        <f t="shared" si="844"/>
        <v>116015.34977352792</v>
      </c>
      <c r="U591">
        <f t="shared" si="845"/>
        <v>567.68998490186209</v>
      </c>
      <c r="V591" s="4">
        <v>3994979</v>
      </c>
      <c r="W591">
        <f t="shared" si="846"/>
        <v>7246</v>
      </c>
      <c r="X591">
        <f t="shared" si="847"/>
        <v>4150</v>
      </c>
      <c r="Y591" s="20">
        <f t="shared" si="848"/>
        <v>1005279.0639154504</v>
      </c>
      <c r="Z591" s="4">
        <v>3520832</v>
      </c>
      <c r="AA591">
        <f t="shared" si="849"/>
        <v>7043</v>
      </c>
      <c r="AB591" s="17">
        <f t="shared" si="850"/>
        <v>0.88131426973708749</v>
      </c>
      <c r="AC591" s="16">
        <f t="shared" si="851"/>
        <v>4078</v>
      </c>
      <c r="AD591">
        <f t="shared" si="852"/>
        <v>474147</v>
      </c>
      <c r="AE591">
        <f t="shared" si="853"/>
        <v>203</v>
      </c>
      <c r="AF591" s="17">
        <f t="shared" si="854"/>
        <v>0.11868573026291251</v>
      </c>
      <c r="AG591" s="16">
        <f t="shared" si="855"/>
        <v>72</v>
      </c>
      <c r="AH591" s="20">
        <f t="shared" si="856"/>
        <v>2.8015456803753794E-2</v>
      </c>
      <c r="AI591" s="20">
        <f t="shared" si="857"/>
        <v>119312.27981882234</v>
      </c>
      <c r="AJ591" s="4">
        <v>1973</v>
      </c>
      <c r="AK591">
        <f t="shared" si="858"/>
        <v>-47</v>
      </c>
      <c r="AL591">
        <f t="shared" si="859"/>
        <v>-2.3267326732673288E-2</v>
      </c>
      <c r="AM591" s="20">
        <f t="shared" si="860"/>
        <v>496.47710115752386</v>
      </c>
      <c r="AN591" s="20">
        <f t="shared" si="861"/>
        <v>4.1925380048363995E-3</v>
      </c>
      <c r="AO591" s="4">
        <v>83</v>
      </c>
      <c r="AP591">
        <f t="shared" si="830"/>
        <v>-8</v>
      </c>
      <c r="AQ591">
        <f t="shared" si="831"/>
        <v>-8.7912087912087933E-2</v>
      </c>
      <c r="AR591" s="20">
        <f t="shared" si="862"/>
        <v>20.885757423251132</v>
      </c>
      <c r="AS591" s="4">
        <v>159</v>
      </c>
      <c r="AT591">
        <f t="shared" si="863"/>
        <v>-2</v>
      </c>
      <c r="AU591">
        <f t="shared" si="864"/>
        <v>-1.2422360248447228E-2</v>
      </c>
      <c r="AV591" s="20">
        <f t="shared" si="865"/>
        <v>40.010065425264216</v>
      </c>
      <c r="AW591" s="30">
        <f t="shared" si="866"/>
        <v>3.378679892392233E-4</v>
      </c>
      <c r="AX591" s="4">
        <v>41</v>
      </c>
      <c r="AY591">
        <f t="shared" si="867"/>
        <v>-2</v>
      </c>
      <c r="AZ591">
        <f t="shared" si="868"/>
        <v>-4.6511627906976716E-2</v>
      </c>
      <c r="BA591" s="20">
        <f t="shared" si="869"/>
        <v>10.317060895822848</v>
      </c>
      <c r="BB591" s="30">
        <f t="shared" si="870"/>
        <v>8.7123192193761976E-5</v>
      </c>
      <c r="BC591" s="16">
        <f>+Pagina_Inicial[[#This Row],[Aislamiento Domiciliario]]+Pagina_Inicial[[#This Row],[Aislamiento en Hoteles]]+Pagina_Inicial[[#This Row],[Hospitalizados en Sala]]+Pagina_Inicial[[#This Row],[Hospitalizados en UCI]]</f>
        <v>2256</v>
      </c>
      <c r="BD591" s="16">
        <f t="shared" si="871"/>
        <v>-59</v>
      </c>
      <c r="BE591" s="30">
        <f t="shared" si="872"/>
        <v>-2.548596112311019E-2</v>
      </c>
      <c r="BF591" s="20">
        <f t="shared" si="873"/>
        <v>567.68998490186209</v>
      </c>
      <c r="BG591" s="20">
        <f t="shared" si="874"/>
        <v>4.7939005265640738E-3</v>
      </c>
      <c r="BH591" s="26">
        <v>87120</v>
      </c>
      <c r="BI591">
        <f t="shared" si="836"/>
        <v>38</v>
      </c>
      <c r="BJ591" s="4">
        <v>177755</v>
      </c>
      <c r="BK591">
        <f t="shared" si="837"/>
        <v>77</v>
      </c>
      <c r="BL591" s="4">
        <v>132280</v>
      </c>
      <c r="BM591">
        <f t="shared" si="875"/>
        <v>55</v>
      </c>
      <c r="BN591" s="4">
        <v>51551</v>
      </c>
      <c r="BO591">
        <f t="shared" si="876"/>
        <v>26</v>
      </c>
      <c r="BP591" s="4">
        <v>21892</v>
      </c>
      <c r="BQ591">
        <f t="shared" si="877"/>
        <v>7</v>
      </c>
      <c r="BR591" s="8">
        <v>34</v>
      </c>
      <c r="BS591" s="15">
        <f t="shared" si="878"/>
        <v>0</v>
      </c>
      <c r="BT591" s="8">
        <v>335</v>
      </c>
      <c r="BU591" s="15">
        <f t="shared" si="879"/>
        <v>1</v>
      </c>
      <c r="BV591" s="8">
        <v>1535</v>
      </c>
      <c r="BW591" s="15">
        <f t="shared" si="880"/>
        <v>0</v>
      </c>
      <c r="BX591" s="8">
        <v>3443</v>
      </c>
      <c r="BY591" s="15">
        <f t="shared" si="881"/>
        <v>0</v>
      </c>
      <c r="BZ591" s="13">
        <v>1950</v>
      </c>
      <c r="CA591" s="16">
        <f t="shared" si="882"/>
        <v>2</v>
      </c>
    </row>
    <row r="592" spans="1:79">
      <c r="A592" s="1">
        <v>44489</v>
      </c>
      <c r="B592">
        <v>44490</v>
      </c>
      <c r="C592" s="4">
        <v>470855</v>
      </c>
      <c r="D592">
        <f t="shared" si="889"/>
        <v>257</v>
      </c>
      <c r="E592" s="4">
        <v>7300</v>
      </c>
      <c r="F592">
        <f t="shared" si="834"/>
        <v>3</v>
      </c>
      <c r="G592" s="4">
        <v>461236</v>
      </c>
      <c r="H592">
        <f t="shared" si="835"/>
        <v>191</v>
      </c>
      <c r="I592">
        <f t="shared" si="887"/>
        <v>2319</v>
      </c>
      <c r="J592">
        <f t="shared" si="886"/>
        <v>63</v>
      </c>
      <c r="K592">
        <f t="shared" si="883"/>
        <v>1.5503711333637744E-2</v>
      </c>
      <c r="L592">
        <f t="shared" si="838"/>
        <v>0.97957120557284094</v>
      </c>
      <c r="M592">
        <f t="shared" si="839"/>
        <v>4.9250830935213602E-3</v>
      </c>
      <c r="N592">
        <f t="shared" si="840"/>
        <v>5.4581559078697268E-4</v>
      </c>
      <c r="O592">
        <f t="shared" si="884"/>
        <v>4.1095890410958907E-4</v>
      </c>
      <c r="P592">
        <f t="shared" si="841"/>
        <v>4.1410470995325606E-4</v>
      </c>
      <c r="Q592">
        <f t="shared" si="842"/>
        <v>2.7166882276843468E-2</v>
      </c>
      <c r="R592">
        <f t="shared" si="843"/>
        <v>118483.89531957725</v>
      </c>
      <c r="S592">
        <f t="shared" si="885"/>
        <v>1836.9401107196777</v>
      </c>
      <c r="T592">
        <f t="shared" si="844"/>
        <v>116063.41217916456</v>
      </c>
      <c r="U592">
        <f t="shared" si="845"/>
        <v>583.54302969300454</v>
      </c>
      <c r="V592" s="4">
        <v>4004156</v>
      </c>
      <c r="W592">
        <f t="shared" si="846"/>
        <v>9177</v>
      </c>
      <c r="X592">
        <f t="shared" si="847"/>
        <v>1931</v>
      </c>
      <c r="Y592" s="20">
        <f t="shared" si="848"/>
        <v>1007588.3241066935</v>
      </c>
      <c r="Z592" s="4">
        <v>3529878</v>
      </c>
      <c r="AA592">
        <f t="shared" si="849"/>
        <v>9046</v>
      </c>
      <c r="AB592" s="17">
        <f t="shared" si="850"/>
        <v>0.88155356584508693</v>
      </c>
      <c r="AC592" s="16">
        <f t="shared" si="851"/>
        <v>2003</v>
      </c>
      <c r="AD592">
        <f t="shared" si="852"/>
        <v>474278</v>
      </c>
      <c r="AE592">
        <f t="shared" si="853"/>
        <v>131</v>
      </c>
      <c r="AF592" s="17">
        <f t="shared" si="854"/>
        <v>0.11844643415491304</v>
      </c>
      <c r="AG592" s="16">
        <f t="shared" si="855"/>
        <v>-72</v>
      </c>
      <c r="AH592" s="20">
        <f t="shared" si="856"/>
        <v>1.4274817478478806E-2</v>
      </c>
      <c r="AI592" s="20">
        <f t="shared" si="857"/>
        <v>119345.24408656266</v>
      </c>
      <c r="AJ592" s="4">
        <v>2029</v>
      </c>
      <c r="AK592">
        <f t="shared" si="858"/>
        <v>56</v>
      </c>
      <c r="AL592">
        <f t="shared" si="859"/>
        <v>2.8383172833248871E-2</v>
      </c>
      <c r="AM592" s="20">
        <f t="shared" si="860"/>
        <v>510.56869652742824</v>
      </c>
      <c r="AN592" s="20">
        <f t="shared" si="861"/>
        <v>4.3091822323220522E-3</v>
      </c>
      <c r="AO592" s="4">
        <v>86</v>
      </c>
      <c r="AP592">
        <f t="shared" si="830"/>
        <v>3</v>
      </c>
      <c r="AQ592">
        <f t="shared" si="831"/>
        <v>3.6144578313253017E-2</v>
      </c>
      <c r="AR592" s="20">
        <f t="shared" si="862"/>
        <v>21.640664318067437</v>
      </c>
      <c r="AS592" s="4">
        <v>167</v>
      </c>
      <c r="AT592">
        <f t="shared" si="863"/>
        <v>8</v>
      </c>
      <c r="AU592">
        <f t="shared" si="864"/>
        <v>5.031446540880502E-2</v>
      </c>
      <c r="AV592" s="20">
        <f t="shared" si="865"/>
        <v>42.023150478107695</v>
      </c>
      <c r="AW592" s="30">
        <f t="shared" si="866"/>
        <v>3.5467394420787715E-4</v>
      </c>
      <c r="AX592" s="4">
        <v>37</v>
      </c>
      <c r="AY592">
        <f t="shared" si="867"/>
        <v>-4</v>
      </c>
      <c r="AZ592">
        <f t="shared" si="868"/>
        <v>-9.7560975609756073E-2</v>
      </c>
      <c r="BA592" s="20">
        <f t="shared" si="869"/>
        <v>9.3105183694011071</v>
      </c>
      <c r="BB592" s="30">
        <f t="shared" si="870"/>
        <v>7.8580454704739257E-5</v>
      </c>
      <c r="BC592" s="16">
        <f>+Pagina_Inicial[[#This Row],[Aislamiento Domiciliario]]+Pagina_Inicial[[#This Row],[Aislamiento en Hoteles]]+Pagina_Inicial[[#This Row],[Hospitalizados en Sala]]+Pagina_Inicial[[#This Row],[Hospitalizados en UCI]]</f>
        <v>2319</v>
      </c>
      <c r="BD592" s="16">
        <f t="shared" si="871"/>
        <v>63</v>
      </c>
      <c r="BE592" s="30">
        <f t="shared" si="872"/>
        <v>2.7925531914893664E-2</v>
      </c>
      <c r="BF592" s="20">
        <f t="shared" si="873"/>
        <v>583.54302969300454</v>
      </c>
      <c r="BG592" s="20">
        <f t="shared" si="874"/>
        <v>4.9250830935213602E-3</v>
      </c>
      <c r="BH592" s="26">
        <v>87172</v>
      </c>
      <c r="BI592">
        <f t="shared" si="836"/>
        <v>52</v>
      </c>
      <c r="BJ592" s="4">
        <v>177857</v>
      </c>
      <c r="BK592">
        <f t="shared" si="837"/>
        <v>102</v>
      </c>
      <c r="BL592" s="4">
        <v>132342</v>
      </c>
      <c r="BM592">
        <f t="shared" si="875"/>
        <v>62</v>
      </c>
      <c r="BN592" s="4">
        <v>51586</v>
      </c>
      <c r="BO592">
        <f t="shared" si="876"/>
        <v>35</v>
      </c>
      <c r="BP592" s="4">
        <v>21898</v>
      </c>
      <c r="BQ592">
        <f t="shared" si="877"/>
        <v>6</v>
      </c>
      <c r="BR592" s="8">
        <v>34</v>
      </c>
      <c r="BS592" s="15">
        <f t="shared" si="878"/>
        <v>0</v>
      </c>
      <c r="BT592" s="8">
        <v>335</v>
      </c>
      <c r="BU592" s="15">
        <f t="shared" si="879"/>
        <v>0</v>
      </c>
      <c r="BV592" s="8">
        <v>1535</v>
      </c>
      <c r="BW592" s="15">
        <f t="shared" si="880"/>
        <v>0</v>
      </c>
      <c r="BX592" s="8">
        <v>3444</v>
      </c>
      <c r="BY592" s="15">
        <f t="shared" si="881"/>
        <v>1</v>
      </c>
      <c r="BZ592" s="13">
        <v>1952</v>
      </c>
      <c r="CA592" s="16">
        <f t="shared" si="882"/>
        <v>2</v>
      </c>
    </row>
    <row r="593" spans="1:79">
      <c r="A593" s="1">
        <v>44490</v>
      </c>
      <c r="B593">
        <v>44491</v>
      </c>
      <c r="C593" s="4">
        <v>471060</v>
      </c>
      <c r="D593">
        <f t="shared" si="889"/>
        <v>205</v>
      </c>
      <c r="E593" s="4">
        <v>7303</v>
      </c>
      <c r="F593">
        <f t="shared" si="834"/>
        <v>3</v>
      </c>
      <c r="G593" s="4">
        <v>461441</v>
      </c>
      <c r="H593">
        <f t="shared" si="835"/>
        <v>205</v>
      </c>
      <c r="I593">
        <f t="shared" si="887"/>
        <v>2316</v>
      </c>
      <c r="J593">
        <f t="shared" si="886"/>
        <v>-3</v>
      </c>
      <c r="K593">
        <f t="shared" si="883"/>
        <v>1.5503332908758969E-2</v>
      </c>
      <c r="L593">
        <f t="shared" si="838"/>
        <v>0.97958009595380635</v>
      </c>
      <c r="M593">
        <f t="shared" si="839"/>
        <v>4.9165711374347214E-3</v>
      </c>
      <c r="N593">
        <f t="shared" si="840"/>
        <v>4.3518872330488683E-4</v>
      </c>
      <c r="O593">
        <f t="shared" si="884"/>
        <v>4.1079008626591809E-4</v>
      </c>
      <c r="P593">
        <f t="shared" si="841"/>
        <v>4.4426047967129057E-4</v>
      </c>
      <c r="Q593">
        <f t="shared" si="842"/>
        <v>-1.2953367875647669E-3</v>
      </c>
      <c r="R593">
        <f t="shared" si="843"/>
        <v>118535.48062405636</v>
      </c>
      <c r="S593">
        <f t="shared" si="885"/>
        <v>1837.6950176144942</v>
      </c>
      <c r="T593">
        <f t="shared" si="844"/>
        <v>116114.99748364367</v>
      </c>
      <c r="U593">
        <f t="shared" si="845"/>
        <v>582.78812279818817</v>
      </c>
      <c r="V593" s="4">
        <v>4011025</v>
      </c>
      <c r="W593">
        <f t="shared" si="846"/>
        <v>6869</v>
      </c>
      <c r="X593">
        <f t="shared" si="847"/>
        <v>-2308</v>
      </c>
      <c r="Y593" s="20">
        <f t="shared" si="848"/>
        <v>1009316.8092601912</v>
      </c>
      <c r="Z593" s="4">
        <v>3536416</v>
      </c>
      <c r="AA593">
        <f t="shared" si="849"/>
        <v>6538</v>
      </c>
      <c r="AB593" s="17">
        <f t="shared" si="850"/>
        <v>0.88167388635074573</v>
      </c>
      <c r="AC593" s="16">
        <f t="shared" si="851"/>
        <v>-2508</v>
      </c>
      <c r="AD593">
        <f t="shared" si="852"/>
        <v>474609</v>
      </c>
      <c r="AE593">
        <f t="shared" si="853"/>
        <v>331</v>
      </c>
      <c r="AF593" s="17">
        <f t="shared" si="854"/>
        <v>0.11832611364925424</v>
      </c>
      <c r="AG593" s="16">
        <f t="shared" si="855"/>
        <v>200</v>
      </c>
      <c r="AH593" s="20">
        <f t="shared" si="856"/>
        <v>4.8187509098849904E-2</v>
      </c>
      <c r="AI593" s="20">
        <f t="shared" si="857"/>
        <v>119428.53548062405</v>
      </c>
      <c r="AJ593" s="4">
        <v>2020</v>
      </c>
      <c r="AK593">
        <f t="shared" si="858"/>
        <v>-9</v>
      </c>
      <c r="AL593">
        <f t="shared" si="859"/>
        <v>-4.4356826022671214E-3</v>
      </c>
      <c r="AM593" s="20">
        <f t="shared" si="860"/>
        <v>508.30397584297936</v>
      </c>
      <c r="AN593" s="20">
        <f t="shared" si="861"/>
        <v>4.2882010784188853E-3</v>
      </c>
      <c r="AO593" s="4">
        <v>95</v>
      </c>
      <c r="AP593">
        <f t="shared" si="830"/>
        <v>9</v>
      </c>
      <c r="AQ593">
        <f t="shared" si="831"/>
        <v>0.10465116279069764</v>
      </c>
      <c r="AR593" s="20">
        <f t="shared" si="862"/>
        <v>23.905385002516354</v>
      </c>
      <c r="AS593" s="4">
        <v>163</v>
      </c>
      <c r="AT593">
        <f t="shared" si="863"/>
        <v>-4</v>
      </c>
      <c r="AU593">
        <f t="shared" si="864"/>
        <v>-2.39520958083832E-2</v>
      </c>
      <c r="AV593" s="20">
        <f t="shared" si="865"/>
        <v>41.016607951685955</v>
      </c>
      <c r="AW593" s="30">
        <f t="shared" si="866"/>
        <v>3.4602810682291002E-4</v>
      </c>
      <c r="AX593" s="4">
        <v>38</v>
      </c>
      <c r="AY593">
        <f t="shared" si="867"/>
        <v>1</v>
      </c>
      <c r="AZ593">
        <f t="shared" si="868"/>
        <v>2.7027027027026973E-2</v>
      </c>
      <c r="BA593" s="20">
        <f t="shared" si="869"/>
        <v>9.562154001006542</v>
      </c>
      <c r="BB593" s="30">
        <f t="shared" si="870"/>
        <v>8.0669129197979026E-5</v>
      </c>
      <c r="BC593" s="16">
        <f>+Pagina_Inicial[[#This Row],[Aislamiento Domiciliario]]+Pagina_Inicial[[#This Row],[Aislamiento en Hoteles]]+Pagina_Inicial[[#This Row],[Hospitalizados en Sala]]+Pagina_Inicial[[#This Row],[Hospitalizados en UCI]]</f>
        <v>2316</v>
      </c>
      <c r="BD593" s="16">
        <f t="shared" si="871"/>
        <v>-3</v>
      </c>
      <c r="BE593" s="30">
        <f t="shared" si="872"/>
        <v>-1.2936610608020871E-3</v>
      </c>
      <c r="BF593" s="20">
        <f t="shared" si="873"/>
        <v>582.78812279818817</v>
      </c>
      <c r="BG593" s="20">
        <f t="shared" si="874"/>
        <v>4.9165711374347214E-3</v>
      </c>
      <c r="BH593" s="26">
        <v>87221</v>
      </c>
      <c r="BI593">
        <f t="shared" si="836"/>
        <v>49</v>
      </c>
      <c r="BJ593" s="4">
        <v>177930</v>
      </c>
      <c r="BK593">
        <f t="shared" si="837"/>
        <v>73</v>
      </c>
      <c r="BL593" s="4">
        <v>132396</v>
      </c>
      <c r="BM593">
        <f t="shared" si="875"/>
        <v>54</v>
      </c>
      <c r="BN593" s="4">
        <v>51612</v>
      </c>
      <c r="BO593">
        <f t="shared" si="876"/>
        <v>26</v>
      </c>
      <c r="BP593" s="4">
        <v>21901</v>
      </c>
      <c r="BQ593">
        <f t="shared" si="877"/>
        <v>3</v>
      </c>
      <c r="BR593" s="8">
        <v>34</v>
      </c>
      <c r="BS593" s="15">
        <f t="shared" si="878"/>
        <v>0</v>
      </c>
      <c r="BT593" s="8">
        <v>335</v>
      </c>
      <c r="BU593" s="15">
        <f t="shared" si="879"/>
        <v>0</v>
      </c>
      <c r="BV593" s="8">
        <v>1536</v>
      </c>
      <c r="BW593" s="15">
        <f t="shared" si="880"/>
        <v>1</v>
      </c>
      <c r="BX593" s="8">
        <v>3445</v>
      </c>
      <c r="BY593" s="15">
        <f t="shared" si="881"/>
        <v>1</v>
      </c>
      <c r="BZ593" s="13">
        <v>1953</v>
      </c>
      <c r="CA593" s="16">
        <f t="shared" si="882"/>
        <v>1</v>
      </c>
    </row>
    <row r="594" spans="1:79">
      <c r="A594" s="1">
        <v>44491</v>
      </c>
      <c r="B594">
        <v>44492</v>
      </c>
      <c r="C594" s="4">
        <v>471253</v>
      </c>
      <c r="D594">
        <f t="shared" si="889"/>
        <v>193</v>
      </c>
      <c r="E594" s="4">
        <v>7306</v>
      </c>
      <c r="F594">
        <f t="shared" si="834"/>
        <v>3</v>
      </c>
      <c r="G594" s="4">
        <v>461623</v>
      </c>
      <c r="H594">
        <f t="shared" si="835"/>
        <v>182</v>
      </c>
      <c r="I594">
        <f t="shared" si="887"/>
        <v>2324</v>
      </c>
      <c r="J594">
        <f t="shared" si="886"/>
        <v>8</v>
      </c>
      <c r="K594">
        <f t="shared" si="883"/>
        <v>1.5503349580798425E-2</v>
      </c>
      <c r="L594">
        <f t="shared" si="838"/>
        <v>0.97956511682684244</v>
      </c>
      <c r="M594">
        <f t="shared" si="839"/>
        <v>4.9315335923590942E-3</v>
      </c>
      <c r="N594">
        <f t="shared" si="840"/>
        <v>4.0954646442569067E-4</v>
      </c>
      <c r="O594">
        <f t="shared" si="884"/>
        <v>4.106214070626882E-4</v>
      </c>
      <c r="P594">
        <f t="shared" si="841"/>
        <v>3.9426111783858256E-4</v>
      </c>
      <c r="Q594">
        <f t="shared" si="842"/>
        <v>3.4423407917383822E-3</v>
      </c>
      <c r="R594">
        <f t="shared" si="843"/>
        <v>118584.04630095621</v>
      </c>
      <c r="S594">
        <f t="shared" si="885"/>
        <v>1838.4499245093104</v>
      </c>
      <c r="T594">
        <f t="shared" si="844"/>
        <v>116160.79516859587</v>
      </c>
      <c r="U594">
        <f t="shared" si="845"/>
        <v>584.80120785103168</v>
      </c>
      <c r="V594" s="4">
        <v>4018662</v>
      </c>
      <c r="W594">
        <f t="shared" si="846"/>
        <v>7637</v>
      </c>
      <c r="X594">
        <f t="shared" si="847"/>
        <v>768</v>
      </c>
      <c r="Y594" s="20">
        <f t="shared" si="848"/>
        <v>1011238.5505787618</v>
      </c>
      <c r="Z594" s="4">
        <v>3543860</v>
      </c>
      <c r="AA594">
        <f t="shared" si="849"/>
        <v>7444</v>
      </c>
      <c r="AB594" s="17">
        <f t="shared" si="850"/>
        <v>0.88185072544045751</v>
      </c>
      <c r="AC594" s="16">
        <f t="shared" si="851"/>
        <v>906</v>
      </c>
      <c r="AD594">
        <f t="shared" si="852"/>
        <v>474802</v>
      </c>
      <c r="AE594">
        <f t="shared" si="853"/>
        <v>193</v>
      </c>
      <c r="AF594" s="17">
        <f t="shared" si="854"/>
        <v>0.11814927455954245</v>
      </c>
      <c r="AG594" s="16">
        <f t="shared" si="855"/>
        <v>-138</v>
      </c>
      <c r="AH594" s="20">
        <f t="shared" si="856"/>
        <v>2.5271703548513814E-2</v>
      </c>
      <c r="AI594" s="20">
        <f t="shared" si="857"/>
        <v>119477.1011575239</v>
      </c>
      <c r="AJ594" s="4">
        <v>2044</v>
      </c>
      <c r="AK594">
        <f t="shared" si="858"/>
        <v>24</v>
      </c>
      <c r="AL594">
        <f t="shared" si="859"/>
        <v>1.1881188118811892E-2</v>
      </c>
      <c r="AM594" s="20">
        <f t="shared" si="860"/>
        <v>514.34323100150982</v>
      </c>
      <c r="AN594" s="20">
        <f t="shared" si="861"/>
        <v>4.3373729185808901E-3</v>
      </c>
      <c r="AO594" s="4">
        <v>91</v>
      </c>
      <c r="AP594">
        <f t="shared" si="830"/>
        <v>-4</v>
      </c>
      <c r="AQ594">
        <f t="shared" si="831"/>
        <v>-4.2105263157894757E-2</v>
      </c>
      <c r="AR594" s="20">
        <f t="shared" si="862"/>
        <v>22.898842476094615</v>
      </c>
      <c r="AS594" s="4">
        <v>156</v>
      </c>
      <c r="AT594">
        <f t="shared" si="863"/>
        <v>-7</v>
      </c>
      <c r="AU594">
        <f t="shared" si="864"/>
        <v>-4.2944785276073594E-2</v>
      </c>
      <c r="AV594" s="20">
        <f t="shared" si="865"/>
        <v>39.255158530447908</v>
      </c>
      <c r="AW594" s="30">
        <f t="shared" si="866"/>
        <v>3.3103237539071367E-4</v>
      </c>
      <c r="AX594" s="4">
        <v>33</v>
      </c>
      <c r="AY594">
        <f t="shared" si="867"/>
        <v>-5</v>
      </c>
      <c r="AZ594">
        <f t="shared" si="868"/>
        <v>-0.13157894736842102</v>
      </c>
      <c r="BA594" s="20">
        <f t="shared" si="869"/>
        <v>8.3039758429793658</v>
      </c>
      <c r="BB594" s="30">
        <f t="shared" si="870"/>
        <v>7.0026079409574047E-5</v>
      </c>
      <c r="BC594" s="16">
        <f>+Pagina_Inicial[[#This Row],[Aislamiento Domiciliario]]+Pagina_Inicial[[#This Row],[Aislamiento en Hoteles]]+Pagina_Inicial[[#This Row],[Hospitalizados en Sala]]+Pagina_Inicial[[#This Row],[Hospitalizados en UCI]]</f>
        <v>2324</v>
      </c>
      <c r="BD594" s="16">
        <f t="shared" si="871"/>
        <v>8</v>
      </c>
      <c r="BE594" s="30">
        <f t="shared" si="872"/>
        <v>3.4542314335059832E-3</v>
      </c>
      <c r="BF594" s="20">
        <f t="shared" si="873"/>
        <v>584.80120785103168</v>
      </c>
      <c r="BG594" s="20">
        <f t="shared" si="874"/>
        <v>4.9315335923590942E-3</v>
      </c>
      <c r="BH594" s="26">
        <v>87270</v>
      </c>
      <c r="BI594">
        <f t="shared" si="836"/>
        <v>49</v>
      </c>
      <c r="BJ594" s="4">
        <v>177997</v>
      </c>
      <c r="BK594">
        <f t="shared" si="837"/>
        <v>67</v>
      </c>
      <c r="BL594" s="4">
        <v>132450</v>
      </c>
      <c r="BM594">
        <f t="shared" si="875"/>
        <v>54</v>
      </c>
      <c r="BN594" s="4">
        <v>51634</v>
      </c>
      <c r="BO594">
        <f t="shared" si="876"/>
        <v>22</v>
      </c>
      <c r="BP594" s="4">
        <v>21902</v>
      </c>
      <c r="BQ594">
        <f t="shared" si="877"/>
        <v>1</v>
      </c>
      <c r="BR594" s="8">
        <v>34</v>
      </c>
      <c r="BS594" s="15">
        <f t="shared" si="878"/>
        <v>0</v>
      </c>
      <c r="BT594" s="8">
        <v>335</v>
      </c>
      <c r="BU594" s="15">
        <f t="shared" si="879"/>
        <v>0</v>
      </c>
      <c r="BV594" s="8">
        <v>1537</v>
      </c>
      <c r="BW594" s="15">
        <f t="shared" si="880"/>
        <v>1</v>
      </c>
      <c r="BX594" s="8">
        <v>3447</v>
      </c>
      <c r="BY594" s="15">
        <f t="shared" si="881"/>
        <v>2</v>
      </c>
      <c r="BZ594" s="13">
        <v>1953</v>
      </c>
      <c r="CA594" s="16">
        <f t="shared" si="882"/>
        <v>0</v>
      </c>
    </row>
    <row r="595" spans="1:79">
      <c r="A595" s="1">
        <v>44492</v>
      </c>
      <c r="B595">
        <v>44493</v>
      </c>
      <c r="C595" s="4">
        <v>471403</v>
      </c>
      <c r="D595">
        <f t="shared" si="889"/>
        <v>150</v>
      </c>
      <c r="E595" s="4">
        <v>7307</v>
      </c>
      <c r="F595">
        <f t="shared" si="834"/>
        <v>1</v>
      </c>
      <c r="G595" s="4">
        <v>461819</v>
      </c>
      <c r="H595">
        <f t="shared" si="835"/>
        <v>196</v>
      </c>
      <c r="I595">
        <f t="shared" si="887"/>
        <v>2277</v>
      </c>
      <c r="J595">
        <f t="shared" si="886"/>
        <v>-47</v>
      </c>
      <c r="K595">
        <f t="shared" si="883"/>
        <v>1.550053775644194E-2</v>
      </c>
      <c r="L595">
        <f t="shared" si="838"/>
        <v>0.97966920023843718</v>
      </c>
      <c r="M595">
        <f t="shared" si="839"/>
        <v>4.8302620051208838E-3</v>
      </c>
      <c r="N595">
        <f t="shared" si="840"/>
        <v>3.1819907807120447E-4</v>
      </c>
      <c r="O595">
        <f t="shared" si="884"/>
        <v>1.3685507048036131E-4</v>
      </c>
      <c r="P595">
        <f t="shared" si="841"/>
        <v>4.2440869691372593E-4</v>
      </c>
      <c r="Q595">
        <f t="shared" si="842"/>
        <v>-2.0641194554238032E-2</v>
      </c>
      <c r="R595">
        <f t="shared" si="843"/>
        <v>118621.79164569703</v>
      </c>
      <c r="S595">
        <f t="shared" si="885"/>
        <v>1838.7015601409159</v>
      </c>
      <c r="T595">
        <f t="shared" si="844"/>
        <v>116210.11575239053</v>
      </c>
      <c r="U595">
        <f t="shared" si="845"/>
        <v>572.97433316557624</v>
      </c>
      <c r="V595" s="4">
        <v>4025224</v>
      </c>
      <c r="W595">
        <f t="shared" si="846"/>
        <v>6562</v>
      </c>
      <c r="X595">
        <f t="shared" si="847"/>
        <v>-1075</v>
      </c>
      <c r="Y595" s="20">
        <f t="shared" si="848"/>
        <v>1012889.7835933567</v>
      </c>
      <c r="Z595" s="4">
        <v>3550272</v>
      </c>
      <c r="AA595">
        <f t="shared" si="849"/>
        <v>6412</v>
      </c>
      <c r="AB595" s="17">
        <f t="shared" si="850"/>
        <v>0.8820060697243185</v>
      </c>
      <c r="AC595" s="16">
        <f t="shared" si="851"/>
        <v>-1032</v>
      </c>
      <c r="AD595">
        <f t="shared" si="852"/>
        <v>474952</v>
      </c>
      <c r="AE595">
        <f t="shared" si="853"/>
        <v>150</v>
      </c>
      <c r="AF595" s="17">
        <f t="shared" si="854"/>
        <v>0.11799393027568156</v>
      </c>
      <c r="AG595" s="16">
        <f t="shared" si="855"/>
        <v>-43</v>
      </c>
      <c r="AH595" s="20">
        <f t="shared" si="856"/>
        <v>2.285888448643706E-2</v>
      </c>
      <c r="AI595" s="20">
        <f t="shared" si="857"/>
        <v>119514.84650226471</v>
      </c>
      <c r="AJ595" s="4">
        <v>1993</v>
      </c>
      <c r="AK595">
        <f t="shared" si="858"/>
        <v>-51</v>
      </c>
      <c r="AL595">
        <f t="shared" si="859"/>
        <v>-2.4951076320939292E-2</v>
      </c>
      <c r="AM595" s="20">
        <f t="shared" si="860"/>
        <v>501.50981378963257</v>
      </c>
      <c r="AN595" s="20">
        <f t="shared" si="861"/>
        <v>4.227805083972737E-3</v>
      </c>
      <c r="AO595" s="4">
        <v>87</v>
      </c>
      <c r="AP595">
        <f t="shared" si="830"/>
        <v>-4</v>
      </c>
      <c r="AQ595">
        <f t="shared" si="831"/>
        <v>-4.3956043956043911E-2</v>
      </c>
      <c r="AR595" s="20">
        <f t="shared" si="862"/>
        <v>21.892299949672871</v>
      </c>
      <c r="AS595" s="4">
        <v>166</v>
      </c>
      <c r="AT595">
        <f t="shared" si="863"/>
        <v>10</v>
      </c>
      <c r="AU595">
        <f t="shared" si="864"/>
        <v>6.4102564102564097E-2</v>
      </c>
      <c r="AV595" s="20">
        <f t="shared" si="865"/>
        <v>41.771514846502264</v>
      </c>
      <c r="AW595" s="30">
        <f t="shared" si="866"/>
        <v>3.5214031306546626E-4</v>
      </c>
      <c r="AX595" s="4">
        <v>31</v>
      </c>
      <c r="AY595">
        <f t="shared" si="867"/>
        <v>-2</v>
      </c>
      <c r="AZ595">
        <f t="shared" si="868"/>
        <v>-6.0606060606060552E-2</v>
      </c>
      <c r="BA595" s="20">
        <f t="shared" si="869"/>
        <v>7.8007045797684951</v>
      </c>
      <c r="BB595" s="30">
        <f t="shared" si="870"/>
        <v>6.576114280138226E-5</v>
      </c>
      <c r="BC595" s="16">
        <f>+Pagina_Inicial[[#This Row],[Aislamiento Domiciliario]]+Pagina_Inicial[[#This Row],[Aislamiento en Hoteles]]+Pagina_Inicial[[#This Row],[Hospitalizados en Sala]]+Pagina_Inicial[[#This Row],[Hospitalizados en UCI]]</f>
        <v>2277</v>
      </c>
      <c r="BD595" s="16">
        <f t="shared" si="871"/>
        <v>-47</v>
      </c>
      <c r="BE595" s="30">
        <f t="shared" si="872"/>
        <v>-2.0223752151462993E-2</v>
      </c>
      <c r="BF595" s="20">
        <f t="shared" si="873"/>
        <v>572.97433316557624</v>
      </c>
      <c r="BG595" s="20">
        <f t="shared" si="874"/>
        <v>4.8302620051208838E-3</v>
      </c>
      <c r="BH595" s="26">
        <v>87299</v>
      </c>
      <c r="BI595">
        <f t="shared" si="836"/>
        <v>29</v>
      </c>
      <c r="BJ595" s="4">
        <v>178050</v>
      </c>
      <c r="BK595">
        <f t="shared" si="837"/>
        <v>53</v>
      </c>
      <c r="BL595" s="4">
        <v>132495</v>
      </c>
      <c r="BM595">
        <f t="shared" si="875"/>
        <v>45</v>
      </c>
      <c r="BN595" s="4">
        <v>51654</v>
      </c>
      <c r="BO595">
        <f t="shared" si="876"/>
        <v>20</v>
      </c>
      <c r="BP595" s="4">
        <v>21905</v>
      </c>
      <c r="BQ595">
        <f t="shared" si="877"/>
        <v>3</v>
      </c>
      <c r="BR595" s="8">
        <v>34</v>
      </c>
      <c r="BS595" s="15">
        <f t="shared" si="878"/>
        <v>0</v>
      </c>
      <c r="BT595" s="8">
        <v>335</v>
      </c>
      <c r="BU595" s="15">
        <f t="shared" si="879"/>
        <v>0</v>
      </c>
      <c r="BV595" s="8">
        <v>1537</v>
      </c>
      <c r="BW595" s="15">
        <f t="shared" si="880"/>
        <v>0</v>
      </c>
      <c r="BX595" s="8">
        <v>3448</v>
      </c>
      <c r="BY595" s="15">
        <f t="shared" si="881"/>
        <v>1</v>
      </c>
      <c r="BZ595" s="13">
        <v>1953</v>
      </c>
      <c r="CA595" s="16">
        <f t="shared" si="882"/>
        <v>0</v>
      </c>
    </row>
    <row r="596" spans="1:79">
      <c r="A596" s="1">
        <v>44493</v>
      </c>
      <c r="B596">
        <v>44494</v>
      </c>
      <c r="C596" s="4">
        <v>471537</v>
      </c>
      <c r="D596">
        <f t="shared" ref="D596:D637" si="890">IFERROR(C596-C595,"")</f>
        <v>134</v>
      </c>
      <c r="E596" s="4">
        <v>7307</v>
      </c>
      <c r="F596">
        <f t="shared" si="834"/>
        <v>0</v>
      </c>
      <c r="G596" s="4">
        <v>461954</v>
      </c>
      <c r="H596">
        <f t="shared" si="835"/>
        <v>135</v>
      </c>
      <c r="I596">
        <f t="shared" si="887"/>
        <v>2276</v>
      </c>
      <c r="J596">
        <f t="shared" si="886"/>
        <v>-1</v>
      </c>
      <c r="K596">
        <f t="shared" si="883"/>
        <v>1.5496132859139368E-2</v>
      </c>
      <c r="L596">
        <f t="shared" si="838"/>
        <v>0.97967709850976703</v>
      </c>
      <c r="M596">
        <f t="shared" si="839"/>
        <v>4.8267686310936361E-3</v>
      </c>
      <c r="N596">
        <f t="shared" si="840"/>
        <v>2.8417706351781513E-4</v>
      </c>
      <c r="O596">
        <f t="shared" si="884"/>
        <v>0</v>
      </c>
      <c r="P596">
        <f t="shared" si="841"/>
        <v>2.92236889387255E-4</v>
      </c>
      <c r="Q596">
        <f t="shared" si="842"/>
        <v>-4.3936731107205621E-4</v>
      </c>
      <c r="R596">
        <f t="shared" si="843"/>
        <v>118655.51082033216</v>
      </c>
      <c r="S596">
        <f t="shared" si="885"/>
        <v>1838.7015601409159</v>
      </c>
      <c r="T596">
        <f t="shared" si="844"/>
        <v>116244.08656265726</v>
      </c>
      <c r="U596">
        <f t="shared" si="845"/>
        <v>572.72269753397075</v>
      </c>
      <c r="V596" s="4">
        <v>4029716</v>
      </c>
      <c r="W596">
        <f t="shared" si="846"/>
        <v>4492</v>
      </c>
      <c r="X596">
        <f t="shared" si="847"/>
        <v>-2070</v>
      </c>
      <c r="Y596" s="20">
        <f t="shared" si="848"/>
        <v>1014020.1308505284</v>
      </c>
      <c r="Z596" s="4">
        <v>3554630</v>
      </c>
      <c r="AA596">
        <f t="shared" si="849"/>
        <v>4358</v>
      </c>
      <c r="AB596" s="17">
        <f t="shared" si="850"/>
        <v>0.88210434680756655</v>
      </c>
      <c r="AC596" s="16">
        <f t="shared" si="851"/>
        <v>-2054</v>
      </c>
      <c r="AD596">
        <f t="shared" si="852"/>
        <v>475086</v>
      </c>
      <c r="AE596">
        <f t="shared" si="853"/>
        <v>134</v>
      </c>
      <c r="AF596" s="17">
        <f t="shared" si="854"/>
        <v>0.11789565319243341</v>
      </c>
      <c r="AG596" s="16">
        <f t="shared" si="855"/>
        <v>-16</v>
      </c>
      <c r="AH596" s="20">
        <f t="shared" si="856"/>
        <v>2.983081032947462E-2</v>
      </c>
      <c r="AI596" s="20">
        <f t="shared" si="857"/>
        <v>119548.56567689985</v>
      </c>
      <c r="AJ596" s="4">
        <v>1991</v>
      </c>
      <c r="AK596">
        <f t="shared" si="858"/>
        <v>-2</v>
      </c>
      <c r="AL596">
        <f t="shared" si="859"/>
        <v>-1.0035122930256435E-3</v>
      </c>
      <c r="AM596" s="20">
        <f t="shared" si="860"/>
        <v>501.0065425264217</v>
      </c>
      <c r="AN596" s="20">
        <f t="shared" si="861"/>
        <v>4.2223621900296269E-3</v>
      </c>
      <c r="AO596" s="4">
        <v>87</v>
      </c>
      <c r="AP596">
        <f t="shared" si="830"/>
        <v>0</v>
      </c>
      <c r="AQ596">
        <f t="shared" si="831"/>
        <v>0</v>
      </c>
      <c r="AR596" s="20">
        <f t="shared" si="862"/>
        <v>21.892299949672871</v>
      </c>
      <c r="AS596" s="4">
        <v>166</v>
      </c>
      <c r="AT596">
        <f t="shared" si="863"/>
        <v>0</v>
      </c>
      <c r="AU596">
        <f t="shared" si="864"/>
        <v>0</v>
      </c>
      <c r="AV596" s="20">
        <f t="shared" si="865"/>
        <v>41.771514846502264</v>
      </c>
      <c r="AW596" s="30">
        <f t="shared" si="866"/>
        <v>3.5204024286535307E-4</v>
      </c>
      <c r="AX596" s="4">
        <v>32</v>
      </c>
      <c r="AY596">
        <f t="shared" si="867"/>
        <v>1</v>
      </c>
      <c r="AZ596">
        <f t="shared" si="868"/>
        <v>3.2258064516129004E-2</v>
      </c>
      <c r="BA596" s="20">
        <f t="shared" si="869"/>
        <v>8.0523402113739309</v>
      </c>
      <c r="BB596" s="30">
        <f t="shared" si="870"/>
        <v>6.7863179347537944E-5</v>
      </c>
      <c r="BC596" s="16">
        <f>+Pagina_Inicial[[#This Row],[Aislamiento Domiciliario]]+Pagina_Inicial[[#This Row],[Aislamiento en Hoteles]]+Pagina_Inicial[[#This Row],[Hospitalizados en Sala]]+Pagina_Inicial[[#This Row],[Hospitalizados en UCI]]</f>
        <v>2276</v>
      </c>
      <c r="BD596" s="16">
        <f t="shared" si="871"/>
        <v>-1</v>
      </c>
      <c r="BE596" s="30">
        <f t="shared" si="872"/>
        <v>-4.3917435221785261E-4</v>
      </c>
      <c r="BF596" s="20">
        <f t="shared" si="873"/>
        <v>572.72269753397075</v>
      </c>
      <c r="BG596" s="20">
        <f t="shared" si="874"/>
        <v>4.8267686310936361E-3</v>
      </c>
      <c r="BH596" s="26">
        <v>87335</v>
      </c>
      <c r="BI596">
        <f t="shared" si="836"/>
        <v>36</v>
      </c>
      <c r="BJ596" s="4">
        <v>178089</v>
      </c>
      <c r="BK596">
        <f t="shared" si="837"/>
        <v>39</v>
      </c>
      <c r="BL596" s="4">
        <v>132535</v>
      </c>
      <c r="BM596">
        <f t="shared" si="875"/>
        <v>40</v>
      </c>
      <c r="BN596" s="4">
        <v>51672</v>
      </c>
      <c r="BO596">
        <f t="shared" si="876"/>
        <v>18</v>
      </c>
      <c r="BP596" s="4">
        <v>21906</v>
      </c>
      <c r="BQ596">
        <f t="shared" si="877"/>
        <v>1</v>
      </c>
      <c r="BR596" s="8">
        <v>34</v>
      </c>
      <c r="BS596" s="15">
        <f t="shared" si="878"/>
        <v>0</v>
      </c>
      <c r="BT596" s="8">
        <v>335</v>
      </c>
      <c r="BU596" s="15">
        <f t="shared" si="879"/>
        <v>0</v>
      </c>
      <c r="BV596" s="8">
        <v>1537</v>
      </c>
      <c r="BW596" s="15">
        <f t="shared" si="880"/>
        <v>0</v>
      </c>
      <c r="BX596" s="8">
        <v>3448</v>
      </c>
      <c r="BY596" s="15">
        <f t="shared" si="881"/>
        <v>0</v>
      </c>
      <c r="BZ596" s="13">
        <v>1953</v>
      </c>
      <c r="CA596" s="16">
        <f t="shared" si="882"/>
        <v>0</v>
      </c>
    </row>
    <row r="597" spans="1:79">
      <c r="A597" s="1">
        <v>44494</v>
      </c>
      <c r="B597">
        <v>44495</v>
      </c>
      <c r="C597" s="4">
        <v>471669</v>
      </c>
      <c r="D597">
        <f t="shared" si="890"/>
        <v>132</v>
      </c>
      <c r="E597" s="4">
        <v>7310</v>
      </c>
      <c r="F597">
        <f t="shared" si="834"/>
        <v>3</v>
      </c>
      <c r="G597" s="4">
        <v>462060</v>
      </c>
      <c r="H597">
        <f t="shared" si="835"/>
        <v>106</v>
      </c>
      <c r="I597">
        <f t="shared" si="887"/>
        <v>2299</v>
      </c>
      <c r="J597">
        <f t="shared" si="886"/>
        <v>23</v>
      </c>
      <c r="K597">
        <f t="shared" si="883"/>
        <v>1.5498156546222034E-2</v>
      </c>
      <c r="L597">
        <f t="shared" si="838"/>
        <v>0.97962766261933687</v>
      </c>
      <c r="M597">
        <f t="shared" si="839"/>
        <v>4.8741808344411018E-3</v>
      </c>
      <c r="N597">
        <f t="shared" si="840"/>
        <v>2.7985727279087664E-4</v>
      </c>
      <c r="O597">
        <f t="shared" si="884"/>
        <v>4.1039671682626538E-4</v>
      </c>
      <c r="P597">
        <f t="shared" si="841"/>
        <v>2.2940743626368869E-4</v>
      </c>
      <c r="Q597">
        <f t="shared" si="842"/>
        <v>1.0004349717268378E-2</v>
      </c>
      <c r="R597">
        <f t="shared" si="843"/>
        <v>118688.72672370407</v>
      </c>
      <c r="S597">
        <f t="shared" si="885"/>
        <v>1839.4564670357322</v>
      </c>
      <c r="T597">
        <f t="shared" si="844"/>
        <v>116270.75993960744</v>
      </c>
      <c r="U597">
        <f t="shared" si="845"/>
        <v>578.51031706089577</v>
      </c>
      <c r="V597" s="4">
        <v>4033042</v>
      </c>
      <c r="W597">
        <f t="shared" si="846"/>
        <v>3326</v>
      </c>
      <c r="X597">
        <f t="shared" si="847"/>
        <v>-1166</v>
      </c>
      <c r="Y597" s="20">
        <f t="shared" si="848"/>
        <v>1014857.070961248</v>
      </c>
      <c r="Z597" s="4">
        <v>3557824</v>
      </c>
      <c r="AA597">
        <f t="shared" si="849"/>
        <v>3194</v>
      </c>
      <c r="AB597" s="17">
        <f t="shared" si="850"/>
        <v>0.88216884426197395</v>
      </c>
      <c r="AC597" s="16">
        <f t="shared" si="851"/>
        <v>-1164</v>
      </c>
      <c r="AD597">
        <f t="shared" si="852"/>
        <v>475218</v>
      </c>
      <c r="AE597">
        <f t="shared" si="853"/>
        <v>132</v>
      </c>
      <c r="AF597" s="17">
        <f t="shared" si="854"/>
        <v>0.11783115573802604</v>
      </c>
      <c r="AG597" s="16">
        <f t="shared" si="855"/>
        <v>-2</v>
      </c>
      <c r="AH597" s="20">
        <f t="shared" si="856"/>
        <v>3.9687312086590501E-2</v>
      </c>
      <c r="AI597" s="20">
        <f t="shared" si="857"/>
        <v>119581.78158027177</v>
      </c>
      <c r="AJ597" s="4">
        <v>2021</v>
      </c>
      <c r="AK597">
        <f t="shared" si="858"/>
        <v>30</v>
      </c>
      <c r="AL597">
        <f t="shared" si="859"/>
        <v>1.5067805123053724E-2</v>
      </c>
      <c r="AM597" s="20">
        <f t="shared" si="860"/>
        <v>508.55561147458479</v>
      </c>
      <c r="AN597" s="20">
        <f t="shared" si="861"/>
        <v>4.28478445689668E-3</v>
      </c>
      <c r="AO597" s="4">
        <v>77</v>
      </c>
      <c r="AP597">
        <f t="shared" si="830"/>
        <v>-10</v>
      </c>
      <c r="AQ597">
        <f t="shared" si="831"/>
        <v>-0.11494252873563215</v>
      </c>
      <c r="AR597" s="20">
        <f t="shared" si="862"/>
        <v>19.375943633618519</v>
      </c>
      <c r="AS597" s="4">
        <v>172</v>
      </c>
      <c r="AT597">
        <f t="shared" si="863"/>
        <v>6</v>
      </c>
      <c r="AU597">
        <f t="shared" si="864"/>
        <v>3.6144578313253017E-2</v>
      </c>
      <c r="AV597" s="20">
        <f t="shared" si="865"/>
        <v>43.281328636134873</v>
      </c>
      <c r="AW597" s="30">
        <f t="shared" si="866"/>
        <v>3.646625069699302E-4</v>
      </c>
      <c r="AX597" s="4">
        <v>29</v>
      </c>
      <c r="AY597">
        <f t="shared" si="867"/>
        <v>-3</v>
      </c>
      <c r="AZ597">
        <f t="shared" si="868"/>
        <v>-9.375E-2</v>
      </c>
      <c r="BA597" s="20">
        <f t="shared" si="869"/>
        <v>7.2974333165576244</v>
      </c>
      <c r="BB597" s="30">
        <f t="shared" si="870"/>
        <v>6.1483794779813815E-5</v>
      </c>
      <c r="BC597" s="16">
        <f>+Pagina_Inicial[[#This Row],[Aislamiento Domiciliario]]+Pagina_Inicial[[#This Row],[Aislamiento en Hoteles]]+Pagina_Inicial[[#This Row],[Hospitalizados en Sala]]+Pagina_Inicial[[#This Row],[Hospitalizados en UCI]]</f>
        <v>2299</v>
      </c>
      <c r="BD597" s="16">
        <f t="shared" si="871"/>
        <v>23</v>
      </c>
      <c r="BE597" s="30">
        <f t="shared" si="872"/>
        <v>1.0105448154657193E-2</v>
      </c>
      <c r="BF597" s="20">
        <f t="shared" si="873"/>
        <v>578.51031706089577</v>
      </c>
      <c r="BG597" s="20">
        <f t="shared" si="874"/>
        <v>4.8741808344411018E-3</v>
      </c>
      <c r="BH597" s="26">
        <v>87369</v>
      </c>
      <c r="BI597">
        <f t="shared" si="836"/>
        <v>34</v>
      </c>
      <c r="BJ597" s="4">
        <v>178121</v>
      </c>
      <c r="BK597">
        <f t="shared" si="837"/>
        <v>32</v>
      </c>
      <c r="BL597" s="4">
        <v>132570</v>
      </c>
      <c r="BM597">
        <f t="shared" si="875"/>
        <v>35</v>
      </c>
      <c r="BN597" s="4">
        <v>51696</v>
      </c>
      <c r="BO597">
        <f t="shared" si="876"/>
        <v>24</v>
      </c>
      <c r="BP597" s="4">
        <v>21913</v>
      </c>
      <c r="BQ597">
        <f t="shared" si="877"/>
        <v>7</v>
      </c>
      <c r="BR597" s="8">
        <v>34</v>
      </c>
      <c r="BS597" s="15">
        <f t="shared" si="878"/>
        <v>0</v>
      </c>
      <c r="BT597" s="8">
        <v>335</v>
      </c>
      <c r="BU597" s="15">
        <f t="shared" si="879"/>
        <v>0</v>
      </c>
      <c r="BV597" s="8">
        <v>1538</v>
      </c>
      <c r="BW597" s="15">
        <f t="shared" si="880"/>
        <v>1</v>
      </c>
      <c r="BX597" s="8">
        <v>3450</v>
      </c>
      <c r="BY597" s="15">
        <f t="shared" si="881"/>
        <v>2</v>
      </c>
      <c r="BZ597" s="13">
        <v>1953</v>
      </c>
      <c r="CA597" s="16">
        <f t="shared" si="882"/>
        <v>0</v>
      </c>
    </row>
    <row r="598" spans="1:79">
      <c r="A598" s="1">
        <v>44495</v>
      </c>
      <c r="B598">
        <v>44496</v>
      </c>
      <c r="C598" s="4">
        <v>471884</v>
      </c>
      <c r="D598">
        <f t="shared" si="890"/>
        <v>215</v>
      </c>
      <c r="E598" s="4">
        <v>7314</v>
      </c>
      <c r="F598">
        <f t="shared" si="834"/>
        <v>4</v>
      </c>
      <c r="G598" s="4">
        <v>462287</v>
      </c>
      <c r="H598">
        <f t="shared" si="835"/>
        <v>227</v>
      </c>
      <c r="I598">
        <f t="shared" si="887"/>
        <v>2283</v>
      </c>
      <c r="J598">
        <f t="shared" si="886"/>
        <v>-16</v>
      </c>
      <c r="K598">
        <f t="shared" si="883"/>
        <v>1.549957192869434E-2</v>
      </c>
      <c r="L598">
        <f t="shared" si="838"/>
        <v>0.97966237465139738</v>
      </c>
      <c r="M598">
        <f t="shared" si="839"/>
        <v>4.8380534199082828E-3</v>
      </c>
      <c r="N598">
        <f t="shared" si="840"/>
        <v>4.5562044909342126E-4</v>
      </c>
      <c r="O598">
        <f t="shared" si="884"/>
        <v>5.4689636313918512E-4</v>
      </c>
      <c r="P598">
        <f t="shared" si="841"/>
        <v>4.9103695323467894E-4</v>
      </c>
      <c r="Q598">
        <f t="shared" si="842"/>
        <v>-7.00832238282961E-3</v>
      </c>
      <c r="R598">
        <f t="shared" si="843"/>
        <v>118742.82838449924</v>
      </c>
      <c r="S598">
        <f t="shared" si="885"/>
        <v>1840.463009562154</v>
      </c>
      <c r="T598">
        <f t="shared" si="844"/>
        <v>116327.88122798188</v>
      </c>
      <c r="U598">
        <f t="shared" si="845"/>
        <v>574.48414695520887</v>
      </c>
      <c r="V598" s="4">
        <v>4040000</v>
      </c>
      <c r="W598">
        <f t="shared" si="846"/>
        <v>6958</v>
      </c>
      <c r="X598">
        <f t="shared" si="847"/>
        <v>3632</v>
      </c>
      <c r="Y598" s="20">
        <f t="shared" si="848"/>
        <v>1016607.9516859587</v>
      </c>
      <c r="Z598" s="4">
        <v>3564567</v>
      </c>
      <c r="AA598">
        <f t="shared" si="849"/>
        <v>6743</v>
      </c>
      <c r="AB598" s="17">
        <f t="shared" si="850"/>
        <v>0.88231856435643563</v>
      </c>
      <c r="AC598" s="16">
        <f t="shared" si="851"/>
        <v>3549</v>
      </c>
      <c r="AD598">
        <f t="shared" si="852"/>
        <v>475433</v>
      </c>
      <c r="AE598">
        <f t="shared" si="853"/>
        <v>215</v>
      </c>
      <c r="AF598" s="17">
        <f t="shared" si="854"/>
        <v>0.11768143564356436</v>
      </c>
      <c r="AG598" s="16">
        <f t="shared" si="855"/>
        <v>83</v>
      </c>
      <c r="AH598" s="20">
        <f t="shared" si="856"/>
        <v>3.0899683817188849E-2</v>
      </c>
      <c r="AI598" s="20">
        <f t="shared" si="857"/>
        <v>119635.88324106693</v>
      </c>
      <c r="AJ598" s="4">
        <v>2007</v>
      </c>
      <c r="AK598">
        <f t="shared" si="858"/>
        <v>-14</v>
      </c>
      <c r="AL598">
        <f t="shared" si="859"/>
        <v>-6.9272637308263052E-3</v>
      </c>
      <c r="AM598" s="20">
        <f t="shared" si="860"/>
        <v>505.03271263210866</v>
      </c>
      <c r="AN598" s="20">
        <f t="shared" si="861"/>
        <v>4.2531639131650999E-3</v>
      </c>
      <c r="AO598" s="4">
        <v>77</v>
      </c>
      <c r="AP598">
        <f t="shared" ref="AP598:AP637" si="891">AO598-AO597</f>
        <v>0</v>
      </c>
      <c r="AQ598">
        <f t="shared" ref="AQ598:AQ634" si="892">IFERROR(AO598/AO597,0)-1</f>
        <v>0</v>
      </c>
      <c r="AR598" s="20">
        <f t="shared" si="862"/>
        <v>19.375943633618519</v>
      </c>
      <c r="AS598" s="4">
        <v>168</v>
      </c>
      <c r="AT598">
        <f t="shared" si="863"/>
        <v>-4</v>
      </c>
      <c r="AU598">
        <f t="shared" si="864"/>
        <v>-2.3255813953488413E-2</v>
      </c>
      <c r="AV598" s="20">
        <f t="shared" si="865"/>
        <v>42.274786109713133</v>
      </c>
      <c r="AW598" s="30">
        <f t="shared" si="866"/>
        <v>3.5601969975671986E-4</v>
      </c>
      <c r="AX598" s="4">
        <v>31</v>
      </c>
      <c r="AY598">
        <f t="shared" si="867"/>
        <v>2</v>
      </c>
      <c r="AZ598">
        <f t="shared" si="868"/>
        <v>6.8965517241379226E-2</v>
      </c>
      <c r="BA598" s="20">
        <f t="shared" si="869"/>
        <v>7.8007045797684951</v>
      </c>
      <c r="BB598" s="30">
        <f t="shared" si="870"/>
        <v>6.5694111264632827E-5</v>
      </c>
      <c r="BC598" s="16">
        <f>+Pagina_Inicial[[#This Row],[Aislamiento Domiciliario]]+Pagina_Inicial[[#This Row],[Aislamiento en Hoteles]]+Pagina_Inicial[[#This Row],[Hospitalizados en Sala]]+Pagina_Inicial[[#This Row],[Hospitalizados en UCI]]</f>
        <v>2283</v>
      </c>
      <c r="BD598" s="16">
        <f t="shared" si="871"/>
        <v>-16</v>
      </c>
      <c r="BE598" s="30">
        <f t="shared" si="872"/>
        <v>-6.9595476294040948E-3</v>
      </c>
      <c r="BF598" s="20">
        <f t="shared" si="873"/>
        <v>574.48414695520887</v>
      </c>
      <c r="BG598" s="20">
        <f t="shared" si="874"/>
        <v>4.8380534199082828E-3</v>
      </c>
      <c r="BH598" s="26">
        <v>87413</v>
      </c>
      <c r="BI598">
        <f t="shared" si="836"/>
        <v>44</v>
      </c>
      <c r="BJ598" s="4">
        <v>178201</v>
      </c>
      <c r="BK598">
        <f t="shared" si="837"/>
        <v>80</v>
      </c>
      <c r="BL598" s="4">
        <v>132625</v>
      </c>
      <c r="BM598">
        <f t="shared" si="875"/>
        <v>55</v>
      </c>
      <c r="BN598" s="4">
        <v>51723</v>
      </c>
      <c r="BO598">
        <f t="shared" si="876"/>
        <v>27</v>
      </c>
      <c r="BP598" s="4">
        <v>21922</v>
      </c>
      <c r="BQ598">
        <f t="shared" si="877"/>
        <v>9</v>
      </c>
      <c r="BR598" s="8">
        <v>34</v>
      </c>
      <c r="BS598" s="15">
        <f t="shared" si="878"/>
        <v>0</v>
      </c>
      <c r="BT598" s="8">
        <v>335</v>
      </c>
      <c r="BU598" s="15">
        <f t="shared" si="879"/>
        <v>0</v>
      </c>
      <c r="BV598" s="8">
        <v>1539</v>
      </c>
      <c r="BW598" s="15">
        <f t="shared" si="880"/>
        <v>1</v>
      </c>
      <c r="BX598" s="8">
        <v>3451</v>
      </c>
      <c r="BY598" s="15">
        <f t="shared" si="881"/>
        <v>1</v>
      </c>
      <c r="BZ598" s="13">
        <v>1955</v>
      </c>
      <c r="CA598" s="16">
        <f t="shared" si="882"/>
        <v>2</v>
      </c>
    </row>
    <row r="599" spans="1:79">
      <c r="A599" s="1">
        <v>44496</v>
      </c>
      <c r="B599">
        <v>44497</v>
      </c>
      <c r="C599" s="4">
        <v>472057</v>
      </c>
      <c r="D599">
        <f t="shared" si="890"/>
        <v>173</v>
      </c>
      <c r="E599" s="4">
        <v>7314</v>
      </c>
      <c r="F599">
        <f t="shared" si="834"/>
        <v>0</v>
      </c>
      <c r="G599" s="4">
        <v>462486</v>
      </c>
      <c r="H599">
        <f t="shared" si="835"/>
        <v>199</v>
      </c>
      <c r="I599">
        <f t="shared" si="887"/>
        <v>2257</v>
      </c>
      <c r="J599">
        <f t="shared" si="886"/>
        <v>-26</v>
      </c>
      <c r="K599">
        <f t="shared" si="883"/>
        <v>1.5493891627494137E-2</v>
      </c>
      <c r="L599">
        <f t="shared" si="838"/>
        <v>0.97972490610244101</v>
      </c>
      <c r="M599">
        <f t="shared" si="839"/>
        <v>4.7812022700648438E-3</v>
      </c>
      <c r="N599">
        <f t="shared" si="840"/>
        <v>3.664811664693035E-4</v>
      </c>
      <c r="O599">
        <f t="shared" si="884"/>
        <v>0</v>
      </c>
      <c r="P599">
        <f t="shared" si="841"/>
        <v>4.302832950619046E-4</v>
      </c>
      <c r="Q599">
        <f t="shared" si="842"/>
        <v>-1.1519716437749225E-2</v>
      </c>
      <c r="R599">
        <f t="shared" si="843"/>
        <v>118786.36134876698</v>
      </c>
      <c r="S599">
        <f t="shared" si="885"/>
        <v>1840.463009562154</v>
      </c>
      <c r="T599">
        <f t="shared" si="844"/>
        <v>116377.95671867135</v>
      </c>
      <c r="U599">
        <f t="shared" si="845"/>
        <v>567.94162053346747</v>
      </c>
      <c r="V599" s="4">
        <v>4047733</v>
      </c>
      <c r="W599">
        <f t="shared" si="846"/>
        <v>7733</v>
      </c>
      <c r="X599">
        <f t="shared" si="847"/>
        <v>775</v>
      </c>
      <c r="Y599" s="20">
        <f t="shared" si="848"/>
        <v>1018553.8500251635</v>
      </c>
      <c r="Z599" s="4">
        <v>3572127</v>
      </c>
      <c r="AA599">
        <f t="shared" si="849"/>
        <v>7560</v>
      </c>
      <c r="AB599" s="17">
        <f t="shared" si="850"/>
        <v>0.8825006491287839</v>
      </c>
      <c r="AC599" s="16">
        <f t="shared" si="851"/>
        <v>817</v>
      </c>
      <c r="AD599">
        <f t="shared" si="852"/>
        <v>475606</v>
      </c>
      <c r="AE599">
        <f t="shared" si="853"/>
        <v>173</v>
      </c>
      <c r="AF599" s="17">
        <f t="shared" si="854"/>
        <v>0.11749935087121606</v>
      </c>
      <c r="AG599" s="16">
        <f t="shared" si="855"/>
        <v>-42</v>
      </c>
      <c r="AH599" s="20">
        <f t="shared" si="856"/>
        <v>2.2371653950601318E-2</v>
      </c>
      <c r="AI599" s="20">
        <f t="shared" si="857"/>
        <v>119679.41620533467</v>
      </c>
      <c r="AJ599" s="4">
        <v>1988</v>
      </c>
      <c r="AK599">
        <f t="shared" si="858"/>
        <v>-19</v>
      </c>
      <c r="AL599">
        <f t="shared" si="859"/>
        <v>-9.4668659691081736E-3</v>
      </c>
      <c r="AM599" s="20">
        <f t="shared" si="860"/>
        <v>500.25163563160544</v>
      </c>
      <c r="AN599" s="20">
        <f t="shared" si="861"/>
        <v>4.2113558320287592E-3</v>
      </c>
      <c r="AO599" s="4">
        <v>80</v>
      </c>
      <c r="AP599">
        <f t="shared" si="891"/>
        <v>3</v>
      </c>
      <c r="AQ599">
        <f t="shared" si="892"/>
        <v>3.8961038961038863E-2</v>
      </c>
      <c r="AR599" s="20">
        <f t="shared" si="862"/>
        <v>20.130850528434827</v>
      </c>
      <c r="AS599" s="4">
        <v>157</v>
      </c>
      <c r="AT599">
        <f t="shared" si="863"/>
        <v>-11</v>
      </c>
      <c r="AU599">
        <f t="shared" si="864"/>
        <v>-6.5476190476190466E-2</v>
      </c>
      <c r="AV599" s="20">
        <f t="shared" si="865"/>
        <v>39.506794162053346</v>
      </c>
      <c r="AW599" s="30">
        <f t="shared" si="866"/>
        <v>3.3258695454150666E-4</v>
      </c>
      <c r="AX599" s="4">
        <v>32</v>
      </c>
      <c r="AY599">
        <f t="shared" si="867"/>
        <v>1</v>
      </c>
      <c r="AZ599">
        <f t="shared" si="868"/>
        <v>3.2258064516129004E-2</v>
      </c>
      <c r="BA599" s="20">
        <f t="shared" si="869"/>
        <v>8.0523402113739309</v>
      </c>
      <c r="BB599" s="30">
        <f t="shared" si="870"/>
        <v>6.7788423855593712E-5</v>
      </c>
      <c r="BC599" s="16">
        <f>+Pagina_Inicial[[#This Row],[Aislamiento Domiciliario]]+Pagina_Inicial[[#This Row],[Aislamiento en Hoteles]]+Pagina_Inicial[[#This Row],[Hospitalizados en Sala]]+Pagina_Inicial[[#This Row],[Hospitalizados en UCI]]</f>
        <v>2257</v>
      </c>
      <c r="BD599" s="16">
        <f t="shared" si="871"/>
        <v>-26</v>
      </c>
      <c r="BE599" s="30">
        <f t="shared" si="872"/>
        <v>-1.13885238720981E-2</v>
      </c>
      <c r="BF599" s="20">
        <f t="shared" si="873"/>
        <v>567.94162053346747</v>
      </c>
      <c r="BG599" s="20">
        <f t="shared" si="874"/>
        <v>4.7812022700648438E-3</v>
      </c>
      <c r="BH599" s="26">
        <v>87444</v>
      </c>
      <c r="BI599">
        <f t="shared" si="836"/>
        <v>31</v>
      </c>
      <c r="BJ599" s="4">
        <v>178264</v>
      </c>
      <c r="BK599">
        <f t="shared" si="837"/>
        <v>63</v>
      </c>
      <c r="BL599" s="4">
        <v>132680</v>
      </c>
      <c r="BM599">
        <f t="shared" si="875"/>
        <v>55</v>
      </c>
      <c r="BN599" s="4">
        <v>51742</v>
      </c>
      <c r="BO599">
        <f t="shared" si="876"/>
        <v>19</v>
      </c>
      <c r="BP599" s="4">
        <v>21927</v>
      </c>
      <c r="BQ599">
        <f t="shared" si="877"/>
        <v>5</v>
      </c>
      <c r="BR599" s="8">
        <v>34</v>
      </c>
      <c r="BS599" s="15">
        <f t="shared" si="878"/>
        <v>0</v>
      </c>
      <c r="BT599" s="8">
        <v>335</v>
      </c>
      <c r="BU599" s="15">
        <f t="shared" si="879"/>
        <v>0</v>
      </c>
      <c r="BV599" s="8">
        <v>1539</v>
      </c>
      <c r="BW599" s="15">
        <f t="shared" si="880"/>
        <v>0</v>
      </c>
      <c r="BX599" s="8">
        <v>3451</v>
      </c>
      <c r="BY599" s="15">
        <f t="shared" si="881"/>
        <v>0</v>
      </c>
      <c r="BZ599" s="13">
        <v>1955</v>
      </c>
      <c r="CA599" s="16">
        <f t="shared" si="882"/>
        <v>0</v>
      </c>
    </row>
    <row r="600" spans="1:79">
      <c r="A600" s="1">
        <v>44497</v>
      </c>
      <c r="B600">
        <v>44498</v>
      </c>
      <c r="C600" s="4">
        <v>472197</v>
      </c>
      <c r="D600">
        <f t="shared" si="890"/>
        <v>140</v>
      </c>
      <c r="E600" s="4">
        <v>7314</v>
      </c>
      <c r="F600">
        <f t="shared" si="834"/>
        <v>0</v>
      </c>
      <c r="G600" s="4">
        <v>462681</v>
      </c>
      <c r="H600">
        <f t="shared" si="835"/>
        <v>195</v>
      </c>
      <c r="I600">
        <f t="shared" si="887"/>
        <v>2202</v>
      </c>
      <c r="J600">
        <f t="shared" si="886"/>
        <v>-55</v>
      </c>
      <c r="K600">
        <f t="shared" si="883"/>
        <v>1.5489297898970134E-2</v>
      </c>
      <c r="L600">
        <f t="shared" si="838"/>
        <v>0.97984739420199618</v>
      </c>
      <c r="M600">
        <f t="shared" si="839"/>
        <v>4.6633078990336663E-3</v>
      </c>
      <c r="N600">
        <f t="shared" si="840"/>
        <v>2.9648642409841653E-4</v>
      </c>
      <c r="O600">
        <f t="shared" si="884"/>
        <v>0</v>
      </c>
      <c r="P600">
        <f t="shared" si="841"/>
        <v>4.2145668397881045E-4</v>
      </c>
      <c r="Q600">
        <f t="shared" si="842"/>
        <v>-2.4977293369663943E-2</v>
      </c>
      <c r="R600">
        <f t="shared" si="843"/>
        <v>118821.59033719174</v>
      </c>
      <c r="S600">
        <f t="shared" si="885"/>
        <v>1840.463009562154</v>
      </c>
      <c r="T600">
        <f t="shared" si="844"/>
        <v>116427.02566683442</v>
      </c>
      <c r="U600">
        <f t="shared" si="845"/>
        <v>554.10166079516853</v>
      </c>
      <c r="V600" s="4">
        <v>4054784</v>
      </c>
      <c r="W600">
        <f t="shared" si="846"/>
        <v>7051</v>
      </c>
      <c r="X600">
        <f t="shared" si="847"/>
        <v>-682</v>
      </c>
      <c r="Y600" s="20">
        <f t="shared" si="848"/>
        <v>1020328.1328636134</v>
      </c>
      <c r="Z600" s="4">
        <v>3579038</v>
      </c>
      <c r="AA600">
        <f t="shared" si="849"/>
        <v>6911</v>
      </c>
      <c r="AB600" s="17">
        <f t="shared" si="850"/>
        <v>0.88267044557737229</v>
      </c>
      <c r="AC600" s="16">
        <f t="shared" si="851"/>
        <v>-649</v>
      </c>
      <c r="AD600">
        <f t="shared" si="852"/>
        <v>475746</v>
      </c>
      <c r="AE600">
        <f t="shared" si="853"/>
        <v>140</v>
      </c>
      <c r="AF600" s="17">
        <f t="shared" si="854"/>
        <v>0.11732955442262769</v>
      </c>
      <c r="AG600" s="16">
        <f t="shared" si="855"/>
        <v>-33</v>
      </c>
      <c r="AH600" s="20">
        <f t="shared" si="856"/>
        <v>1.9855339668132181E-2</v>
      </c>
      <c r="AI600" s="20">
        <f t="shared" si="857"/>
        <v>119714.64519375942</v>
      </c>
      <c r="AJ600" s="4">
        <v>1926</v>
      </c>
      <c r="AK600">
        <f t="shared" si="858"/>
        <v>-62</v>
      </c>
      <c r="AL600">
        <f t="shared" si="859"/>
        <v>-3.1187122736418549E-2</v>
      </c>
      <c r="AM600" s="20">
        <f t="shared" si="860"/>
        <v>484.65022647206843</v>
      </c>
      <c r="AN600" s="20">
        <f t="shared" si="861"/>
        <v>4.0788060915253593E-3</v>
      </c>
      <c r="AO600" s="4">
        <v>89</v>
      </c>
      <c r="AP600">
        <f t="shared" si="891"/>
        <v>9</v>
      </c>
      <c r="AQ600">
        <f t="shared" si="892"/>
        <v>0.11250000000000004</v>
      </c>
      <c r="AR600" s="20">
        <f t="shared" si="862"/>
        <v>22.395571212883745</v>
      </c>
      <c r="AS600" s="4">
        <v>155</v>
      </c>
      <c r="AT600">
        <f t="shared" si="863"/>
        <v>-2</v>
      </c>
      <c r="AU600">
        <f t="shared" si="864"/>
        <v>-1.2738853503184711E-2</v>
      </c>
      <c r="AV600" s="20">
        <f t="shared" si="865"/>
        <v>39.003522898842476</v>
      </c>
      <c r="AW600" s="30">
        <f t="shared" si="866"/>
        <v>3.2825282668038974E-4</v>
      </c>
      <c r="AX600" s="4">
        <v>32</v>
      </c>
      <c r="AY600">
        <f t="shared" si="867"/>
        <v>0</v>
      </c>
      <c r="AZ600">
        <f t="shared" si="868"/>
        <v>0</v>
      </c>
      <c r="BA600" s="20">
        <f t="shared" si="869"/>
        <v>8.0523402113739309</v>
      </c>
      <c r="BB600" s="30">
        <f t="shared" si="870"/>
        <v>6.7768325508209504E-5</v>
      </c>
      <c r="BC600" s="16">
        <f>+Pagina_Inicial[[#This Row],[Aislamiento Domiciliario]]+Pagina_Inicial[[#This Row],[Aislamiento en Hoteles]]+Pagina_Inicial[[#This Row],[Hospitalizados en Sala]]+Pagina_Inicial[[#This Row],[Hospitalizados en UCI]]</f>
        <v>2202</v>
      </c>
      <c r="BD600" s="16">
        <f t="shared" si="871"/>
        <v>-55</v>
      </c>
      <c r="BE600" s="30">
        <f t="shared" si="872"/>
        <v>-2.4368630926007939E-2</v>
      </c>
      <c r="BF600" s="20">
        <f t="shared" si="873"/>
        <v>554.10166079516853</v>
      </c>
      <c r="BG600" s="20">
        <f t="shared" si="874"/>
        <v>4.6633078990336663E-3</v>
      </c>
      <c r="BH600" s="26">
        <v>87474</v>
      </c>
      <c r="BI600">
        <f t="shared" si="836"/>
        <v>30</v>
      </c>
      <c r="BJ600" s="4">
        <v>178317</v>
      </c>
      <c r="BK600">
        <f t="shared" si="837"/>
        <v>53</v>
      </c>
      <c r="BL600" s="4">
        <v>132716</v>
      </c>
      <c r="BM600">
        <f t="shared" si="875"/>
        <v>36</v>
      </c>
      <c r="BN600" s="4">
        <v>51760</v>
      </c>
      <c r="BO600">
        <f t="shared" si="876"/>
        <v>18</v>
      </c>
      <c r="BP600" s="4">
        <v>21930</v>
      </c>
      <c r="BQ600">
        <f t="shared" si="877"/>
        <v>3</v>
      </c>
      <c r="BR600" s="8">
        <v>34</v>
      </c>
      <c r="BS600" s="15">
        <f t="shared" si="878"/>
        <v>0</v>
      </c>
      <c r="BT600" s="8">
        <v>335</v>
      </c>
      <c r="BU600" s="15">
        <f t="shared" si="879"/>
        <v>0</v>
      </c>
      <c r="BV600" s="8">
        <v>1539</v>
      </c>
      <c r="BW600" s="15">
        <f t="shared" si="880"/>
        <v>0</v>
      </c>
      <c r="BX600" s="8">
        <v>3451</v>
      </c>
      <c r="BY600" s="15">
        <f t="shared" si="881"/>
        <v>0</v>
      </c>
      <c r="BZ600" s="13">
        <v>1955</v>
      </c>
      <c r="CA600" s="16">
        <f t="shared" si="882"/>
        <v>0</v>
      </c>
    </row>
    <row r="601" spans="1:79">
      <c r="A601" s="1">
        <v>44498</v>
      </c>
      <c r="B601">
        <v>44499</v>
      </c>
      <c r="C601" s="4">
        <v>472398</v>
      </c>
      <c r="D601">
        <f t="shared" si="890"/>
        <v>201</v>
      </c>
      <c r="E601" s="4">
        <v>7315</v>
      </c>
      <c r="F601">
        <f t="shared" ref="F601:F637" si="893">E601-E600</f>
        <v>1</v>
      </c>
      <c r="G601" s="4">
        <v>462900</v>
      </c>
      <c r="H601">
        <f t="shared" ref="H601:H637" si="894">G601-G600</f>
        <v>219</v>
      </c>
      <c r="I601">
        <f t="shared" si="887"/>
        <v>2183</v>
      </c>
      <c r="J601">
        <f t="shared" si="886"/>
        <v>-19</v>
      </c>
      <c r="K601">
        <f t="shared" si="883"/>
        <v>1.5484824237189828E-2</v>
      </c>
      <c r="L601">
        <f t="shared" si="838"/>
        <v>0.97989407237117854</v>
      </c>
      <c r="M601">
        <f t="shared" si="839"/>
        <v>4.621103391631633E-3</v>
      </c>
      <c r="N601">
        <f t="shared" si="840"/>
        <v>4.254886769207321E-4</v>
      </c>
      <c r="O601">
        <f t="shared" si="884"/>
        <v>1.3670539986329459E-4</v>
      </c>
      <c r="P601">
        <f t="shared" si="841"/>
        <v>4.7310434219053791E-4</v>
      </c>
      <c r="Q601">
        <f t="shared" si="842"/>
        <v>-8.703618873110398E-3</v>
      </c>
      <c r="R601">
        <f t="shared" si="843"/>
        <v>118872.16909914443</v>
      </c>
      <c r="S601">
        <f t="shared" si="885"/>
        <v>1840.7146451937595</v>
      </c>
      <c r="T601">
        <f t="shared" si="844"/>
        <v>116482.133870156</v>
      </c>
      <c r="U601">
        <f t="shared" si="845"/>
        <v>549.32058379466525</v>
      </c>
      <c r="V601" s="4">
        <v>4062780</v>
      </c>
      <c r="W601">
        <f t="shared" si="846"/>
        <v>7996</v>
      </c>
      <c r="X601">
        <f t="shared" si="847"/>
        <v>945</v>
      </c>
      <c r="Y601" s="20">
        <f t="shared" si="848"/>
        <v>1022340.2113739304</v>
      </c>
      <c r="Z601" s="4">
        <v>3586833</v>
      </c>
      <c r="AA601">
        <f t="shared" si="849"/>
        <v>7795</v>
      </c>
      <c r="AB601" s="17">
        <f t="shared" si="850"/>
        <v>0.88285188959284033</v>
      </c>
      <c r="AC601" s="16">
        <f t="shared" si="851"/>
        <v>884</v>
      </c>
      <c r="AD601">
        <f t="shared" si="852"/>
        <v>475947</v>
      </c>
      <c r="AE601">
        <f t="shared" si="853"/>
        <v>201</v>
      </c>
      <c r="AF601" s="17">
        <f t="shared" si="854"/>
        <v>0.11714811040715963</v>
      </c>
      <c r="AG601" s="16">
        <f t="shared" si="855"/>
        <v>61</v>
      </c>
      <c r="AH601" s="20">
        <f t="shared" si="856"/>
        <v>2.5137568784392196E-2</v>
      </c>
      <c r="AI601" s="20">
        <f t="shared" si="857"/>
        <v>119765.22395571212</v>
      </c>
      <c r="AJ601" s="4">
        <v>1920</v>
      </c>
      <c r="AK601">
        <f t="shared" si="858"/>
        <v>-6</v>
      </c>
      <c r="AL601">
        <f t="shared" si="859"/>
        <v>-3.1152647975077885E-3</v>
      </c>
      <c r="AM601" s="20">
        <f t="shared" si="860"/>
        <v>483.14041268243579</v>
      </c>
      <c r="AN601" s="20">
        <f t="shared" si="861"/>
        <v>4.0643694511831125E-3</v>
      </c>
      <c r="AO601" s="4">
        <v>89</v>
      </c>
      <c r="AP601">
        <f t="shared" si="891"/>
        <v>0</v>
      </c>
      <c r="AQ601">
        <f t="shared" si="892"/>
        <v>0</v>
      </c>
      <c r="AR601" s="20">
        <f t="shared" si="862"/>
        <v>22.395571212883745</v>
      </c>
      <c r="AS601" s="4">
        <v>136</v>
      </c>
      <c r="AT601">
        <f t="shared" si="863"/>
        <v>-19</v>
      </c>
      <c r="AU601">
        <f t="shared" si="864"/>
        <v>-0.1225806451612903</v>
      </c>
      <c r="AV601" s="20">
        <f t="shared" si="865"/>
        <v>34.222445898339203</v>
      </c>
      <c r="AW601" s="30">
        <f t="shared" si="866"/>
        <v>2.878928361254705E-4</v>
      </c>
      <c r="AX601" s="4">
        <v>38</v>
      </c>
      <c r="AY601">
        <f t="shared" si="867"/>
        <v>6</v>
      </c>
      <c r="AZ601">
        <f t="shared" si="868"/>
        <v>0.1875</v>
      </c>
      <c r="BA601" s="20">
        <f t="shared" si="869"/>
        <v>9.562154001006542</v>
      </c>
      <c r="BB601" s="30">
        <f t="shared" si="870"/>
        <v>8.0440645387999101E-5</v>
      </c>
      <c r="BC601" s="16">
        <f>+Pagina_Inicial[[#This Row],[Aislamiento Domiciliario]]+Pagina_Inicial[[#This Row],[Aislamiento en Hoteles]]+Pagina_Inicial[[#This Row],[Hospitalizados en Sala]]+Pagina_Inicial[[#This Row],[Hospitalizados en UCI]]</f>
        <v>2183</v>
      </c>
      <c r="BD601" s="16">
        <f t="shared" si="871"/>
        <v>-19</v>
      </c>
      <c r="BE601" s="30">
        <f t="shared" si="872"/>
        <v>-8.6285195277020499E-3</v>
      </c>
      <c r="BF601" s="20">
        <f t="shared" si="873"/>
        <v>549.32058379466525</v>
      </c>
      <c r="BG601" s="20">
        <f t="shared" si="874"/>
        <v>4.621103391631633E-3</v>
      </c>
      <c r="BH601" s="26">
        <v>87514</v>
      </c>
      <c r="BI601">
        <f t="shared" ref="BI601:BI613" si="895">IFERROR((BH601-BH600), 0)</f>
        <v>40</v>
      </c>
      <c r="BJ601" s="4">
        <v>178367</v>
      </c>
      <c r="BK601">
        <f t="shared" ref="BK601:BK613" si="896">IFERROR((BJ601-BJ600),0)</f>
        <v>50</v>
      </c>
      <c r="BL601" s="4">
        <v>132783</v>
      </c>
      <c r="BM601">
        <f t="shared" si="875"/>
        <v>67</v>
      </c>
      <c r="BN601" s="4">
        <v>51793</v>
      </c>
      <c r="BO601">
        <f t="shared" si="876"/>
        <v>33</v>
      </c>
      <c r="BP601" s="4">
        <v>21941</v>
      </c>
      <c r="BQ601">
        <f t="shared" si="877"/>
        <v>11</v>
      </c>
      <c r="BR601" s="8">
        <v>34</v>
      </c>
      <c r="BS601" s="15">
        <f t="shared" si="878"/>
        <v>0</v>
      </c>
      <c r="BT601" s="8">
        <v>335</v>
      </c>
      <c r="BU601" s="15">
        <f t="shared" si="879"/>
        <v>0</v>
      </c>
      <c r="BV601" s="8">
        <v>1539</v>
      </c>
      <c r="BW601" s="15">
        <f t="shared" si="880"/>
        <v>0</v>
      </c>
      <c r="BX601" s="8">
        <v>3452</v>
      </c>
      <c r="BY601" s="15">
        <f t="shared" si="881"/>
        <v>1</v>
      </c>
      <c r="BZ601" s="13">
        <v>1955</v>
      </c>
      <c r="CA601" s="16">
        <f t="shared" si="882"/>
        <v>0</v>
      </c>
    </row>
    <row r="602" spans="1:79">
      <c r="A602" s="1">
        <v>44499</v>
      </c>
      <c r="B602">
        <v>44500</v>
      </c>
      <c r="C602" s="4">
        <v>472534</v>
      </c>
      <c r="D602">
        <f t="shared" si="890"/>
        <v>136</v>
      </c>
      <c r="E602" s="4">
        <v>7315</v>
      </c>
      <c r="F602">
        <f t="shared" si="893"/>
        <v>0</v>
      </c>
      <c r="G602" s="4">
        <v>463045</v>
      </c>
      <c r="H602">
        <f t="shared" si="894"/>
        <v>145</v>
      </c>
      <c r="I602">
        <f t="shared" si="887"/>
        <v>2174</v>
      </c>
      <c r="J602">
        <f t="shared" si="886"/>
        <v>-9</v>
      </c>
      <c r="K602">
        <f t="shared" si="883"/>
        <v>1.5480367550271514E-2</v>
      </c>
      <c r="L602">
        <f t="shared" ref="L602:L613" si="897">+IFERROR(G602/C602,"")</f>
        <v>0.97991890530628489</v>
      </c>
      <c r="M602">
        <f t="shared" ref="M602:M613" si="898">+IFERROR(I602/C602,"")</f>
        <v>4.6007271434436465E-3</v>
      </c>
      <c r="N602">
        <f t="shared" ref="N602:N613" si="899">+IFERROR(D602/C602,"")</f>
        <v>2.8780997769472675E-4</v>
      </c>
      <c r="O602">
        <f t="shared" si="884"/>
        <v>0</v>
      </c>
      <c r="P602">
        <f t="shared" ref="P602:P613" si="900">+IFERROR(H602/G602,"")</f>
        <v>3.1314451079268756E-4</v>
      </c>
      <c r="Q602">
        <f t="shared" ref="Q602:Q613" si="901">+IFERROR(J602/I602,"")</f>
        <v>-4.1398344066237349E-3</v>
      </c>
      <c r="R602">
        <f t="shared" ref="R602:R613" si="902">+IFERROR(C602/3.974,"")</f>
        <v>118906.39154504277</v>
      </c>
      <c r="S602">
        <f t="shared" si="885"/>
        <v>1840.7146451937595</v>
      </c>
      <c r="T602">
        <f t="shared" ref="T602:T613" si="903">+IFERROR(G602/3.974,"")</f>
        <v>116518.6210367388</v>
      </c>
      <c r="U602">
        <f t="shared" ref="U602:U613" si="904">+IFERROR(I602/3.974,"")</f>
        <v>547.05586311021636</v>
      </c>
      <c r="V602" s="4">
        <v>4070192</v>
      </c>
      <c r="W602">
        <f t="shared" ref="W602:W613" si="905">V602-V601</f>
        <v>7412</v>
      </c>
      <c r="X602">
        <f t="shared" ref="X602:X613" si="906">IFERROR(W602-W601,0)</f>
        <v>-584</v>
      </c>
      <c r="Y602" s="20">
        <f t="shared" ref="Y602:Y613" si="907">IFERROR(V602/3.974,0)</f>
        <v>1024205.33467539</v>
      </c>
      <c r="Z602" s="4">
        <v>3594109</v>
      </c>
      <c r="AA602">
        <f t="shared" ref="AA602:AA613" si="908">Z602-Z601</f>
        <v>7276</v>
      </c>
      <c r="AB602" s="17">
        <f t="shared" ref="AB602:AB613" si="909">IFERROR(Z602/V602,0)</f>
        <v>0.88303180783609225</v>
      </c>
      <c r="AC602" s="16">
        <f t="shared" ref="AC602:AC613" si="910">IFERROR(AA602-AA601,0)</f>
        <v>-519</v>
      </c>
      <c r="AD602">
        <f t="shared" ref="AD602:AD613" si="911">V602-Z602</f>
        <v>476083</v>
      </c>
      <c r="AE602">
        <f t="shared" ref="AE602:AE613" si="912">AD602-AD601</f>
        <v>136</v>
      </c>
      <c r="AF602" s="17">
        <f t="shared" ref="AF602:AF613" si="913">IFERROR(AD602/V602,0)</f>
        <v>0.11696819216390775</v>
      </c>
      <c r="AG602" s="16">
        <f t="shared" ref="AG602:AG613" si="914">IFERROR(AE602-AE601,0)</f>
        <v>-65</v>
      </c>
      <c r="AH602" s="20">
        <f t="shared" ref="AH602:AH613" si="915">IFERROR(AE602/W602,0)</f>
        <v>1.834862385321101E-2</v>
      </c>
      <c r="AI602" s="20">
        <f t="shared" ref="AI602:AI613" si="916">IFERROR(AD602/3.974,0)</f>
        <v>119799.44640161046</v>
      </c>
      <c r="AJ602" s="4">
        <v>1915</v>
      </c>
      <c r="AK602">
        <f t="shared" ref="AK602:AK613" si="917">AJ602-AJ601</f>
        <v>-5</v>
      </c>
      <c r="AL602">
        <f t="shared" ref="AL602:AL613" si="918">IFERROR(AJ602/AJ601,0)-1</f>
        <v>-2.6041666666666297E-3</v>
      </c>
      <c r="AM602" s="20">
        <f t="shared" ref="AM602:AM613" si="919">IFERROR(AJ602/3.974,0)</f>
        <v>481.88223452440866</v>
      </c>
      <c r="AN602" s="20">
        <f t="shared" ref="AN602:AN613" si="920">IFERROR(AJ602/C602," ")</f>
        <v>4.052618435922071E-3</v>
      </c>
      <c r="AO602" s="4">
        <v>89</v>
      </c>
      <c r="AP602">
        <f t="shared" si="891"/>
        <v>0</v>
      </c>
      <c r="AQ602">
        <f t="shared" si="892"/>
        <v>0</v>
      </c>
      <c r="AR602" s="20">
        <f t="shared" ref="AR602:AR613" si="921">IFERROR(AO602/3.974,0)</f>
        <v>22.395571212883745</v>
      </c>
      <c r="AS602" s="4">
        <v>135</v>
      </c>
      <c r="AT602">
        <f t="shared" ref="AT602:AT613" si="922">AS602-AS601</f>
        <v>-1</v>
      </c>
      <c r="AU602">
        <f t="shared" ref="AU602:AU613" si="923">IFERROR(AS602/AS601,0)-1</f>
        <v>-7.3529411764705621E-3</v>
      </c>
      <c r="AV602" s="20">
        <f t="shared" ref="AV602:AV613" si="924">IFERROR(AS602/3.974,0)</f>
        <v>33.970810266733771</v>
      </c>
      <c r="AW602" s="30">
        <f t="shared" ref="AW602:AW613" si="925">IFERROR(AS602/C602," ")</f>
        <v>2.8569372785873607E-4</v>
      </c>
      <c r="AX602" s="4">
        <v>35</v>
      </c>
      <c r="AY602">
        <f t="shared" ref="AY602:AY613" si="926">AX602-AX601</f>
        <v>-3</v>
      </c>
      <c r="AZ602">
        <f t="shared" ref="AZ602:AZ613" si="927">IFERROR(AX602/AX601,0)-1</f>
        <v>-7.8947368421052655E-2</v>
      </c>
      <c r="BA602" s="20">
        <f t="shared" ref="BA602:BA613" si="928">IFERROR(AX602/3.974,0)</f>
        <v>8.8072471061902355</v>
      </c>
      <c r="BB602" s="30">
        <f t="shared" ref="BB602:BB613" si="929">IFERROR(AX602/C602," ")</f>
        <v>7.4068744259672321E-5</v>
      </c>
      <c r="BC602" s="16">
        <f>+Pagina_Inicial[[#This Row],[Aislamiento Domiciliario]]+Pagina_Inicial[[#This Row],[Aislamiento en Hoteles]]+Pagina_Inicial[[#This Row],[Hospitalizados en Sala]]+Pagina_Inicial[[#This Row],[Hospitalizados en UCI]]</f>
        <v>2174</v>
      </c>
      <c r="BD602" s="16">
        <f t="shared" ref="BD602:BD613" si="930">IFERROR(BC602-BC601,0)</f>
        <v>-9</v>
      </c>
      <c r="BE602" s="30">
        <f t="shared" ref="BE602:BE613" si="931">IFERROR(BC602/BC601,0)-1</f>
        <v>-4.1227668346311974E-3</v>
      </c>
      <c r="BF602" s="20">
        <f t="shared" ref="BF602:BF613" si="932">IFERROR(BC602/3.974,0)</f>
        <v>547.05586311021636</v>
      </c>
      <c r="BG602" s="20">
        <f t="shared" ref="BG602:BG613" si="933">IFERROR(BC602/C602," ")</f>
        <v>4.6007271434436465E-3</v>
      </c>
      <c r="BH602" s="26">
        <v>87534</v>
      </c>
      <c r="BI602">
        <f t="shared" si="895"/>
        <v>20</v>
      </c>
      <c r="BJ602" s="4">
        <v>178418</v>
      </c>
      <c r="BK602">
        <f t="shared" si="896"/>
        <v>51</v>
      </c>
      <c r="BL602" s="4">
        <v>132821</v>
      </c>
      <c r="BM602">
        <f t="shared" ref="BM602:BM613" si="934">IFERROR((BL602-BL601),0)</f>
        <v>38</v>
      </c>
      <c r="BN602" s="4">
        <v>51816</v>
      </c>
      <c r="BO602">
        <f t="shared" ref="BO602:BO613" si="935">IFERROR((BN602-BN601),0)</f>
        <v>23</v>
      </c>
      <c r="BP602" s="4">
        <v>21945</v>
      </c>
      <c r="BQ602">
        <f t="shared" ref="BQ602:BQ613" si="936">IFERROR((BP602-BP601),0)</f>
        <v>4</v>
      </c>
      <c r="BR602" s="8">
        <v>34</v>
      </c>
      <c r="BS602" s="15">
        <f t="shared" ref="BS602:BS613" si="937">IFERROR((BR602-BR601),0)</f>
        <v>0</v>
      </c>
      <c r="BT602" s="8">
        <v>335</v>
      </c>
      <c r="BU602" s="15">
        <f t="shared" ref="BU602:BU613" si="938">IFERROR((BT602-BT601),0)</f>
        <v>0</v>
      </c>
      <c r="BV602" s="8">
        <v>1539</v>
      </c>
      <c r="BW602" s="15">
        <f t="shared" ref="BW602:BW613" si="939">IFERROR((BV602-BV601),0)</f>
        <v>0</v>
      </c>
      <c r="BX602" s="8">
        <v>3452</v>
      </c>
      <c r="BY602" s="15">
        <f t="shared" ref="BY602:BY613" si="940">IFERROR((BX602-BX601),0)</f>
        <v>0</v>
      </c>
      <c r="BZ602" s="13">
        <v>1955</v>
      </c>
      <c r="CA602" s="16">
        <f t="shared" ref="CA602:CA613" si="941">IFERROR((BZ602-BZ601),0)</f>
        <v>0</v>
      </c>
    </row>
    <row r="603" spans="1:79">
      <c r="A603" s="1">
        <v>44500</v>
      </c>
      <c r="B603">
        <v>44501</v>
      </c>
      <c r="C603" s="4">
        <v>472664</v>
      </c>
      <c r="D603">
        <f t="shared" si="890"/>
        <v>130</v>
      </c>
      <c r="E603" s="4">
        <v>7315</v>
      </c>
      <c r="F603">
        <f t="shared" si="893"/>
        <v>0</v>
      </c>
      <c r="G603" s="4">
        <v>463045</v>
      </c>
      <c r="H603">
        <f t="shared" si="894"/>
        <v>0</v>
      </c>
      <c r="I603">
        <f t="shared" si="887"/>
        <v>2304</v>
      </c>
      <c r="J603">
        <f t="shared" si="886"/>
        <v>130</v>
      </c>
      <c r="K603">
        <f t="shared" si="883"/>
        <v>1.5476109879322309E-2</v>
      </c>
      <c r="L603">
        <f t="shared" si="897"/>
        <v>0.97964939153394381</v>
      </c>
      <c r="M603">
        <f t="shared" si="898"/>
        <v>4.8744985867339163E-3</v>
      </c>
      <c r="N603">
        <f t="shared" si="899"/>
        <v>2.7503681261953523E-4</v>
      </c>
      <c r="O603">
        <f t="shared" si="884"/>
        <v>0</v>
      </c>
      <c r="P603">
        <f t="shared" si="900"/>
        <v>0</v>
      </c>
      <c r="Q603">
        <f t="shared" si="901"/>
        <v>5.6423611111111112E-2</v>
      </c>
      <c r="R603">
        <f t="shared" si="902"/>
        <v>118939.10417715147</v>
      </c>
      <c r="S603">
        <f t="shared" si="885"/>
        <v>1840.7146451937595</v>
      </c>
      <c r="T603">
        <f t="shared" si="903"/>
        <v>116518.6210367388</v>
      </c>
      <c r="U603">
        <f t="shared" si="904"/>
        <v>579.76849521892302</v>
      </c>
      <c r="V603" s="4">
        <v>4075012</v>
      </c>
      <c r="W603">
        <f t="shared" si="905"/>
        <v>4820</v>
      </c>
      <c r="X603">
        <f t="shared" si="906"/>
        <v>-2592</v>
      </c>
      <c r="Y603" s="20">
        <f t="shared" si="907"/>
        <v>1025418.2184197282</v>
      </c>
      <c r="Z603" s="4">
        <v>3598799</v>
      </c>
      <c r="AA603">
        <f t="shared" si="908"/>
        <v>4690</v>
      </c>
      <c r="AB603" s="17">
        <f t="shared" si="909"/>
        <v>0.88313825824316594</v>
      </c>
      <c r="AC603" s="16">
        <f t="shared" si="910"/>
        <v>-2586</v>
      </c>
      <c r="AD603">
        <f t="shared" si="911"/>
        <v>476213</v>
      </c>
      <c r="AE603">
        <f t="shared" si="912"/>
        <v>130</v>
      </c>
      <c r="AF603" s="17">
        <f t="shared" si="913"/>
        <v>0.11686174175683409</v>
      </c>
      <c r="AG603" s="16">
        <f t="shared" si="914"/>
        <v>-6</v>
      </c>
      <c r="AH603" s="20">
        <f t="shared" si="915"/>
        <v>2.6970954356846474E-2</v>
      </c>
      <c r="AI603" s="20">
        <f t="shared" si="916"/>
        <v>119832.15903371917</v>
      </c>
      <c r="AJ603" s="4">
        <v>1930</v>
      </c>
      <c r="AK603">
        <f t="shared" si="917"/>
        <v>15</v>
      </c>
      <c r="AL603">
        <f t="shared" si="918"/>
        <v>7.8328981723236879E-3</v>
      </c>
      <c r="AM603" s="20">
        <f t="shared" si="919"/>
        <v>485.65676899849018</v>
      </c>
      <c r="AN603" s="20">
        <f t="shared" si="920"/>
        <v>4.0832388335054074E-3</v>
      </c>
      <c r="AO603" s="4">
        <v>84</v>
      </c>
      <c r="AP603">
        <f t="shared" si="891"/>
        <v>-5</v>
      </c>
      <c r="AQ603">
        <f t="shared" si="892"/>
        <v>-5.6179775280898903E-2</v>
      </c>
      <c r="AR603" s="20">
        <f t="shared" si="921"/>
        <v>21.137393054856567</v>
      </c>
      <c r="AS603" s="4">
        <v>124</v>
      </c>
      <c r="AT603">
        <f t="shared" si="922"/>
        <v>-11</v>
      </c>
      <c r="AU603">
        <f t="shared" si="923"/>
        <v>-8.1481481481481488E-2</v>
      </c>
      <c r="AV603" s="20">
        <f t="shared" si="924"/>
        <v>31.20281831907398</v>
      </c>
      <c r="AW603" s="30">
        <f t="shared" si="925"/>
        <v>2.6234280588324901E-4</v>
      </c>
      <c r="AX603" s="4">
        <v>34</v>
      </c>
      <c r="AY603">
        <f t="shared" si="926"/>
        <v>-1</v>
      </c>
      <c r="AZ603">
        <f t="shared" si="927"/>
        <v>-2.8571428571428581E-2</v>
      </c>
      <c r="BA603" s="20">
        <f t="shared" si="928"/>
        <v>8.5556114745848006</v>
      </c>
      <c r="BB603" s="30">
        <f t="shared" si="929"/>
        <v>7.1932704838955364E-5</v>
      </c>
      <c r="BC603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603" s="16">
        <f t="shared" si="930"/>
        <v>-2</v>
      </c>
      <c r="BE603" s="30">
        <f t="shared" si="931"/>
        <v>-9.1996320147191835E-4</v>
      </c>
      <c r="BF603" s="20">
        <f t="shared" si="932"/>
        <v>546.55259184700549</v>
      </c>
      <c r="BG603" s="20">
        <f t="shared" si="933"/>
        <v>4.5952304385356198E-3</v>
      </c>
      <c r="BH603" s="26">
        <v>87577</v>
      </c>
      <c r="BI603">
        <f t="shared" si="895"/>
        <v>43</v>
      </c>
      <c r="BJ603" s="4">
        <v>178461</v>
      </c>
      <c r="BK603">
        <f t="shared" si="896"/>
        <v>43</v>
      </c>
      <c r="BL603" s="4">
        <v>132845</v>
      </c>
      <c r="BM603">
        <f t="shared" si="934"/>
        <v>24</v>
      </c>
      <c r="BN603" s="4">
        <v>51828</v>
      </c>
      <c r="BO603">
        <f t="shared" si="935"/>
        <v>12</v>
      </c>
      <c r="BP603" s="4">
        <v>21953</v>
      </c>
      <c r="BQ603">
        <f t="shared" si="936"/>
        <v>8</v>
      </c>
      <c r="BR603" s="8">
        <v>34</v>
      </c>
      <c r="BS603" s="15">
        <f t="shared" si="937"/>
        <v>0</v>
      </c>
      <c r="BT603" s="8">
        <v>335</v>
      </c>
      <c r="BU603" s="15">
        <f t="shared" si="938"/>
        <v>0</v>
      </c>
      <c r="BV603" s="8">
        <v>1540</v>
      </c>
      <c r="BW603" s="15">
        <f t="shared" si="939"/>
        <v>1</v>
      </c>
      <c r="BX603" s="8">
        <v>3453</v>
      </c>
      <c r="BY603" s="15">
        <f t="shared" si="940"/>
        <v>1</v>
      </c>
      <c r="BZ603" s="13">
        <v>1955</v>
      </c>
      <c r="CA603" s="16">
        <f t="shared" si="941"/>
        <v>0</v>
      </c>
    </row>
    <row r="604" spans="1:79">
      <c r="A604" s="1">
        <v>44501</v>
      </c>
      <c r="B604">
        <v>44502</v>
      </c>
      <c r="C604" s="4">
        <v>472736</v>
      </c>
      <c r="D604">
        <f t="shared" si="890"/>
        <v>72</v>
      </c>
      <c r="E604" s="4">
        <v>7315</v>
      </c>
      <c r="F604">
        <f t="shared" si="893"/>
        <v>0</v>
      </c>
      <c r="G604" s="4">
        <v>463321</v>
      </c>
      <c r="H604">
        <f t="shared" si="894"/>
        <v>276</v>
      </c>
      <c r="I604">
        <f t="shared" si="887"/>
        <v>2100</v>
      </c>
      <c r="J604">
        <f t="shared" si="886"/>
        <v>-204</v>
      </c>
      <c r="K604">
        <f t="shared" si="883"/>
        <v>1.5473752792256143E-2</v>
      </c>
      <c r="L604">
        <f t="shared" si="897"/>
        <v>0.98008402152575647</v>
      </c>
      <c r="M604">
        <f t="shared" si="898"/>
        <v>4.4422256819874094E-3</v>
      </c>
      <c r="N604">
        <f t="shared" si="899"/>
        <v>1.5230488052528262E-4</v>
      </c>
      <c r="O604">
        <f t="shared" si="884"/>
        <v>0</v>
      </c>
      <c r="P604">
        <f t="shared" si="900"/>
        <v>5.9569930998163258E-4</v>
      </c>
      <c r="Q604">
        <f t="shared" si="901"/>
        <v>-9.7142857142857142E-2</v>
      </c>
      <c r="R604">
        <f t="shared" si="902"/>
        <v>118957.22194262707</v>
      </c>
      <c r="S604">
        <f t="shared" si="885"/>
        <v>1840.7146451937595</v>
      </c>
      <c r="T604">
        <f t="shared" si="903"/>
        <v>116588.0724710619</v>
      </c>
      <c r="U604">
        <f t="shared" si="904"/>
        <v>528.43482637141415</v>
      </c>
      <c r="V604" s="4">
        <v>4078264</v>
      </c>
      <c r="W604">
        <f t="shared" si="905"/>
        <v>3252</v>
      </c>
      <c r="X604">
        <f t="shared" si="906"/>
        <v>-1568</v>
      </c>
      <c r="Y604" s="20">
        <f t="shared" si="907"/>
        <v>1026236.537493709</v>
      </c>
      <c r="Z604" s="4">
        <v>3601979</v>
      </c>
      <c r="AA604">
        <f t="shared" si="908"/>
        <v>3180</v>
      </c>
      <c r="AB604" s="17">
        <f t="shared" si="909"/>
        <v>0.88321378900434111</v>
      </c>
      <c r="AC604" s="16">
        <f t="shared" si="910"/>
        <v>-1510</v>
      </c>
      <c r="AD604">
        <f t="shared" si="911"/>
        <v>476285</v>
      </c>
      <c r="AE604">
        <f t="shared" si="912"/>
        <v>72</v>
      </c>
      <c r="AF604" s="17">
        <f t="shared" si="913"/>
        <v>0.11678621099565893</v>
      </c>
      <c r="AG604" s="16">
        <f t="shared" si="914"/>
        <v>-58</v>
      </c>
      <c r="AH604" s="20">
        <f t="shared" si="915"/>
        <v>2.2140221402214021E-2</v>
      </c>
      <c r="AI604" s="20">
        <f t="shared" si="916"/>
        <v>119850.27679919476</v>
      </c>
      <c r="AJ604" s="4">
        <v>1851</v>
      </c>
      <c r="AK604">
        <f t="shared" si="917"/>
        <v>-79</v>
      </c>
      <c r="AL604">
        <f t="shared" si="918"/>
        <v>-4.0932642487046644E-2</v>
      </c>
      <c r="AM604" s="20">
        <f t="shared" si="919"/>
        <v>465.77755410166077</v>
      </c>
      <c r="AN604" s="20">
        <f t="shared" si="920"/>
        <v>3.9155046368374736E-3</v>
      </c>
      <c r="AO604" s="4">
        <v>84</v>
      </c>
      <c r="AP604">
        <f t="shared" si="891"/>
        <v>0</v>
      </c>
      <c r="AQ604">
        <f t="shared" si="892"/>
        <v>0</v>
      </c>
      <c r="AR604" s="20">
        <f t="shared" si="921"/>
        <v>21.137393054856567</v>
      </c>
      <c r="AS604" s="4">
        <v>130</v>
      </c>
      <c r="AT604">
        <f t="shared" si="922"/>
        <v>6</v>
      </c>
      <c r="AU604">
        <f t="shared" si="923"/>
        <v>4.8387096774193505E-2</v>
      </c>
      <c r="AV604" s="20">
        <f t="shared" si="924"/>
        <v>32.712632108706593</v>
      </c>
      <c r="AW604" s="30">
        <f t="shared" si="925"/>
        <v>2.7499492317064917E-4</v>
      </c>
      <c r="AX604" s="4">
        <v>33</v>
      </c>
      <c r="AY604">
        <f t="shared" si="926"/>
        <v>-1</v>
      </c>
      <c r="AZ604">
        <f t="shared" si="927"/>
        <v>-2.9411764705882359E-2</v>
      </c>
      <c r="BA604" s="20">
        <f t="shared" si="928"/>
        <v>8.3039758429793658</v>
      </c>
      <c r="BB604" s="30">
        <f t="shared" si="929"/>
        <v>6.980640357408786E-5</v>
      </c>
      <c r="BC604" s="16">
        <f>+Pagina_Inicial[[#This Row],[Aislamiento Domiciliario]]+Pagina_Inicial[[#This Row],[Aislamiento en Hoteles]]+Pagina_Inicial[[#This Row],[Hospitalizados en Sala]]+Pagina_Inicial[[#This Row],[Hospitalizados en UCI]]</f>
        <v>2098</v>
      </c>
      <c r="BD604" s="16">
        <f t="shared" si="930"/>
        <v>-74</v>
      </c>
      <c r="BE604" s="30">
        <f t="shared" si="931"/>
        <v>-3.4069981583793707E-2</v>
      </c>
      <c r="BF604" s="20">
        <f t="shared" si="932"/>
        <v>527.93155510820327</v>
      </c>
      <c r="BG604" s="20">
        <f t="shared" si="933"/>
        <v>4.4379949908617076E-3</v>
      </c>
      <c r="BH604" s="26">
        <v>87594</v>
      </c>
      <c r="BI604">
        <f t="shared" si="895"/>
        <v>17</v>
      </c>
      <c r="BJ604" s="4">
        <v>178476</v>
      </c>
      <c r="BK604">
        <f t="shared" si="896"/>
        <v>15</v>
      </c>
      <c r="BL604" s="4">
        <v>132872</v>
      </c>
      <c r="BM604">
        <f t="shared" si="934"/>
        <v>27</v>
      </c>
      <c r="BN604" s="4">
        <v>51837</v>
      </c>
      <c r="BO604">
        <f t="shared" si="935"/>
        <v>9</v>
      </c>
      <c r="BP604" s="4">
        <v>21957</v>
      </c>
      <c r="BQ604">
        <f t="shared" si="936"/>
        <v>4</v>
      </c>
      <c r="BR604" s="8">
        <v>34</v>
      </c>
      <c r="BS604" s="15">
        <f t="shared" si="937"/>
        <v>0</v>
      </c>
      <c r="BT604" s="8">
        <v>335</v>
      </c>
      <c r="BU604" s="15">
        <f t="shared" si="938"/>
        <v>0</v>
      </c>
      <c r="BV604" s="8">
        <v>1540</v>
      </c>
      <c r="BW604" s="15">
        <f t="shared" si="939"/>
        <v>0</v>
      </c>
      <c r="BX604" s="8">
        <v>3453</v>
      </c>
      <c r="BY604" s="15">
        <f t="shared" si="940"/>
        <v>0</v>
      </c>
      <c r="BZ604" s="13">
        <v>1955</v>
      </c>
      <c r="CA604" s="16">
        <f t="shared" si="941"/>
        <v>0</v>
      </c>
    </row>
    <row r="605" spans="1:79">
      <c r="A605" s="1">
        <v>44502</v>
      </c>
      <c r="B605">
        <v>44503</v>
      </c>
      <c r="C605" s="4">
        <v>472877</v>
      </c>
      <c r="D605">
        <f t="shared" si="890"/>
        <v>141</v>
      </c>
      <c r="E605" s="4">
        <v>7315</v>
      </c>
      <c r="F605">
        <f t="shared" si="893"/>
        <v>0</v>
      </c>
      <c r="G605" s="4">
        <v>463542</v>
      </c>
      <c r="H605">
        <f t="shared" si="894"/>
        <v>221</v>
      </c>
      <c r="I605">
        <f t="shared" si="887"/>
        <v>2020</v>
      </c>
      <c r="J605">
        <f t="shared" si="886"/>
        <v>-80</v>
      </c>
      <c r="K605">
        <f t="shared" si="883"/>
        <v>1.546913890927239E-2</v>
      </c>
      <c r="L605">
        <f t="shared" si="897"/>
        <v>0.9802591371540591</v>
      </c>
      <c r="M605">
        <f t="shared" si="898"/>
        <v>4.2717239366685204E-3</v>
      </c>
      <c r="N605">
        <f t="shared" si="899"/>
        <v>2.9817478963874329E-4</v>
      </c>
      <c r="O605">
        <f t="shared" si="884"/>
        <v>0</v>
      </c>
      <c r="P605">
        <f t="shared" si="900"/>
        <v>4.7676370210250634E-4</v>
      </c>
      <c r="Q605">
        <f t="shared" si="901"/>
        <v>-3.9603960396039604E-2</v>
      </c>
      <c r="R605">
        <f t="shared" si="902"/>
        <v>118992.70256668344</v>
      </c>
      <c r="S605">
        <f t="shared" si="885"/>
        <v>1840.7146451937595</v>
      </c>
      <c r="T605">
        <f t="shared" si="903"/>
        <v>116643.6839456467</v>
      </c>
      <c r="U605">
        <f t="shared" si="904"/>
        <v>508.30397584297936</v>
      </c>
      <c r="V605" s="4">
        <v>4085594</v>
      </c>
      <c r="W605">
        <f t="shared" si="905"/>
        <v>7330</v>
      </c>
      <c r="X605">
        <f t="shared" si="906"/>
        <v>4078</v>
      </c>
      <c r="Y605" s="20">
        <f t="shared" si="907"/>
        <v>1028081.0266733769</v>
      </c>
      <c r="Z605" s="4">
        <v>3609168</v>
      </c>
      <c r="AA605">
        <f t="shared" si="908"/>
        <v>7189</v>
      </c>
      <c r="AB605" s="17">
        <f t="shared" si="909"/>
        <v>0.88338880466340997</v>
      </c>
      <c r="AC605" s="16">
        <f t="shared" si="910"/>
        <v>4009</v>
      </c>
      <c r="AD605">
        <f t="shared" si="911"/>
        <v>476426</v>
      </c>
      <c r="AE605">
        <f t="shared" si="912"/>
        <v>141</v>
      </c>
      <c r="AF605" s="17">
        <f t="shared" si="913"/>
        <v>0.11661119533658998</v>
      </c>
      <c r="AG605" s="16">
        <f t="shared" si="914"/>
        <v>69</v>
      </c>
      <c r="AH605" s="20">
        <f t="shared" si="915"/>
        <v>1.9236016371077764E-2</v>
      </c>
      <c r="AI605" s="20">
        <f t="shared" si="916"/>
        <v>119885.75742325113</v>
      </c>
      <c r="AJ605" s="4">
        <v>1764</v>
      </c>
      <c r="AK605">
        <f t="shared" si="917"/>
        <v>-87</v>
      </c>
      <c r="AL605">
        <f t="shared" si="918"/>
        <v>-4.7001620745542927E-2</v>
      </c>
      <c r="AM605" s="20">
        <f t="shared" si="919"/>
        <v>443.88525415198791</v>
      </c>
      <c r="AN605" s="20">
        <f t="shared" si="920"/>
        <v>3.7303569427144904E-3</v>
      </c>
      <c r="AO605" s="4">
        <v>83</v>
      </c>
      <c r="AP605">
        <f t="shared" si="891"/>
        <v>-1</v>
      </c>
      <c r="AQ605">
        <f t="shared" si="892"/>
        <v>-1.1904761904761862E-2</v>
      </c>
      <c r="AR605" s="20">
        <f t="shared" si="921"/>
        <v>20.885757423251132</v>
      </c>
      <c r="AS605" s="4">
        <v>139</v>
      </c>
      <c r="AT605">
        <f t="shared" si="922"/>
        <v>9</v>
      </c>
      <c r="AU605">
        <f t="shared" si="923"/>
        <v>6.9230769230769207E-2</v>
      </c>
      <c r="AV605" s="20">
        <f t="shared" si="924"/>
        <v>34.977352793155511</v>
      </c>
      <c r="AW605" s="30">
        <f t="shared" si="925"/>
        <v>2.9394535999847742E-4</v>
      </c>
      <c r="AX605" s="4">
        <v>31</v>
      </c>
      <c r="AY605">
        <f t="shared" si="926"/>
        <v>-2</v>
      </c>
      <c r="AZ605">
        <f t="shared" si="927"/>
        <v>-6.0606060606060552E-2</v>
      </c>
      <c r="BA605" s="20">
        <f t="shared" si="928"/>
        <v>7.8007045797684951</v>
      </c>
      <c r="BB605" s="30">
        <f t="shared" si="929"/>
        <v>6.5556159424120857E-5</v>
      </c>
      <c r="BC605" s="16">
        <f>+Pagina_Inicial[[#This Row],[Aislamiento Domiciliario]]+Pagina_Inicial[[#This Row],[Aislamiento en Hoteles]]+Pagina_Inicial[[#This Row],[Hospitalizados en Sala]]+Pagina_Inicial[[#This Row],[Hospitalizados en UCI]]</f>
        <v>2017</v>
      </c>
      <c r="BD605" s="16">
        <f t="shared" si="930"/>
        <v>-81</v>
      </c>
      <c r="BE605" s="30">
        <f t="shared" si="931"/>
        <v>-3.8608198284080131E-2</v>
      </c>
      <c r="BF605" s="20">
        <f t="shared" si="932"/>
        <v>507.54906894816304</v>
      </c>
      <c r="BG605" s="20">
        <f t="shared" si="933"/>
        <v>4.2653797922081217E-3</v>
      </c>
      <c r="BH605" s="26">
        <v>87622</v>
      </c>
      <c r="BI605">
        <f t="shared" si="895"/>
        <v>28</v>
      </c>
      <c r="BJ605" s="4">
        <v>178524</v>
      </c>
      <c r="BK605">
        <f t="shared" si="896"/>
        <v>48</v>
      </c>
      <c r="BL605" s="4">
        <v>132902</v>
      </c>
      <c r="BM605">
        <f t="shared" si="934"/>
        <v>30</v>
      </c>
      <c r="BN605" s="4">
        <v>51870</v>
      </c>
      <c r="BO605">
        <f t="shared" si="935"/>
        <v>33</v>
      </c>
      <c r="BP605" s="4">
        <v>21959</v>
      </c>
      <c r="BQ605">
        <f t="shared" si="936"/>
        <v>2</v>
      </c>
      <c r="BR605" s="8">
        <v>34</v>
      </c>
      <c r="BS605" s="15">
        <f t="shared" si="937"/>
        <v>0</v>
      </c>
      <c r="BT605" s="8">
        <v>335</v>
      </c>
      <c r="BU605" s="15">
        <f t="shared" si="938"/>
        <v>0</v>
      </c>
      <c r="BV605" s="8">
        <v>1540</v>
      </c>
      <c r="BW605" s="15">
        <f t="shared" si="939"/>
        <v>0</v>
      </c>
      <c r="BX605" s="8">
        <v>3454</v>
      </c>
      <c r="BY605" s="15">
        <f t="shared" si="940"/>
        <v>1</v>
      </c>
      <c r="BZ605" s="13">
        <v>1955</v>
      </c>
      <c r="CA605" s="16">
        <f t="shared" si="941"/>
        <v>0</v>
      </c>
    </row>
    <row r="606" spans="1:79">
      <c r="A606" s="1">
        <v>44503</v>
      </c>
      <c r="B606">
        <v>44504</v>
      </c>
      <c r="C606" s="4">
        <v>473005</v>
      </c>
      <c r="D606">
        <f t="shared" si="890"/>
        <v>128</v>
      </c>
      <c r="E606" s="4">
        <v>7320</v>
      </c>
      <c r="F606">
        <f t="shared" si="893"/>
        <v>5</v>
      </c>
      <c r="G606" s="4">
        <v>463772</v>
      </c>
      <c r="H606">
        <f t="shared" si="894"/>
        <v>230</v>
      </c>
      <c r="I606">
        <f t="shared" si="887"/>
        <v>1913</v>
      </c>
      <c r="J606">
        <f t="shared" si="886"/>
        <v>-107</v>
      </c>
      <c r="K606">
        <f t="shared" si="883"/>
        <v>1.5475523514550586E-2</v>
      </c>
      <c r="L606">
        <f t="shared" si="897"/>
        <v>0.9804801217746113</v>
      </c>
      <c r="M606">
        <f t="shared" si="898"/>
        <v>4.0443547108381522E-3</v>
      </c>
      <c r="N606">
        <f t="shared" si="899"/>
        <v>2.7061024724897201E-4</v>
      </c>
      <c r="O606">
        <f t="shared" si="884"/>
        <v>6.8306010928961749E-4</v>
      </c>
      <c r="P606">
        <f t="shared" si="900"/>
        <v>4.959333465582226E-4</v>
      </c>
      <c r="Q606">
        <f t="shared" si="901"/>
        <v>-5.5933089388395189E-2</v>
      </c>
      <c r="R606">
        <f t="shared" si="902"/>
        <v>119024.91192752893</v>
      </c>
      <c r="S606">
        <f t="shared" si="885"/>
        <v>1841.9728233517865</v>
      </c>
      <c r="T606">
        <f t="shared" si="903"/>
        <v>116701.56014091594</v>
      </c>
      <c r="U606">
        <f t="shared" si="904"/>
        <v>481.37896326119778</v>
      </c>
      <c r="V606" s="4">
        <v>4090713</v>
      </c>
      <c r="W606">
        <f t="shared" si="905"/>
        <v>5119</v>
      </c>
      <c r="X606">
        <f t="shared" si="906"/>
        <v>-2211</v>
      </c>
      <c r="Y606" s="20">
        <f t="shared" si="907"/>
        <v>1029369.1494715651</v>
      </c>
      <c r="Z606" s="4">
        <v>3614159</v>
      </c>
      <c r="AA606">
        <f t="shared" si="908"/>
        <v>4991</v>
      </c>
      <c r="AB606" s="17">
        <f t="shared" si="909"/>
        <v>0.88350343815369103</v>
      </c>
      <c r="AC606" s="16">
        <f t="shared" si="910"/>
        <v>-2198</v>
      </c>
      <c r="AD606">
        <f t="shared" si="911"/>
        <v>476554</v>
      </c>
      <c r="AE606">
        <f t="shared" si="912"/>
        <v>128</v>
      </c>
      <c r="AF606" s="17">
        <f t="shared" si="913"/>
        <v>0.11649656184630894</v>
      </c>
      <c r="AG606" s="16">
        <f t="shared" si="914"/>
        <v>-13</v>
      </c>
      <c r="AH606" s="20">
        <f t="shared" si="915"/>
        <v>2.5004883766360616E-2</v>
      </c>
      <c r="AI606" s="20">
        <f t="shared" si="916"/>
        <v>119917.96678409663</v>
      </c>
      <c r="AJ606" s="4">
        <v>1666</v>
      </c>
      <c r="AK606">
        <f t="shared" si="917"/>
        <v>-98</v>
      </c>
      <c r="AL606">
        <f t="shared" si="918"/>
        <v>-5.555555555555558E-2</v>
      </c>
      <c r="AM606" s="20">
        <f t="shared" si="919"/>
        <v>419.22496225465522</v>
      </c>
      <c r="AN606" s="20">
        <f t="shared" si="920"/>
        <v>3.5221614993499011E-3</v>
      </c>
      <c r="AO606" s="4">
        <v>72</v>
      </c>
      <c r="AP606">
        <f t="shared" si="891"/>
        <v>-11</v>
      </c>
      <c r="AQ606">
        <f t="shared" si="892"/>
        <v>-0.13253012048192769</v>
      </c>
      <c r="AR606" s="20">
        <f t="shared" si="921"/>
        <v>18.117765475591344</v>
      </c>
      <c r="AS606" s="4">
        <v>145</v>
      </c>
      <c r="AT606">
        <f t="shared" si="922"/>
        <v>6</v>
      </c>
      <c r="AU606">
        <f t="shared" si="923"/>
        <v>4.3165467625899234E-2</v>
      </c>
      <c r="AV606" s="20">
        <f t="shared" si="924"/>
        <v>36.48716658278812</v>
      </c>
      <c r="AW606" s="30">
        <f t="shared" si="925"/>
        <v>3.0655067071172606E-4</v>
      </c>
      <c r="AX606" s="4">
        <v>30</v>
      </c>
      <c r="AY606">
        <f t="shared" si="926"/>
        <v>-1</v>
      </c>
      <c r="AZ606">
        <f t="shared" si="927"/>
        <v>-3.2258064516129004E-2</v>
      </c>
      <c r="BA606" s="20">
        <f t="shared" si="928"/>
        <v>7.5490689481630593</v>
      </c>
      <c r="BB606" s="30">
        <f t="shared" si="929"/>
        <v>6.3424276698977812E-5</v>
      </c>
      <c r="BC606" s="16">
        <f>+Pagina_Inicial[[#This Row],[Aislamiento Domiciliario]]+Pagina_Inicial[[#This Row],[Aislamiento en Hoteles]]+Pagina_Inicial[[#This Row],[Hospitalizados en Sala]]+Pagina_Inicial[[#This Row],[Hospitalizados en UCI]]</f>
        <v>1913</v>
      </c>
      <c r="BD606" s="16">
        <f t="shared" si="930"/>
        <v>-104</v>
      </c>
      <c r="BE606" s="30">
        <f t="shared" si="931"/>
        <v>-5.1561725334655417E-2</v>
      </c>
      <c r="BF606" s="20">
        <f t="shared" si="932"/>
        <v>481.37896326119778</v>
      </c>
      <c r="BG606" s="20">
        <f t="shared" si="933"/>
        <v>4.0443547108381522E-3</v>
      </c>
      <c r="BH606" s="26">
        <v>87652</v>
      </c>
      <c r="BI606">
        <f t="shared" si="895"/>
        <v>30</v>
      </c>
      <c r="BJ606" s="4">
        <v>178568</v>
      </c>
      <c r="BK606">
        <f t="shared" si="896"/>
        <v>44</v>
      </c>
      <c r="BL606" s="4">
        <v>132941</v>
      </c>
      <c r="BM606">
        <f t="shared" si="934"/>
        <v>39</v>
      </c>
      <c r="BN606" s="4">
        <v>51883</v>
      </c>
      <c r="BO606">
        <f t="shared" si="935"/>
        <v>13</v>
      </c>
      <c r="BP606" s="4">
        <v>21961</v>
      </c>
      <c r="BQ606">
        <f t="shared" si="936"/>
        <v>2</v>
      </c>
      <c r="BR606" s="8">
        <v>34</v>
      </c>
      <c r="BS606" s="15">
        <f t="shared" si="937"/>
        <v>0</v>
      </c>
      <c r="BT606" s="8">
        <v>335</v>
      </c>
      <c r="BU606" s="15">
        <f t="shared" si="938"/>
        <v>0</v>
      </c>
      <c r="BV606" s="8">
        <v>1542</v>
      </c>
      <c r="BW606" s="15">
        <f t="shared" si="939"/>
        <v>2</v>
      </c>
      <c r="BX606" s="8">
        <v>3454</v>
      </c>
      <c r="BY606" s="15">
        <f t="shared" si="940"/>
        <v>0</v>
      </c>
      <c r="BZ606" s="13">
        <v>1955</v>
      </c>
      <c r="CA606" s="16">
        <f t="shared" si="941"/>
        <v>0</v>
      </c>
    </row>
    <row r="607" spans="1:79">
      <c r="A607" s="1">
        <v>44504</v>
      </c>
      <c r="B607">
        <v>44505</v>
      </c>
      <c r="C607" s="4">
        <v>473089</v>
      </c>
      <c r="D607">
        <f t="shared" si="890"/>
        <v>84</v>
      </c>
      <c r="E607" s="4">
        <v>7321</v>
      </c>
      <c r="F607">
        <f t="shared" si="893"/>
        <v>1</v>
      </c>
      <c r="G607" s="4">
        <v>463992</v>
      </c>
      <c r="H607">
        <f t="shared" si="894"/>
        <v>220</v>
      </c>
      <c r="I607">
        <f t="shared" si="887"/>
        <v>1776</v>
      </c>
      <c r="J607">
        <f t="shared" si="886"/>
        <v>-137</v>
      </c>
      <c r="K607">
        <f t="shared" ref="K607:K613" si="942">+IFERROR(E607/C607,"")</f>
        <v>1.5474889502820822E-2</v>
      </c>
      <c r="L607">
        <f t="shared" si="897"/>
        <v>0.98077105999082625</v>
      </c>
      <c r="M607">
        <f t="shared" si="898"/>
        <v>3.7540505063529271E-3</v>
      </c>
      <c r="N607">
        <f t="shared" si="899"/>
        <v>1.7755644286804385E-4</v>
      </c>
      <c r="O607">
        <f t="shared" ref="O607:O613" si="943">+IFERROR(F607/E607,"")</f>
        <v>1.3659336156262805E-4</v>
      </c>
      <c r="P607">
        <f t="shared" si="900"/>
        <v>4.7414610596734427E-4</v>
      </c>
      <c r="Q607">
        <f t="shared" si="901"/>
        <v>-7.7139639639639643E-2</v>
      </c>
      <c r="R607">
        <f t="shared" si="902"/>
        <v>119046.04932058378</v>
      </c>
      <c r="S607">
        <f t="shared" ref="S607:S613" si="944">+IFERROR(E607/3.974,"")</f>
        <v>1842.224458983392</v>
      </c>
      <c r="T607">
        <f t="shared" si="903"/>
        <v>116756.91997986914</v>
      </c>
      <c r="U607">
        <f t="shared" si="904"/>
        <v>446.90488173125311</v>
      </c>
      <c r="V607" s="4">
        <v>4093727</v>
      </c>
      <c r="W607">
        <f t="shared" si="905"/>
        <v>3014</v>
      </c>
      <c r="X607">
        <f t="shared" si="906"/>
        <v>-2105</v>
      </c>
      <c r="Y607" s="20">
        <f t="shared" si="907"/>
        <v>1030127.5792652239</v>
      </c>
      <c r="Z607" s="4">
        <v>3617089</v>
      </c>
      <c r="AA607">
        <f t="shared" si="908"/>
        <v>2930</v>
      </c>
      <c r="AB607" s="17">
        <f t="shared" si="909"/>
        <v>0.88356868936301813</v>
      </c>
      <c r="AC607" s="16">
        <f t="shared" si="910"/>
        <v>-2061</v>
      </c>
      <c r="AD607">
        <f t="shared" si="911"/>
        <v>476638</v>
      </c>
      <c r="AE607">
        <f t="shared" si="912"/>
        <v>84</v>
      </c>
      <c r="AF607" s="17">
        <f t="shared" si="913"/>
        <v>0.11643131063698189</v>
      </c>
      <c r="AG607" s="16">
        <f t="shared" si="914"/>
        <v>-44</v>
      </c>
      <c r="AH607" s="20">
        <f t="shared" si="915"/>
        <v>2.7869940278699403E-2</v>
      </c>
      <c r="AI607" s="20">
        <f t="shared" si="916"/>
        <v>119939.10417715147</v>
      </c>
      <c r="AJ607" s="4">
        <v>1529</v>
      </c>
      <c r="AK607">
        <f t="shared" si="917"/>
        <v>-137</v>
      </c>
      <c r="AL607">
        <f t="shared" si="918"/>
        <v>-8.2232893157262898E-2</v>
      </c>
      <c r="AM607" s="20">
        <f t="shared" si="919"/>
        <v>384.75088072471061</v>
      </c>
      <c r="AN607" s="20">
        <f t="shared" si="920"/>
        <v>3.2319500136337984E-3</v>
      </c>
      <c r="AO607" s="4">
        <v>77</v>
      </c>
      <c r="AP607">
        <f t="shared" si="891"/>
        <v>5</v>
      </c>
      <c r="AQ607">
        <f t="shared" si="892"/>
        <v>6.944444444444442E-2</v>
      </c>
      <c r="AR607" s="20">
        <f t="shared" si="921"/>
        <v>19.375943633618519</v>
      </c>
      <c r="AS607" s="4">
        <v>139</v>
      </c>
      <c r="AT607">
        <f t="shared" si="922"/>
        <v>-6</v>
      </c>
      <c r="AU607">
        <f t="shared" si="923"/>
        <v>-4.1379310344827558E-2</v>
      </c>
      <c r="AV607" s="20">
        <f t="shared" si="924"/>
        <v>34.977352793155511</v>
      </c>
      <c r="AW607" s="30">
        <f t="shared" si="925"/>
        <v>2.9381363760307258E-4</v>
      </c>
      <c r="AX607" s="4">
        <v>31</v>
      </c>
      <c r="AY607">
        <f t="shared" si="926"/>
        <v>1</v>
      </c>
      <c r="AZ607">
        <f t="shared" si="927"/>
        <v>3.3333333333333437E-2</v>
      </c>
      <c r="BA607" s="20">
        <f t="shared" si="928"/>
        <v>7.8007045797684951</v>
      </c>
      <c r="BB607" s="30">
        <f t="shared" si="929"/>
        <v>6.5526782487016191E-5</v>
      </c>
      <c r="BC607" s="16">
        <f>+Pagina_Inicial[[#This Row],[Aislamiento Domiciliario]]+Pagina_Inicial[[#This Row],[Aislamiento en Hoteles]]+Pagina_Inicial[[#This Row],[Hospitalizados en Sala]]+Pagina_Inicial[[#This Row],[Hospitalizados en UCI]]</f>
        <v>1776</v>
      </c>
      <c r="BD607" s="16">
        <f t="shared" si="930"/>
        <v>-137</v>
      </c>
      <c r="BE607" s="30">
        <f t="shared" si="931"/>
        <v>-7.1615263983272337E-2</v>
      </c>
      <c r="BF607" s="20">
        <f t="shared" si="932"/>
        <v>446.90488173125311</v>
      </c>
      <c r="BG607" s="20">
        <f t="shared" si="933"/>
        <v>3.7540505063529271E-3</v>
      </c>
      <c r="BH607" s="26">
        <v>87669</v>
      </c>
      <c r="BI607">
        <f t="shared" si="895"/>
        <v>17</v>
      </c>
      <c r="BJ607" s="4">
        <v>178594</v>
      </c>
      <c r="BK607">
        <f t="shared" si="896"/>
        <v>26</v>
      </c>
      <c r="BL607" s="4">
        <v>132972</v>
      </c>
      <c r="BM607">
        <f t="shared" si="934"/>
        <v>31</v>
      </c>
      <c r="BN607" s="4">
        <v>51889</v>
      </c>
      <c r="BO607">
        <f t="shared" si="935"/>
        <v>6</v>
      </c>
      <c r="BP607" s="4">
        <v>21965</v>
      </c>
      <c r="BQ607">
        <f t="shared" si="936"/>
        <v>4</v>
      </c>
      <c r="BR607" s="8">
        <v>34</v>
      </c>
      <c r="BS607" s="15">
        <f t="shared" si="937"/>
        <v>0</v>
      </c>
      <c r="BT607" s="8">
        <v>335</v>
      </c>
      <c r="BU607" s="15">
        <f t="shared" si="938"/>
        <v>0</v>
      </c>
      <c r="BV607" s="8">
        <v>1542</v>
      </c>
      <c r="BW607" s="15">
        <f t="shared" si="939"/>
        <v>0</v>
      </c>
      <c r="BX607" s="8">
        <v>3455</v>
      </c>
      <c r="BY607" s="15">
        <f t="shared" si="940"/>
        <v>1</v>
      </c>
      <c r="BZ607" s="13">
        <v>1955</v>
      </c>
      <c r="CA607" s="16">
        <f t="shared" si="941"/>
        <v>0</v>
      </c>
    </row>
    <row r="608" spans="1:79">
      <c r="A608" s="1">
        <v>44505</v>
      </c>
      <c r="B608">
        <v>44506</v>
      </c>
      <c r="C608" s="4">
        <v>473183</v>
      </c>
      <c r="D608">
        <f t="shared" si="890"/>
        <v>94</v>
      </c>
      <c r="E608" s="4">
        <v>7322</v>
      </c>
      <c r="F608">
        <f t="shared" si="893"/>
        <v>1</v>
      </c>
      <c r="G608" s="4">
        <v>464161</v>
      </c>
      <c r="H608">
        <f t="shared" si="894"/>
        <v>169</v>
      </c>
      <c r="I608">
        <f t="shared" si="887"/>
        <v>1700</v>
      </c>
      <c r="J608">
        <f t="shared" si="886"/>
        <v>-76</v>
      </c>
      <c r="K608">
        <f t="shared" si="942"/>
        <v>1.5473928691436505E-2</v>
      </c>
      <c r="L608">
        <f t="shared" si="897"/>
        <v>0.98093338095409177</v>
      </c>
      <c r="M608">
        <f t="shared" si="898"/>
        <v>3.5926903544717371E-3</v>
      </c>
      <c r="N608">
        <f t="shared" si="899"/>
        <v>1.986546431296137E-4</v>
      </c>
      <c r="O608">
        <f t="shared" si="943"/>
        <v>1.365747063643813E-4</v>
      </c>
      <c r="P608">
        <f t="shared" si="900"/>
        <v>3.640978022711947E-4</v>
      </c>
      <c r="Q608">
        <f t="shared" si="901"/>
        <v>-4.4705882352941179E-2</v>
      </c>
      <c r="R608">
        <f t="shared" si="902"/>
        <v>119069.7030699547</v>
      </c>
      <c r="S608">
        <f t="shared" si="944"/>
        <v>1842.4760946149975</v>
      </c>
      <c r="T608">
        <f t="shared" si="903"/>
        <v>116799.44640161046</v>
      </c>
      <c r="U608">
        <f t="shared" si="904"/>
        <v>427.78057372924002</v>
      </c>
      <c r="V608" s="4">
        <v>4096752</v>
      </c>
      <c r="W608">
        <f t="shared" si="905"/>
        <v>3025</v>
      </c>
      <c r="X608">
        <f t="shared" si="906"/>
        <v>11</v>
      </c>
      <c r="Y608" s="20">
        <f t="shared" si="907"/>
        <v>1030888.7770508303</v>
      </c>
      <c r="Z608" s="4">
        <v>3620020</v>
      </c>
      <c r="AA608">
        <f t="shared" si="908"/>
        <v>2931</v>
      </c>
      <c r="AB608" s="17">
        <f t="shared" si="909"/>
        <v>0.88363171605213109</v>
      </c>
      <c r="AC608" s="16">
        <f t="shared" si="910"/>
        <v>1</v>
      </c>
      <c r="AD608">
        <f t="shared" si="911"/>
        <v>476732</v>
      </c>
      <c r="AE608">
        <f t="shared" si="912"/>
        <v>94</v>
      </c>
      <c r="AF608" s="17">
        <f t="shared" si="913"/>
        <v>0.11636828394786894</v>
      </c>
      <c r="AG608" s="16">
        <f t="shared" si="914"/>
        <v>10</v>
      </c>
      <c r="AH608" s="20">
        <f t="shared" si="915"/>
        <v>3.1074380165289257E-2</v>
      </c>
      <c r="AI608" s="20">
        <f t="shared" si="916"/>
        <v>119962.75792652239</v>
      </c>
      <c r="AJ608" s="4">
        <v>1477</v>
      </c>
      <c r="AK608">
        <f t="shared" si="917"/>
        <v>-52</v>
      </c>
      <c r="AL608">
        <f t="shared" si="918"/>
        <v>-3.4009156311314626E-2</v>
      </c>
      <c r="AM608" s="20">
        <f t="shared" si="919"/>
        <v>371.66582788122798</v>
      </c>
      <c r="AN608" s="20">
        <f t="shared" si="920"/>
        <v>3.1214139138557389E-3</v>
      </c>
      <c r="AO608" s="4">
        <v>77</v>
      </c>
      <c r="AP608">
        <f t="shared" si="891"/>
        <v>0</v>
      </c>
      <c r="AQ608">
        <f t="shared" si="892"/>
        <v>0</v>
      </c>
      <c r="AR608" s="20">
        <f t="shared" si="921"/>
        <v>19.375943633618519</v>
      </c>
      <c r="AS608" s="4">
        <v>116</v>
      </c>
      <c r="AT608">
        <f t="shared" si="922"/>
        <v>-23</v>
      </c>
      <c r="AU608">
        <f t="shared" si="923"/>
        <v>-0.16546762589928055</v>
      </c>
      <c r="AV608" s="20">
        <f t="shared" si="924"/>
        <v>29.189733266230498</v>
      </c>
      <c r="AW608" s="30">
        <f t="shared" si="925"/>
        <v>2.4514828301101267E-4</v>
      </c>
      <c r="AX608" s="4">
        <v>30</v>
      </c>
      <c r="AY608">
        <f t="shared" si="926"/>
        <v>-1</v>
      </c>
      <c r="AZ608">
        <f t="shared" si="927"/>
        <v>-3.2258064516129004E-2</v>
      </c>
      <c r="BA608" s="20">
        <f t="shared" si="928"/>
        <v>7.5490689481630593</v>
      </c>
      <c r="BB608" s="30">
        <f t="shared" si="929"/>
        <v>6.3400418020089473E-5</v>
      </c>
      <c r="BC608" s="16">
        <f>+Pagina_Inicial[[#This Row],[Aislamiento Domiciliario]]+Pagina_Inicial[[#This Row],[Aislamiento en Hoteles]]+Pagina_Inicial[[#This Row],[Hospitalizados en Sala]]+Pagina_Inicial[[#This Row],[Hospitalizados en UCI]]</f>
        <v>1700</v>
      </c>
      <c r="BD608" s="16">
        <f t="shared" si="930"/>
        <v>-76</v>
      </c>
      <c r="BE608" s="30">
        <f t="shared" si="931"/>
        <v>-4.27927927927928E-2</v>
      </c>
      <c r="BF608" s="20">
        <f t="shared" si="932"/>
        <v>427.78057372924002</v>
      </c>
      <c r="BG608" s="20">
        <f t="shared" si="933"/>
        <v>3.5926903544717371E-3</v>
      </c>
      <c r="BH608" s="26">
        <v>87699</v>
      </c>
      <c r="BI608">
        <f t="shared" si="895"/>
        <v>30</v>
      </c>
      <c r="BJ608" s="4">
        <v>178623</v>
      </c>
      <c r="BK608">
        <f t="shared" si="896"/>
        <v>29</v>
      </c>
      <c r="BL608" s="4">
        <v>132994</v>
      </c>
      <c r="BM608">
        <f t="shared" si="934"/>
        <v>22</v>
      </c>
      <c r="BN608" s="4">
        <v>51900</v>
      </c>
      <c r="BO608">
        <f t="shared" si="935"/>
        <v>11</v>
      </c>
      <c r="BP608" s="4">
        <v>21967</v>
      </c>
      <c r="BQ608">
        <f t="shared" si="936"/>
        <v>2</v>
      </c>
      <c r="BR608" s="8">
        <v>34</v>
      </c>
      <c r="BS608" s="15">
        <f t="shared" si="937"/>
        <v>0</v>
      </c>
      <c r="BT608" s="8">
        <v>335</v>
      </c>
      <c r="BU608" s="15">
        <f t="shared" si="938"/>
        <v>0</v>
      </c>
      <c r="BV608" s="8">
        <v>1542</v>
      </c>
      <c r="BW608" s="15">
        <f t="shared" si="939"/>
        <v>0</v>
      </c>
      <c r="BX608" s="8">
        <v>3455</v>
      </c>
      <c r="BY608" s="15">
        <f t="shared" si="940"/>
        <v>0</v>
      </c>
      <c r="BZ608" s="13">
        <v>1956</v>
      </c>
      <c r="CA608" s="16">
        <f t="shared" si="941"/>
        <v>1</v>
      </c>
    </row>
    <row r="609" spans="1:79">
      <c r="A609" s="1">
        <v>44506</v>
      </c>
      <c r="B609">
        <v>44507</v>
      </c>
      <c r="C609" s="4">
        <v>473303</v>
      </c>
      <c r="D609">
        <f t="shared" si="890"/>
        <v>120</v>
      </c>
      <c r="E609" s="4">
        <v>7325</v>
      </c>
      <c r="F609">
        <f t="shared" si="893"/>
        <v>3</v>
      </c>
      <c r="G609" s="4">
        <v>464327</v>
      </c>
      <c r="H609">
        <f t="shared" si="894"/>
        <v>166</v>
      </c>
      <c r="I609">
        <f t="shared" si="887"/>
        <v>1651</v>
      </c>
      <c r="J609">
        <f t="shared" si="886"/>
        <v>-49</v>
      </c>
      <c r="K609">
        <f t="shared" si="942"/>
        <v>1.5476343906546123E-2</v>
      </c>
      <c r="L609">
        <f t="shared" si="897"/>
        <v>0.98103540438154835</v>
      </c>
      <c r="M609">
        <f t="shared" si="898"/>
        <v>3.4882517119054811E-3</v>
      </c>
      <c r="N609">
        <f t="shared" si="899"/>
        <v>2.5353737457823E-4</v>
      </c>
      <c r="O609">
        <f t="shared" si="943"/>
        <v>4.0955631399317407E-4</v>
      </c>
      <c r="P609">
        <f t="shared" si="900"/>
        <v>3.5750667094526056E-4</v>
      </c>
      <c r="Q609">
        <f t="shared" si="901"/>
        <v>-2.9678982434887948E-2</v>
      </c>
      <c r="R609">
        <f t="shared" si="902"/>
        <v>119099.89934574736</v>
      </c>
      <c r="S609">
        <f t="shared" si="944"/>
        <v>1843.2310015098137</v>
      </c>
      <c r="T609">
        <f t="shared" si="903"/>
        <v>116841.21791645697</v>
      </c>
      <c r="U609">
        <f t="shared" si="904"/>
        <v>415.4504277805737</v>
      </c>
      <c r="V609" s="4">
        <v>4099798</v>
      </c>
      <c r="W609">
        <f t="shared" si="905"/>
        <v>3046</v>
      </c>
      <c r="X609">
        <f t="shared" si="906"/>
        <v>21</v>
      </c>
      <c r="Y609" s="20">
        <f t="shared" si="907"/>
        <v>1031655.2591847006</v>
      </c>
      <c r="Z609" s="4">
        <v>3626946</v>
      </c>
      <c r="AA609">
        <f t="shared" si="908"/>
        <v>6926</v>
      </c>
      <c r="AB609" s="17">
        <f t="shared" si="909"/>
        <v>0.88466456152229944</v>
      </c>
      <c r="AC609" s="16">
        <f t="shared" si="910"/>
        <v>3995</v>
      </c>
      <c r="AD609">
        <f t="shared" si="911"/>
        <v>472852</v>
      </c>
      <c r="AE609">
        <f t="shared" si="912"/>
        <v>-3880</v>
      </c>
      <c r="AF609" s="17">
        <f t="shared" si="913"/>
        <v>0.11533543847770061</v>
      </c>
      <c r="AG609" s="16">
        <f t="shared" si="914"/>
        <v>-3974</v>
      </c>
      <c r="AH609" s="20">
        <f t="shared" si="915"/>
        <v>-1.2738017071569272</v>
      </c>
      <c r="AI609" s="20">
        <f t="shared" si="916"/>
        <v>118986.41167589329</v>
      </c>
      <c r="AJ609" s="4">
        <v>1428</v>
      </c>
      <c r="AK609">
        <f t="shared" si="917"/>
        <v>-49</v>
      </c>
      <c r="AL609">
        <f t="shared" si="918"/>
        <v>-3.3175355450236976E-2</v>
      </c>
      <c r="AM609" s="20">
        <f t="shared" si="919"/>
        <v>359.33568193256161</v>
      </c>
      <c r="AN609" s="20">
        <f t="shared" si="920"/>
        <v>3.017094757480937E-3</v>
      </c>
      <c r="AO609" s="4">
        <v>79</v>
      </c>
      <c r="AP609">
        <f t="shared" si="891"/>
        <v>2</v>
      </c>
      <c r="AQ609">
        <f t="shared" si="892"/>
        <v>2.5974025974025983E-2</v>
      </c>
      <c r="AR609" s="20">
        <f t="shared" si="921"/>
        <v>19.879214896829389</v>
      </c>
      <c r="AS609" s="4">
        <v>116</v>
      </c>
      <c r="AT609">
        <f t="shared" si="922"/>
        <v>0</v>
      </c>
      <c r="AU609">
        <f t="shared" si="923"/>
        <v>0</v>
      </c>
      <c r="AV609" s="20">
        <f t="shared" si="924"/>
        <v>29.189733266230498</v>
      </c>
      <c r="AW609" s="30">
        <f t="shared" si="925"/>
        <v>2.4508612875895569E-4</v>
      </c>
      <c r="AX609" s="4">
        <v>28</v>
      </c>
      <c r="AY609">
        <f t="shared" si="926"/>
        <v>-2</v>
      </c>
      <c r="AZ609">
        <f t="shared" si="927"/>
        <v>-6.6666666666666652E-2</v>
      </c>
      <c r="BA609" s="20">
        <f t="shared" si="928"/>
        <v>7.0457976849521886</v>
      </c>
      <c r="BB609" s="30">
        <f t="shared" si="929"/>
        <v>5.9158720734920339E-5</v>
      </c>
      <c r="BC609" s="16">
        <f>+Pagina_Inicial[[#This Row],[Aislamiento Domiciliario]]+Pagina_Inicial[[#This Row],[Aislamiento en Hoteles]]+Pagina_Inicial[[#This Row],[Hospitalizados en Sala]]+Pagina_Inicial[[#This Row],[Hospitalizados en UCI]]</f>
        <v>1651</v>
      </c>
      <c r="BD609" s="16">
        <f t="shared" si="930"/>
        <v>-49</v>
      </c>
      <c r="BE609" s="30">
        <f t="shared" si="931"/>
        <v>-2.8823529411764692E-2</v>
      </c>
      <c r="BF609" s="20">
        <f t="shared" si="932"/>
        <v>415.4504277805737</v>
      </c>
      <c r="BG609" s="20">
        <f t="shared" si="933"/>
        <v>3.4882517119054811E-3</v>
      </c>
      <c r="BH609" s="26">
        <v>87738</v>
      </c>
      <c r="BI609">
        <f t="shared" si="895"/>
        <v>39</v>
      </c>
      <c r="BJ609" s="4">
        <v>178653</v>
      </c>
      <c r="BK609">
        <f t="shared" si="896"/>
        <v>30</v>
      </c>
      <c r="BL609" s="4">
        <v>133026</v>
      </c>
      <c r="BM609">
        <f t="shared" si="934"/>
        <v>32</v>
      </c>
      <c r="BN609" s="4">
        <v>51912</v>
      </c>
      <c r="BO609">
        <f t="shared" si="935"/>
        <v>12</v>
      </c>
      <c r="BP609" s="4">
        <v>21974</v>
      </c>
      <c r="BQ609">
        <f t="shared" si="936"/>
        <v>7</v>
      </c>
      <c r="BR609" s="8">
        <v>34</v>
      </c>
      <c r="BS609" s="15">
        <f t="shared" si="937"/>
        <v>0</v>
      </c>
      <c r="BT609" s="8">
        <v>335</v>
      </c>
      <c r="BU609" s="15">
        <f t="shared" si="938"/>
        <v>0</v>
      </c>
      <c r="BV609" s="8">
        <v>1543</v>
      </c>
      <c r="BW609" s="15">
        <f t="shared" si="939"/>
        <v>1</v>
      </c>
      <c r="BX609" s="8">
        <v>3455</v>
      </c>
      <c r="BY609" s="15">
        <f t="shared" si="940"/>
        <v>0</v>
      </c>
      <c r="BZ609" s="13">
        <v>1957</v>
      </c>
      <c r="CA609" s="16">
        <f t="shared" si="941"/>
        <v>1</v>
      </c>
    </row>
    <row r="610" spans="1:79">
      <c r="A610" s="1">
        <v>44507</v>
      </c>
      <c r="B610">
        <v>44508</v>
      </c>
      <c r="C610" s="4">
        <v>473416</v>
      </c>
      <c r="D610">
        <f t="shared" si="890"/>
        <v>113</v>
      </c>
      <c r="E610" s="4">
        <v>7329</v>
      </c>
      <c r="F610">
        <f t="shared" si="893"/>
        <v>4</v>
      </c>
      <c r="G610" s="4">
        <v>464453</v>
      </c>
      <c r="H610">
        <f t="shared" si="894"/>
        <v>126</v>
      </c>
      <c r="I610">
        <f t="shared" si="887"/>
        <v>1634</v>
      </c>
      <c r="J610">
        <f t="shared" si="886"/>
        <v>-17</v>
      </c>
      <c r="K610">
        <f t="shared" si="942"/>
        <v>1.5481099075654392E-2</v>
      </c>
      <c r="L610">
        <f t="shared" si="897"/>
        <v>0.98106739104719742</v>
      </c>
      <c r="M610">
        <f t="shared" si="898"/>
        <v>3.4515098771482162E-3</v>
      </c>
      <c r="N610">
        <f t="shared" si="899"/>
        <v>2.3869070753840173E-4</v>
      </c>
      <c r="O610">
        <f t="shared" si="943"/>
        <v>5.4577705007504437E-4</v>
      </c>
      <c r="P610">
        <f t="shared" si="900"/>
        <v>2.7128686863902267E-4</v>
      </c>
      <c r="Q610">
        <f t="shared" si="901"/>
        <v>-1.0403916768665851E-2</v>
      </c>
      <c r="R610">
        <f t="shared" si="902"/>
        <v>119128.33417211876</v>
      </c>
      <c r="S610">
        <f t="shared" si="944"/>
        <v>1844.2375440362355</v>
      </c>
      <c r="T610">
        <f t="shared" si="903"/>
        <v>116872.92400603925</v>
      </c>
      <c r="U610">
        <f t="shared" si="904"/>
        <v>411.17262204328131</v>
      </c>
      <c r="V610" s="4">
        <v>4103490</v>
      </c>
      <c r="W610">
        <f t="shared" si="905"/>
        <v>3692</v>
      </c>
      <c r="X610">
        <f t="shared" si="906"/>
        <v>646</v>
      </c>
      <c r="Y610" s="20">
        <f t="shared" si="907"/>
        <v>1032584.2979365878</v>
      </c>
      <c r="Z610" s="4">
        <v>3626525</v>
      </c>
      <c r="AA610">
        <f t="shared" si="908"/>
        <v>-421</v>
      </c>
      <c r="AB610" s="17">
        <f t="shared" si="909"/>
        <v>0.88376601380775877</v>
      </c>
      <c r="AC610" s="16">
        <f t="shared" si="910"/>
        <v>-7347</v>
      </c>
      <c r="AD610">
        <f t="shared" si="911"/>
        <v>476965</v>
      </c>
      <c r="AE610">
        <f t="shared" si="912"/>
        <v>4113</v>
      </c>
      <c r="AF610" s="17">
        <f t="shared" si="913"/>
        <v>0.11623398619224123</v>
      </c>
      <c r="AG610" s="16">
        <f t="shared" si="914"/>
        <v>7993</v>
      </c>
      <c r="AH610" s="20">
        <f t="shared" si="915"/>
        <v>1.1140303358613217</v>
      </c>
      <c r="AI610" s="20">
        <f t="shared" si="916"/>
        <v>120021.38902868646</v>
      </c>
      <c r="AJ610" s="4">
        <v>1414</v>
      </c>
      <c r="AK610">
        <f t="shared" si="917"/>
        <v>-14</v>
      </c>
      <c r="AL610">
        <f t="shared" si="918"/>
        <v>-9.8039215686274161E-3</v>
      </c>
      <c r="AM610" s="20">
        <f t="shared" si="919"/>
        <v>355.81278309008553</v>
      </c>
      <c r="AN610" s="20">
        <f t="shared" si="920"/>
        <v>2.986802304949558E-3</v>
      </c>
      <c r="AO610" s="4">
        <v>76</v>
      </c>
      <c r="AP610">
        <f t="shared" si="891"/>
        <v>-3</v>
      </c>
      <c r="AQ610">
        <f t="shared" si="892"/>
        <v>-3.7974683544303778E-2</v>
      </c>
      <c r="AR610" s="20">
        <f t="shared" si="921"/>
        <v>19.124308002013084</v>
      </c>
      <c r="AS610" s="4">
        <v>118</v>
      </c>
      <c r="AT610">
        <f t="shared" si="922"/>
        <v>2</v>
      </c>
      <c r="AU610">
        <f t="shared" si="923"/>
        <v>1.7241379310344751E-2</v>
      </c>
      <c r="AV610" s="20">
        <f t="shared" si="924"/>
        <v>29.693004529441367</v>
      </c>
      <c r="AW610" s="30">
        <f t="shared" si="925"/>
        <v>2.4925224327018941E-4</v>
      </c>
      <c r="AX610" s="4">
        <v>26</v>
      </c>
      <c r="AY610">
        <f t="shared" si="926"/>
        <v>-2</v>
      </c>
      <c r="AZ610">
        <f t="shared" si="927"/>
        <v>-7.1428571428571397E-2</v>
      </c>
      <c r="BA610" s="20">
        <f t="shared" si="928"/>
        <v>6.5425264217413179</v>
      </c>
      <c r="BB610" s="30">
        <f t="shared" si="929"/>
        <v>5.4919985805295976E-5</v>
      </c>
      <c r="BC610" s="16">
        <f>+Pagina_Inicial[[#This Row],[Aislamiento Domiciliario]]+Pagina_Inicial[[#This Row],[Aislamiento en Hoteles]]+Pagina_Inicial[[#This Row],[Hospitalizados en Sala]]+Pagina_Inicial[[#This Row],[Hospitalizados en UCI]]</f>
        <v>1634</v>
      </c>
      <c r="BD610" s="16">
        <f t="shared" si="930"/>
        <v>-17</v>
      </c>
      <c r="BE610" s="30">
        <f t="shared" si="931"/>
        <v>-1.0296789824348895E-2</v>
      </c>
      <c r="BF610" s="20">
        <f t="shared" si="932"/>
        <v>411.17262204328131</v>
      </c>
      <c r="BG610" s="20">
        <f t="shared" si="933"/>
        <v>3.4515098771482162E-3</v>
      </c>
      <c r="BH610" s="26">
        <v>87765</v>
      </c>
      <c r="BI610">
        <f t="shared" si="895"/>
        <v>27</v>
      </c>
      <c r="BJ610" s="4">
        <v>178691</v>
      </c>
      <c r="BK610">
        <f t="shared" si="896"/>
        <v>38</v>
      </c>
      <c r="BL610" s="4">
        <v>133060</v>
      </c>
      <c r="BM610">
        <f t="shared" si="934"/>
        <v>34</v>
      </c>
      <c r="BN610" s="4">
        <v>51925</v>
      </c>
      <c r="BO610">
        <f t="shared" si="935"/>
        <v>13</v>
      </c>
      <c r="BP610" s="4">
        <v>21975</v>
      </c>
      <c r="BQ610">
        <f t="shared" si="936"/>
        <v>1</v>
      </c>
      <c r="BR610" s="8">
        <v>35</v>
      </c>
      <c r="BS610" s="15">
        <f t="shared" si="937"/>
        <v>1</v>
      </c>
      <c r="BT610" s="8">
        <v>335</v>
      </c>
      <c r="BU610" s="15">
        <f t="shared" si="938"/>
        <v>0</v>
      </c>
      <c r="BV610" s="8">
        <v>1543</v>
      </c>
      <c r="BW610" s="15">
        <f t="shared" si="939"/>
        <v>0</v>
      </c>
      <c r="BX610" s="8">
        <v>3457</v>
      </c>
      <c r="BY610" s="15">
        <f t="shared" si="940"/>
        <v>2</v>
      </c>
      <c r="BZ610" s="13">
        <v>1959</v>
      </c>
      <c r="CA610" s="16">
        <f t="shared" si="941"/>
        <v>2</v>
      </c>
    </row>
    <row r="611" spans="1:79">
      <c r="A611" s="1">
        <v>44508</v>
      </c>
      <c r="B611">
        <v>44509</v>
      </c>
      <c r="C611" s="4">
        <v>473522</v>
      </c>
      <c r="D611">
        <f t="shared" si="890"/>
        <v>106</v>
      </c>
      <c r="E611" s="4">
        <v>7335</v>
      </c>
      <c r="F611">
        <f t="shared" si="893"/>
        <v>6</v>
      </c>
      <c r="G611" s="4">
        <v>464546</v>
      </c>
      <c r="H611">
        <f t="shared" si="894"/>
        <v>93</v>
      </c>
      <c r="I611">
        <f t="shared" si="887"/>
        <v>1641</v>
      </c>
      <c r="J611">
        <f t="shared" si="886"/>
        <v>7</v>
      </c>
      <c r="K611">
        <f t="shared" si="942"/>
        <v>1.5490304568742319E-2</v>
      </c>
      <c r="L611">
        <f t="shared" si="897"/>
        <v>0.98104417534982535</v>
      </c>
      <c r="M611">
        <f t="shared" si="898"/>
        <v>3.4655200814323306E-3</v>
      </c>
      <c r="N611">
        <f t="shared" si="899"/>
        <v>2.2385443548557406E-4</v>
      </c>
      <c r="O611">
        <f t="shared" si="943"/>
        <v>8.1799591002044991E-4</v>
      </c>
      <c r="P611">
        <f t="shared" si="900"/>
        <v>2.0019545965308064E-4</v>
      </c>
      <c r="Q611">
        <f t="shared" si="901"/>
        <v>4.2656916514320535E-3</v>
      </c>
      <c r="R611">
        <f t="shared" si="902"/>
        <v>119155.00754906895</v>
      </c>
      <c r="S611">
        <f t="shared" si="944"/>
        <v>1845.747357825868</v>
      </c>
      <c r="T611">
        <f t="shared" si="903"/>
        <v>116896.32611977856</v>
      </c>
      <c r="U611">
        <f t="shared" si="904"/>
        <v>412.93407146451938</v>
      </c>
      <c r="V611" s="4">
        <v>4106286</v>
      </c>
      <c r="W611">
        <f t="shared" si="905"/>
        <v>2796</v>
      </c>
      <c r="X611">
        <f t="shared" si="906"/>
        <v>-896</v>
      </c>
      <c r="Y611" s="20">
        <f t="shared" si="907"/>
        <v>1033287.8711625566</v>
      </c>
      <c r="Z611" s="4">
        <v>3629215</v>
      </c>
      <c r="AA611">
        <f t="shared" si="908"/>
        <v>2690</v>
      </c>
      <c r="AB611" s="17">
        <f t="shared" si="909"/>
        <v>0.88381934429311548</v>
      </c>
      <c r="AC611" s="16">
        <f t="shared" si="910"/>
        <v>3111</v>
      </c>
      <c r="AD611">
        <f t="shared" si="911"/>
        <v>477071</v>
      </c>
      <c r="AE611">
        <f t="shared" si="912"/>
        <v>106</v>
      </c>
      <c r="AF611" s="17">
        <f t="shared" si="913"/>
        <v>0.11618065570688452</v>
      </c>
      <c r="AG611" s="16">
        <f t="shared" si="914"/>
        <v>-4007</v>
      </c>
      <c r="AH611" s="20">
        <f t="shared" si="915"/>
        <v>3.7911301859799712E-2</v>
      </c>
      <c r="AI611" s="20">
        <f t="shared" si="916"/>
        <v>120048.06240563664</v>
      </c>
      <c r="AJ611" s="4">
        <v>1425</v>
      </c>
      <c r="AK611">
        <f t="shared" si="917"/>
        <v>11</v>
      </c>
      <c r="AL611">
        <f t="shared" si="918"/>
        <v>7.7793493635078814E-3</v>
      </c>
      <c r="AM611" s="20">
        <f t="shared" si="919"/>
        <v>358.58077503774535</v>
      </c>
      <c r="AN611" s="20">
        <f t="shared" si="920"/>
        <v>3.0093638732730473E-3</v>
      </c>
      <c r="AO611" s="4">
        <v>76</v>
      </c>
      <c r="AP611">
        <f t="shared" si="891"/>
        <v>0</v>
      </c>
      <c r="AQ611">
        <f t="shared" si="892"/>
        <v>0</v>
      </c>
      <c r="AR611" s="20">
        <f t="shared" si="921"/>
        <v>19.124308002013084</v>
      </c>
      <c r="AS611" s="4">
        <v>114</v>
      </c>
      <c r="AT611">
        <f t="shared" si="922"/>
        <v>-4</v>
      </c>
      <c r="AU611">
        <f t="shared" si="923"/>
        <v>-3.3898305084745783E-2</v>
      </c>
      <c r="AV611" s="20">
        <f t="shared" si="924"/>
        <v>28.686462003019628</v>
      </c>
      <c r="AW611" s="30">
        <f t="shared" si="925"/>
        <v>2.4074910986184381E-4</v>
      </c>
      <c r="AX611" s="4">
        <v>26</v>
      </c>
      <c r="AY611">
        <f t="shared" si="926"/>
        <v>0</v>
      </c>
      <c r="AZ611">
        <f t="shared" si="927"/>
        <v>0</v>
      </c>
      <c r="BA611" s="20">
        <f t="shared" si="928"/>
        <v>6.5425264217413179</v>
      </c>
      <c r="BB611" s="30">
        <f t="shared" si="929"/>
        <v>5.4907691722876658E-5</v>
      </c>
      <c r="BC611" s="16">
        <f>+Pagina_Inicial[[#This Row],[Aislamiento Domiciliario]]+Pagina_Inicial[[#This Row],[Aislamiento en Hoteles]]+Pagina_Inicial[[#This Row],[Hospitalizados en Sala]]+Pagina_Inicial[[#This Row],[Hospitalizados en UCI]]</f>
        <v>1641</v>
      </c>
      <c r="BD611" s="16">
        <f t="shared" si="930"/>
        <v>7</v>
      </c>
      <c r="BE611" s="30">
        <f t="shared" si="931"/>
        <v>4.2839657282742749E-3</v>
      </c>
      <c r="BF611" s="20">
        <f t="shared" si="932"/>
        <v>412.93407146451938</v>
      </c>
      <c r="BG611" s="20">
        <f t="shared" si="933"/>
        <v>3.4655200814323306E-3</v>
      </c>
      <c r="BH611" s="26">
        <v>87789</v>
      </c>
      <c r="BI611">
        <f t="shared" si="895"/>
        <v>24</v>
      </c>
      <c r="BJ611" s="4">
        <v>178734</v>
      </c>
      <c r="BK611">
        <f t="shared" si="896"/>
        <v>43</v>
      </c>
      <c r="BL611" s="4">
        <v>133088</v>
      </c>
      <c r="BM611">
        <f t="shared" si="934"/>
        <v>28</v>
      </c>
      <c r="BN611" s="4">
        <v>51933</v>
      </c>
      <c r="BO611">
        <f t="shared" si="935"/>
        <v>8</v>
      </c>
      <c r="BP611" s="4">
        <v>21978</v>
      </c>
      <c r="BQ611">
        <f t="shared" si="936"/>
        <v>3</v>
      </c>
      <c r="BR611" s="8">
        <v>35</v>
      </c>
      <c r="BS611" s="15">
        <f t="shared" si="937"/>
        <v>0</v>
      </c>
      <c r="BT611" s="8">
        <v>335</v>
      </c>
      <c r="BU611" s="15">
        <f t="shared" si="938"/>
        <v>0</v>
      </c>
      <c r="BV611" s="8">
        <v>1545</v>
      </c>
      <c r="BW611" s="15">
        <f t="shared" si="939"/>
        <v>2</v>
      </c>
      <c r="BX611" s="8">
        <v>3459</v>
      </c>
      <c r="BY611" s="15">
        <f t="shared" si="940"/>
        <v>2</v>
      </c>
      <c r="BZ611" s="13">
        <v>1961</v>
      </c>
      <c r="CA611" s="16">
        <f t="shared" si="941"/>
        <v>2</v>
      </c>
    </row>
    <row r="612" spans="1:79">
      <c r="A612" s="1">
        <v>44509</v>
      </c>
      <c r="B612">
        <v>44510</v>
      </c>
      <c r="C612" s="4">
        <v>473718</v>
      </c>
      <c r="D612">
        <f t="shared" si="890"/>
        <v>196</v>
      </c>
      <c r="E612" s="4">
        <v>7338</v>
      </c>
      <c r="F612">
        <f t="shared" si="893"/>
        <v>3</v>
      </c>
      <c r="G612" s="4">
        <v>464753</v>
      </c>
      <c r="H612">
        <f t="shared" si="894"/>
        <v>207</v>
      </c>
      <c r="I612">
        <f t="shared" si="887"/>
        <v>1627</v>
      </c>
      <c r="J612">
        <f t="shared" si="886"/>
        <v>-14</v>
      </c>
      <c r="K612">
        <f t="shared" si="942"/>
        <v>1.5490228363710055E-2</v>
      </c>
      <c r="L612">
        <f t="shared" si="897"/>
        <v>0.98107523885518388</v>
      </c>
      <c r="M612">
        <f t="shared" si="898"/>
        <v>3.4345327811060589E-3</v>
      </c>
      <c r="N612">
        <f t="shared" si="899"/>
        <v>4.1374826373496466E-4</v>
      </c>
      <c r="O612">
        <f t="shared" si="943"/>
        <v>4.0883074407195422E-4</v>
      </c>
      <c r="P612">
        <f t="shared" si="900"/>
        <v>4.4539787801262175E-4</v>
      </c>
      <c r="Q612">
        <f t="shared" si="901"/>
        <v>-8.6047940995697611E-3</v>
      </c>
      <c r="R612">
        <f t="shared" si="902"/>
        <v>119204.32813286361</v>
      </c>
      <c r="S612">
        <f t="shared" si="944"/>
        <v>1846.5022647206843</v>
      </c>
      <c r="T612">
        <f t="shared" si="903"/>
        <v>116948.41469552089</v>
      </c>
      <c r="U612">
        <f t="shared" si="904"/>
        <v>409.41117262204324</v>
      </c>
      <c r="V612" s="4">
        <v>4113095</v>
      </c>
      <c r="W612">
        <f t="shared" si="905"/>
        <v>6809</v>
      </c>
      <c r="X612">
        <f t="shared" si="906"/>
        <v>4013</v>
      </c>
      <c r="Y612" s="20">
        <f t="shared" si="907"/>
        <v>1035001.258178158</v>
      </c>
      <c r="Z612" s="4">
        <v>3635828</v>
      </c>
      <c r="AA612">
        <f t="shared" si="908"/>
        <v>6613</v>
      </c>
      <c r="AB612" s="17">
        <f t="shared" si="909"/>
        <v>0.88396402222657144</v>
      </c>
      <c r="AC612" s="16">
        <f t="shared" si="910"/>
        <v>3923</v>
      </c>
      <c r="AD612">
        <f t="shared" si="911"/>
        <v>477267</v>
      </c>
      <c r="AE612">
        <f t="shared" si="912"/>
        <v>196</v>
      </c>
      <c r="AF612" s="17">
        <f t="shared" si="913"/>
        <v>0.11603597777342853</v>
      </c>
      <c r="AG612" s="16">
        <f t="shared" si="914"/>
        <v>90</v>
      </c>
      <c r="AH612" s="20">
        <f t="shared" si="915"/>
        <v>2.8785431047143487E-2</v>
      </c>
      <c r="AI612" s="20">
        <f t="shared" si="916"/>
        <v>120097.38298943129</v>
      </c>
      <c r="AJ612" s="4">
        <v>1407</v>
      </c>
      <c r="AK612">
        <f t="shared" si="917"/>
        <v>-18</v>
      </c>
      <c r="AL612">
        <f t="shared" si="918"/>
        <v>-1.2631578947368438E-2</v>
      </c>
      <c r="AM612" s="20">
        <f t="shared" si="919"/>
        <v>354.05133366884752</v>
      </c>
      <c r="AN612" s="20">
        <f t="shared" si="920"/>
        <v>2.9701214646688538E-3</v>
      </c>
      <c r="AO612" s="4">
        <v>76</v>
      </c>
      <c r="AP612">
        <f t="shared" si="891"/>
        <v>0</v>
      </c>
      <c r="AQ612">
        <f t="shared" si="892"/>
        <v>0</v>
      </c>
      <c r="AR612" s="20">
        <f t="shared" si="921"/>
        <v>19.124308002013084</v>
      </c>
      <c r="AS612" s="4">
        <v>117</v>
      </c>
      <c r="AT612">
        <f t="shared" si="922"/>
        <v>3</v>
      </c>
      <c r="AU612">
        <f t="shared" si="923"/>
        <v>2.6315789473684292E-2</v>
      </c>
      <c r="AV612" s="20">
        <f t="shared" si="924"/>
        <v>29.441368897835932</v>
      </c>
      <c r="AW612" s="30">
        <f t="shared" si="925"/>
        <v>2.4698238192342282E-4</v>
      </c>
      <c r="AX612" s="4">
        <v>27</v>
      </c>
      <c r="AY612">
        <f t="shared" si="926"/>
        <v>1</v>
      </c>
      <c r="AZ612">
        <f t="shared" si="927"/>
        <v>3.8461538461538547E-2</v>
      </c>
      <c r="BA612" s="20">
        <f t="shared" si="928"/>
        <v>6.7941620533467537</v>
      </c>
      <c r="BB612" s="30">
        <f t="shared" si="929"/>
        <v>5.6995934290020646E-5</v>
      </c>
      <c r="BC612" s="16">
        <f>+Pagina_Inicial[[#This Row],[Aislamiento Domiciliario]]+Pagina_Inicial[[#This Row],[Aislamiento en Hoteles]]+Pagina_Inicial[[#This Row],[Hospitalizados en Sala]]+Pagina_Inicial[[#This Row],[Hospitalizados en UCI]]</f>
        <v>1627</v>
      </c>
      <c r="BD612" s="16">
        <f t="shared" si="930"/>
        <v>-14</v>
      </c>
      <c r="BE612" s="30">
        <f t="shared" si="931"/>
        <v>-8.5313833028640707E-3</v>
      </c>
      <c r="BF612" s="20">
        <f t="shared" si="932"/>
        <v>409.41117262204324</v>
      </c>
      <c r="BG612" s="20">
        <f t="shared" si="933"/>
        <v>3.4345327811060589E-3</v>
      </c>
      <c r="BH612" s="26">
        <v>87821</v>
      </c>
      <c r="BI612">
        <f t="shared" si="895"/>
        <v>32</v>
      </c>
      <c r="BJ612" s="4">
        <v>178818</v>
      </c>
      <c r="BK612">
        <f t="shared" si="896"/>
        <v>84</v>
      </c>
      <c r="BL612" s="4">
        <v>133135</v>
      </c>
      <c r="BM612">
        <f t="shared" si="934"/>
        <v>47</v>
      </c>
      <c r="BN612" s="4">
        <v>51963</v>
      </c>
      <c r="BO612">
        <f t="shared" si="935"/>
        <v>30</v>
      </c>
      <c r="BP612" s="4">
        <v>21981</v>
      </c>
      <c r="BQ612">
        <f t="shared" si="936"/>
        <v>3</v>
      </c>
      <c r="BR612" s="8">
        <v>35</v>
      </c>
      <c r="BS612" s="15">
        <f t="shared" si="937"/>
        <v>0</v>
      </c>
      <c r="BT612" s="8">
        <v>335</v>
      </c>
      <c r="BU612" s="15">
        <f t="shared" si="938"/>
        <v>0</v>
      </c>
      <c r="BV612" s="8">
        <v>1545</v>
      </c>
      <c r="BW612" s="15">
        <f t="shared" si="939"/>
        <v>0</v>
      </c>
      <c r="BX612" s="8">
        <v>3460</v>
      </c>
      <c r="BY612" s="15">
        <f t="shared" si="940"/>
        <v>1</v>
      </c>
      <c r="BZ612" s="13">
        <v>1963</v>
      </c>
      <c r="CA612" s="16">
        <f t="shared" si="941"/>
        <v>2</v>
      </c>
    </row>
    <row r="613" spans="1:79">
      <c r="A613" s="1">
        <v>44510</v>
      </c>
      <c r="B613">
        <v>44511</v>
      </c>
      <c r="C613" s="4">
        <v>473903</v>
      </c>
      <c r="D613">
        <f t="shared" si="890"/>
        <v>185</v>
      </c>
      <c r="E613" s="4">
        <v>7338</v>
      </c>
      <c r="F613">
        <f t="shared" si="893"/>
        <v>0</v>
      </c>
      <c r="G613" s="4">
        <v>464923</v>
      </c>
      <c r="H613">
        <f t="shared" si="894"/>
        <v>170</v>
      </c>
      <c r="I613">
        <f t="shared" si="887"/>
        <v>1642</v>
      </c>
      <c r="J613">
        <f t="shared" si="886"/>
        <v>15</v>
      </c>
      <c r="K613">
        <f t="shared" si="942"/>
        <v>1.5484181362008681E-2</v>
      </c>
      <c r="L613">
        <f t="shared" si="897"/>
        <v>0.98105097456652524</v>
      </c>
      <c r="M613">
        <f t="shared" si="898"/>
        <v>3.4648440714661016E-3</v>
      </c>
      <c r="N613">
        <f t="shared" si="899"/>
        <v>3.903752455671308E-4</v>
      </c>
      <c r="O613">
        <f t="shared" si="943"/>
        <v>0</v>
      </c>
      <c r="P613">
        <f t="shared" si="900"/>
        <v>3.6565194666643723E-4</v>
      </c>
      <c r="Q613">
        <f t="shared" si="901"/>
        <v>9.1352009744214372E-3</v>
      </c>
      <c r="R613">
        <f t="shared" si="902"/>
        <v>119250.88072471062</v>
      </c>
      <c r="S613">
        <f t="shared" si="944"/>
        <v>1846.5022647206843</v>
      </c>
      <c r="T613">
        <f t="shared" si="903"/>
        <v>116991.19275289381</v>
      </c>
      <c r="U613">
        <f t="shared" si="904"/>
        <v>413.18570709612482</v>
      </c>
      <c r="V613" s="4">
        <v>4119843</v>
      </c>
      <c r="W613">
        <f t="shared" si="905"/>
        <v>6748</v>
      </c>
      <c r="X613">
        <f t="shared" si="906"/>
        <v>-61</v>
      </c>
      <c r="Y613" s="20">
        <f t="shared" si="907"/>
        <v>1036699.2954202314</v>
      </c>
      <c r="Z613" s="4">
        <v>3642391</v>
      </c>
      <c r="AA613">
        <f t="shared" si="908"/>
        <v>6563</v>
      </c>
      <c r="AB613" s="17">
        <f t="shared" si="909"/>
        <v>0.88410917600500794</v>
      </c>
      <c r="AC613" s="16">
        <f t="shared" si="910"/>
        <v>-50</v>
      </c>
      <c r="AD613">
        <f t="shared" si="911"/>
        <v>477452</v>
      </c>
      <c r="AE613">
        <f t="shared" si="912"/>
        <v>185</v>
      </c>
      <c r="AF613" s="17">
        <f t="shared" si="913"/>
        <v>0.11589082399499204</v>
      </c>
      <c r="AG613" s="16">
        <f t="shared" si="914"/>
        <v>-11</v>
      </c>
      <c r="AH613" s="20">
        <f t="shared" si="915"/>
        <v>2.7415530527563722E-2</v>
      </c>
      <c r="AI613" s="20">
        <f t="shared" si="916"/>
        <v>120143.9355812783</v>
      </c>
      <c r="AJ613" s="4">
        <v>1421</v>
      </c>
      <c r="AK613">
        <f t="shared" si="917"/>
        <v>14</v>
      </c>
      <c r="AL613">
        <f t="shared" si="918"/>
        <v>9.9502487562188602E-3</v>
      </c>
      <c r="AM613" s="20">
        <f t="shared" si="919"/>
        <v>357.5742325113236</v>
      </c>
      <c r="AN613" s="20">
        <f t="shared" si="920"/>
        <v>2.9985039132480696E-3</v>
      </c>
      <c r="AO613" s="4">
        <v>77</v>
      </c>
      <c r="AP613">
        <f t="shared" si="891"/>
        <v>1</v>
      </c>
      <c r="AQ613">
        <f t="shared" si="892"/>
        <v>1.3157894736842035E-2</v>
      </c>
      <c r="AR613" s="20">
        <f t="shared" si="921"/>
        <v>19.375943633618519</v>
      </c>
      <c r="AS613" s="4">
        <v>117</v>
      </c>
      <c r="AT613">
        <f t="shared" si="922"/>
        <v>0</v>
      </c>
      <c r="AU613">
        <f t="shared" si="923"/>
        <v>0</v>
      </c>
      <c r="AV613" s="20">
        <f t="shared" si="924"/>
        <v>29.441368897835932</v>
      </c>
      <c r="AW613" s="30">
        <f t="shared" si="925"/>
        <v>2.4688596611542867E-4</v>
      </c>
      <c r="AX613" s="4">
        <v>27</v>
      </c>
      <c r="AY613">
        <f t="shared" si="926"/>
        <v>0</v>
      </c>
      <c r="AZ613">
        <f t="shared" si="927"/>
        <v>0</v>
      </c>
      <c r="BA613" s="20">
        <f t="shared" si="928"/>
        <v>6.7941620533467537</v>
      </c>
      <c r="BB613" s="30">
        <f t="shared" si="929"/>
        <v>5.6973684488175848E-5</v>
      </c>
      <c r="BC613" s="16">
        <f>+Pagina_Inicial[[#This Row],[Aislamiento Domiciliario]]+Pagina_Inicial[[#This Row],[Aislamiento en Hoteles]]+Pagina_Inicial[[#This Row],[Hospitalizados en Sala]]+Pagina_Inicial[[#This Row],[Hospitalizados en UCI]]</f>
        <v>1642</v>
      </c>
      <c r="BD613" s="16">
        <f t="shared" si="930"/>
        <v>15</v>
      </c>
      <c r="BE613" s="30">
        <f t="shared" si="931"/>
        <v>9.2194222495389777E-3</v>
      </c>
      <c r="BF613" s="20">
        <f t="shared" si="932"/>
        <v>413.18570709612482</v>
      </c>
      <c r="BG613" s="20">
        <f t="shared" si="933"/>
        <v>3.4648440714661016E-3</v>
      </c>
      <c r="BH613" s="26">
        <v>87863</v>
      </c>
      <c r="BI613">
        <f t="shared" si="895"/>
        <v>42</v>
      </c>
      <c r="BJ613" s="4">
        <v>178890</v>
      </c>
      <c r="BK613">
        <f t="shared" si="896"/>
        <v>72</v>
      </c>
      <c r="BL613" s="4">
        <v>133182</v>
      </c>
      <c r="BM613">
        <f t="shared" si="934"/>
        <v>47</v>
      </c>
      <c r="BN613" s="4">
        <v>51983</v>
      </c>
      <c r="BO613">
        <f t="shared" si="935"/>
        <v>20</v>
      </c>
      <c r="BP613" s="4">
        <v>21985</v>
      </c>
      <c r="BQ613">
        <f t="shared" si="936"/>
        <v>4</v>
      </c>
      <c r="BR613" s="8">
        <v>35</v>
      </c>
      <c r="BS613" s="15">
        <f t="shared" si="937"/>
        <v>0</v>
      </c>
      <c r="BT613" s="8">
        <v>335</v>
      </c>
      <c r="BU613" s="15">
        <f t="shared" si="938"/>
        <v>0</v>
      </c>
      <c r="BV613" s="8">
        <v>1545</v>
      </c>
      <c r="BW613" s="15">
        <f t="shared" si="939"/>
        <v>0</v>
      </c>
      <c r="BX613" s="8">
        <v>3460</v>
      </c>
      <c r="BY613" s="15">
        <f t="shared" si="940"/>
        <v>0</v>
      </c>
      <c r="BZ613" s="13">
        <v>1963</v>
      </c>
      <c r="CA613" s="16">
        <f t="shared" si="941"/>
        <v>0</v>
      </c>
    </row>
    <row r="614" spans="1:79">
      <c r="A614" s="1">
        <v>44511</v>
      </c>
      <c r="B614">
        <v>44512</v>
      </c>
      <c r="C614" s="4">
        <v>474002</v>
      </c>
      <c r="D614">
        <f t="shared" si="890"/>
        <v>99</v>
      </c>
      <c r="E614" s="4">
        <v>7338</v>
      </c>
      <c r="F614">
        <f t="shared" si="893"/>
        <v>0</v>
      </c>
      <c r="G614" s="4">
        <v>465082</v>
      </c>
      <c r="H614">
        <f t="shared" si="894"/>
        <v>159</v>
      </c>
      <c r="I614">
        <f t="shared" si="887"/>
        <v>1582</v>
      </c>
      <c r="J614">
        <f t="shared" si="886"/>
        <v>-60</v>
      </c>
      <c r="K614">
        <f t="shared" ref="K614:K645" si="945">+IFERROR(E614/C614,"")</f>
        <v>1.5480947337774945E-2</v>
      </c>
      <c r="L614">
        <f t="shared" ref="L614:L645" si="946">+IFERROR(G614/C614,"")</f>
        <v>0.98118151400205067</v>
      </c>
      <c r="M614">
        <f t="shared" ref="M614:M645" si="947">+IFERROR(I614/C614,"")</f>
        <v>3.3375386601744296E-3</v>
      </c>
      <c r="N614">
        <f t="shared" ref="N614:N645" si="948">+IFERROR(D614/C614,"")</f>
        <v>2.088598782283619E-4</v>
      </c>
      <c r="O614">
        <f t="shared" ref="O614:O645" si="949">+IFERROR(F614/E614,"")</f>
        <v>0</v>
      </c>
      <c r="P614">
        <f t="shared" ref="P614:P645" si="950">+IFERROR(H614/G614,"")</f>
        <v>3.4187519620196006E-4</v>
      </c>
      <c r="Q614">
        <f t="shared" ref="Q614:Q645" si="951">+IFERROR(J614/I614,"")</f>
        <v>-3.7926675094816689E-2</v>
      </c>
      <c r="R614">
        <f t="shared" ref="R614:R645" si="952">+IFERROR(C614/3.974,"")</f>
        <v>119275.79265223956</v>
      </c>
      <c r="S614">
        <f t="shared" ref="S614:S645" si="953">+IFERROR(E614/3.974,"")</f>
        <v>1846.5022647206843</v>
      </c>
      <c r="T614">
        <f t="shared" ref="T614:T645" si="954">+IFERROR(G614/3.974,"")</f>
        <v>117031.20281831907</v>
      </c>
      <c r="U614">
        <f t="shared" ref="U614:U645" si="955">+IFERROR(I614/3.974,"")</f>
        <v>398.08756919979868</v>
      </c>
      <c r="V614" s="4">
        <v>4123363</v>
      </c>
      <c r="W614">
        <f t="shared" ref="W614:W645" si="956">V614-V613</f>
        <v>3520</v>
      </c>
      <c r="X614">
        <f t="shared" ref="X614:X645" si="957">IFERROR(W614-W613,0)</f>
        <v>-3228</v>
      </c>
      <c r="Y614" s="20">
        <f t="shared" ref="Y614:Y645" si="958">IFERROR(V614/3.974,0)</f>
        <v>1037585.0528434826</v>
      </c>
      <c r="Z614" s="4">
        <v>3645740</v>
      </c>
      <c r="AA614">
        <f t="shared" ref="AA614:AA645" si="959">Z614-Z613</f>
        <v>3349</v>
      </c>
      <c r="AB614" s="17">
        <f t="shared" ref="AB614:AB645" si="960">IFERROR(Z614/V614,0)</f>
        <v>0.88416663776630866</v>
      </c>
      <c r="AC614" s="16">
        <f t="shared" ref="AC614:AC645" si="961">IFERROR(AA614-AA613,0)</f>
        <v>-3214</v>
      </c>
      <c r="AD614">
        <f t="shared" ref="AD614:AD645" si="962">V614-Z614</f>
        <v>477623</v>
      </c>
      <c r="AE614">
        <f t="shared" ref="AE614:AE645" si="963">AD614-AD613</f>
        <v>171</v>
      </c>
      <c r="AF614" s="17">
        <f t="shared" ref="AF614:AF645" si="964">IFERROR(AD614/V614,0)</f>
        <v>0.11583336223369128</v>
      </c>
      <c r="AG614" s="16">
        <f t="shared" ref="AG614:AG645" si="965">IFERROR(AE614-AE613,0)</f>
        <v>-14</v>
      </c>
      <c r="AH614" s="20">
        <f t="shared" ref="AH614:AH645" si="966">IFERROR(AE614/W614,0)</f>
        <v>4.8579545454545452E-2</v>
      </c>
      <c r="AI614" s="20">
        <f t="shared" ref="AI614:AI645" si="967">IFERROR(AD614/3.974,0)</f>
        <v>120186.96527428283</v>
      </c>
      <c r="AJ614" s="4">
        <v>1374</v>
      </c>
      <c r="AK614">
        <f t="shared" ref="AK614:AK645" si="968">AJ614-AJ613</f>
        <v>-47</v>
      </c>
      <c r="AL614">
        <f t="shared" ref="AL614:AL645" si="969">IFERROR(AJ614/AJ613,0)-1</f>
        <v>-3.3075299085151277E-2</v>
      </c>
      <c r="AM614" s="20">
        <f t="shared" ref="AM614:AM645" si="970">IFERROR(AJ614/3.974,0)</f>
        <v>345.74735782586811</v>
      </c>
      <c r="AN614" s="20">
        <f t="shared" ref="AN614:AN645" si="971">IFERROR(AJ614/C614," ")</f>
        <v>2.8987219463209018E-3</v>
      </c>
      <c r="AO614" s="4">
        <v>77</v>
      </c>
      <c r="AP614">
        <f t="shared" si="891"/>
        <v>0</v>
      </c>
      <c r="AQ614">
        <f t="shared" si="892"/>
        <v>0</v>
      </c>
      <c r="AR614" s="20">
        <f t="shared" ref="AR614:AR645" si="972">IFERROR(AO614/3.974,0)</f>
        <v>19.375943633618519</v>
      </c>
      <c r="AS614" s="4">
        <v>103</v>
      </c>
      <c r="AT614">
        <f t="shared" ref="AT614:AT645" si="973">AS614-AS613</f>
        <v>-14</v>
      </c>
      <c r="AU614">
        <f t="shared" ref="AU614:AU645" si="974">IFERROR(AS614/AS613,0)-1</f>
        <v>-0.11965811965811968</v>
      </c>
      <c r="AV614" s="20">
        <f t="shared" ref="AV614:AV645" si="975">IFERROR(AS614/3.974,0)</f>
        <v>25.918470055359837</v>
      </c>
      <c r="AW614" s="30">
        <f t="shared" ref="AW614:AW645" si="976">IFERROR(AS614/C614," ")</f>
        <v>2.1729866118708359E-4</v>
      </c>
      <c r="AX614" s="4">
        <v>28</v>
      </c>
      <c r="AY614">
        <f t="shared" ref="AY614:AY645" si="977">AX614-AX613</f>
        <v>1</v>
      </c>
      <c r="AZ614">
        <f t="shared" ref="AZ614:AZ645" si="978">IFERROR(AX614/AX613,0)-1</f>
        <v>3.7037037037036979E-2</v>
      </c>
      <c r="BA614" s="20">
        <f t="shared" ref="BA614:BA645" si="979">IFERROR(AX614/3.974,0)</f>
        <v>7.0457976849521886</v>
      </c>
      <c r="BB614" s="30">
        <f t="shared" ref="BB614:BB645" si="980">IFERROR(AX614/C614," ")</f>
        <v>5.9071480711051854E-5</v>
      </c>
      <c r="BC614" s="16">
        <f>+Pagina_Inicial[[#This Row],[Aislamiento Domiciliario]]+Pagina_Inicial[[#This Row],[Aislamiento en Hoteles]]+Pagina_Inicial[[#This Row],[Hospitalizados en Sala]]+Pagina_Inicial[[#This Row],[Hospitalizados en UCI]]</f>
        <v>1582</v>
      </c>
      <c r="BD614" s="16">
        <f t="shared" ref="BD614:BD645" si="981">IFERROR(BC614-BC613,0)</f>
        <v>-60</v>
      </c>
      <c r="BE614" s="30">
        <f t="shared" ref="BE614:BE645" si="982">IFERROR(BC614/BC613,0)-1</f>
        <v>-3.654080389768577E-2</v>
      </c>
      <c r="BF614" s="20">
        <f t="shared" ref="BF614:BF645" si="983">IFERROR(BC614/3.974,0)</f>
        <v>398.08756919979868</v>
      </c>
      <c r="BG614" s="20">
        <f t="shared" ref="BG614:BG645" si="984">IFERROR(BC614/C614," ")</f>
        <v>3.3375386601744296E-3</v>
      </c>
      <c r="BH614" s="26">
        <v>87873</v>
      </c>
      <c r="BI614">
        <f t="shared" ref="BI614:BI645" si="985">IFERROR((BH614-BH613), 0)</f>
        <v>10</v>
      </c>
      <c r="BJ614" s="4">
        <v>178890</v>
      </c>
      <c r="BK614">
        <f t="shared" ref="BK614:BK645" si="986">IFERROR((BJ614-BJ613),0)</f>
        <v>0</v>
      </c>
      <c r="BL614" s="4">
        <v>133221</v>
      </c>
      <c r="BM614">
        <f t="shared" ref="BM614:BM645" si="987">IFERROR((BL614-BL613),0)</f>
        <v>39</v>
      </c>
      <c r="BN614" s="4">
        <v>51999</v>
      </c>
      <c r="BO614">
        <f t="shared" ref="BO614:BO645" si="988">IFERROR((BN614-BN613),0)</f>
        <v>16</v>
      </c>
      <c r="BP614" s="4">
        <v>21986</v>
      </c>
      <c r="BQ614">
        <f t="shared" ref="BQ614:BQ645" si="989">IFERROR((BP614-BP613),0)</f>
        <v>1</v>
      </c>
      <c r="BR614" s="8">
        <v>35</v>
      </c>
      <c r="BS614" s="15">
        <f t="shared" ref="BS614:BS645" si="990">IFERROR((BR614-BR613),0)</f>
        <v>0</v>
      </c>
      <c r="BT614" s="8">
        <v>335</v>
      </c>
      <c r="BU614" s="15">
        <f t="shared" ref="BU614:BU645" si="991">IFERROR((BT614-BT613),0)</f>
        <v>0</v>
      </c>
      <c r="BV614" s="8">
        <v>1545</v>
      </c>
      <c r="BW614" s="15">
        <f t="shared" ref="BW614:BW645" si="992">IFERROR((BV614-BV613),0)</f>
        <v>0</v>
      </c>
      <c r="BX614" s="8">
        <v>3460</v>
      </c>
      <c r="BY614" s="15">
        <f t="shared" ref="BY614:BY645" si="993">IFERROR((BX614-BX613),0)</f>
        <v>0</v>
      </c>
      <c r="BZ614" s="13">
        <v>1963</v>
      </c>
      <c r="CA614" s="16">
        <f t="shared" ref="CA614:CA645" si="994">IFERROR((BZ614-BZ613),0)</f>
        <v>0</v>
      </c>
    </row>
    <row r="615" spans="1:79">
      <c r="A615" s="1">
        <v>44512</v>
      </c>
      <c r="B615">
        <v>44513</v>
      </c>
      <c r="C615" s="4">
        <v>474231</v>
      </c>
      <c r="D615">
        <f t="shared" si="890"/>
        <v>229</v>
      </c>
      <c r="E615" s="4">
        <v>7341</v>
      </c>
      <c r="F615">
        <f t="shared" si="893"/>
        <v>3</v>
      </c>
      <c r="G615" s="4">
        <v>465225</v>
      </c>
      <c r="H615">
        <f t="shared" si="894"/>
        <v>143</v>
      </c>
      <c r="I615">
        <f t="shared" si="887"/>
        <v>1665</v>
      </c>
      <c r="J615">
        <f t="shared" si="886"/>
        <v>83</v>
      </c>
      <c r="K615">
        <f t="shared" si="945"/>
        <v>1.5479797820049723E-2</v>
      </c>
      <c r="L615">
        <f t="shared" si="946"/>
        <v>0.98100925498333091</v>
      </c>
      <c r="M615">
        <f t="shared" si="947"/>
        <v>3.5109471966193692E-3</v>
      </c>
      <c r="N615">
        <f t="shared" si="948"/>
        <v>4.8288703184734864E-4</v>
      </c>
      <c r="O615">
        <f t="shared" si="949"/>
        <v>4.086636697997548E-4</v>
      </c>
      <c r="P615">
        <f t="shared" si="950"/>
        <v>3.0737815035735398E-4</v>
      </c>
      <c r="Q615">
        <f t="shared" si="951"/>
        <v>4.9849849849849852E-2</v>
      </c>
      <c r="R615">
        <f t="shared" si="952"/>
        <v>119333.4172118772</v>
      </c>
      <c r="S615">
        <f t="shared" si="953"/>
        <v>1847.2571716155007</v>
      </c>
      <c r="T615">
        <f t="shared" si="954"/>
        <v>117067.18671363864</v>
      </c>
      <c r="U615">
        <f t="shared" si="955"/>
        <v>418.97332662304979</v>
      </c>
      <c r="V615" s="4">
        <v>4129390</v>
      </c>
      <c r="W615">
        <f t="shared" si="956"/>
        <v>6027</v>
      </c>
      <c r="X615">
        <f t="shared" si="957"/>
        <v>2507</v>
      </c>
      <c r="Y615" s="20">
        <f t="shared" si="958"/>
        <v>1039101.6607951686</v>
      </c>
      <c r="Z615" s="4">
        <v>3651149</v>
      </c>
      <c r="AA615">
        <f t="shared" si="959"/>
        <v>5409</v>
      </c>
      <c r="AB615" s="17">
        <f t="shared" si="960"/>
        <v>0.88418604200620432</v>
      </c>
      <c r="AC615" s="16">
        <f t="shared" si="961"/>
        <v>2060</v>
      </c>
      <c r="AD615">
        <f t="shared" si="962"/>
        <v>478241</v>
      </c>
      <c r="AE615">
        <f t="shared" si="963"/>
        <v>618</v>
      </c>
      <c r="AF615" s="17">
        <f t="shared" si="964"/>
        <v>0.11581395799379569</v>
      </c>
      <c r="AG615" s="16">
        <f t="shared" si="965"/>
        <v>447</v>
      </c>
      <c r="AH615" s="20">
        <f t="shared" si="966"/>
        <v>0.10253857640617223</v>
      </c>
      <c r="AI615" s="20">
        <f t="shared" si="967"/>
        <v>120342.47609461499</v>
      </c>
      <c r="AJ615" s="4">
        <v>1461</v>
      </c>
      <c r="AK615">
        <f t="shared" si="968"/>
        <v>87</v>
      </c>
      <c r="AL615">
        <f t="shared" si="969"/>
        <v>6.3318777292576511E-2</v>
      </c>
      <c r="AM615" s="20">
        <f t="shared" si="970"/>
        <v>367.63965777554102</v>
      </c>
      <c r="AN615" s="20">
        <f t="shared" si="971"/>
        <v>3.0807770896461853E-3</v>
      </c>
      <c r="AO615" s="4">
        <v>76</v>
      </c>
      <c r="AP615">
        <f t="shared" si="891"/>
        <v>-1</v>
      </c>
      <c r="AQ615">
        <f t="shared" si="892"/>
        <v>-1.2987012987012991E-2</v>
      </c>
      <c r="AR615" s="20">
        <f t="shared" si="972"/>
        <v>19.124308002013084</v>
      </c>
      <c r="AS615" s="4">
        <v>102</v>
      </c>
      <c r="AT615">
        <f t="shared" si="973"/>
        <v>-1</v>
      </c>
      <c r="AU615">
        <f t="shared" si="974"/>
        <v>-9.7087378640776656E-3</v>
      </c>
      <c r="AV615" s="20">
        <f t="shared" si="975"/>
        <v>25.666834423754402</v>
      </c>
      <c r="AW615" s="30">
        <f t="shared" si="976"/>
        <v>2.1508505348659198E-4</v>
      </c>
      <c r="AX615" s="4">
        <v>26</v>
      </c>
      <c r="AY615">
        <f t="shared" si="977"/>
        <v>-2</v>
      </c>
      <c r="AZ615">
        <f t="shared" si="978"/>
        <v>-7.1428571428571397E-2</v>
      </c>
      <c r="BA615" s="20">
        <f t="shared" si="979"/>
        <v>6.5425264217413179</v>
      </c>
      <c r="BB615" s="30">
        <f t="shared" si="980"/>
        <v>5.4825601869131286E-5</v>
      </c>
      <c r="BC615" s="16">
        <f>+Pagina_Inicial[[#This Row],[Aislamiento Domiciliario]]+Pagina_Inicial[[#This Row],[Aislamiento en Hoteles]]+Pagina_Inicial[[#This Row],[Hospitalizados en Sala]]+Pagina_Inicial[[#This Row],[Hospitalizados en UCI]]</f>
        <v>1665</v>
      </c>
      <c r="BD615" s="16">
        <f t="shared" si="981"/>
        <v>83</v>
      </c>
      <c r="BE615" s="30">
        <f t="shared" si="982"/>
        <v>5.2465233881163087E-2</v>
      </c>
      <c r="BF615" s="20">
        <f t="shared" si="983"/>
        <v>418.97332662304979</v>
      </c>
      <c r="BG615" s="20">
        <f t="shared" si="984"/>
        <v>3.5109471966193692E-3</v>
      </c>
      <c r="BH615" s="26">
        <v>87919</v>
      </c>
      <c r="BI615">
        <f t="shared" si="985"/>
        <v>46</v>
      </c>
      <c r="BJ615" s="4">
        <v>179008</v>
      </c>
      <c r="BK615">
        <f t="shared" si="986"/>
        <v>118</v>
      </c>
      <c r="BL615" s="4">
        <v>133287</v>
      </c>
      <c r="BM615">
        <f t="shared" si="987"/>
        <v>66</v>
      </c>
      <c r="BN615" s="4">
        <v>52027</v>
      </c>
      <c r="BO615">
        <f t="shared" si="988"/>
        <v>28</v>
      </c>
      <c r="BP615" s="4">
        <v>21990</v>
      </c>
      <c r="BQ615">
        <f t="shared" si="989"/>
        <v>4</v>
      </c>
      <c r="BR615" s="8">
        <v>35</v>
      </c>
      <c r="BS615" s="15">
        <f t="shared" si="990"/>
        <v>0</v>
      </c>
      <c r="BT615" s="8">
        <v>335</v>
      </c>
      <c r="BU615" s="15">
        <f t="shared" si="991"/>
        <v>0</v>
      </c>
      <c r="BV615" s="8">
        <v>1545</v>
      </c>
      <c r="BW615" s="15">
        <f t="shared" si="992"/>
        <v>0</v>
      </c>
      <c r="BX615" s="8">
        <v>3462</v>
      </c>
      <c r="BY615" s="15">
        <f t="shared" si="993"/>
        <v>2</v>
      </c>
      <c r="BZ615" s="13">
        <v>1964</v>
      </c>
      <c r="CA615" s="16">
        <f t="shared" si="994"/>
        <v>1</v>
      </c>
    </row>
    <row r="616" spans="1:79">
      <c r="A616" s="1">
        <v>44513</v>
      </c>
      <c r="B616">
        <v>44514</v>
      </c>
      <c r="C616" s="4">
        <v>474453</v>
      </c>
      <c r="D616">
        <f t="shared" si="890"/>
        <v>222</v>
      </c>
      <c r="E616" s="4">
        <v>7341</v>
      </c>
      <c r="F616">
        <f t="shared" si="893"/>
        <v>0</v>
      </c>
      <c r="G616" s="4">
        <v>465356</v>
      </c>
      <c r="H616">
        <f t="shared" si="894"/>
        <v>131</v>
      </c>
      <c r="I616">
        <f t="shared" si="887"/>
        <v>1756</v>
      </c>
      <c r="J616">
        <f t="shared" si="886"/>
        <v>91</v>
      </c>
      <c r="K616">
        <f t="shared" si="945"/>
        <v>1.5472554710371733E-2</v>
      </c>
      <c r="L616">
        <f t="shared" si="946"/>
        <v>0.98082634107066458</v>
      </c>
      <c r="M616">
        <f t="shared" si="947"/>
        <v>3.7011042189637328E-3</v>
      </c>
      <c r="N616">
        <f t="shared" si="948"/>
        <v>4.6790725319473161E-4</v>
      </c>
      <c r="O616">
        <f t="shared" si="949"/>
        <v>0</v>
      </c>
      <c r="P616">
        <f t="shared" si="950"/>
        <v>2.8150491236816547E-4</v>
      </c>
      <c r="Q616">
        <f t="shared" si="951"/>
        <v>5.1822323462414575E-2</v>
      </c>
      <c r="R616">
        <f t="shared" si="952"/>
        <v>119389.2803220936</v>
      </c>
      <c r="S616">
        <f t="shared" si="953"/>
        <v>1847.2571716155007</v>
      </c>
      <c r="T616">
        <f t="shared" si="954"/>
        <v>117100.15098137896</v>
      </c>
      <c r="U616">
        <f t="shared" si="955"/>
        <v>441.8721690991444</v>
      </c>
      <c r="V616" s="4">
        <v>4135921</v>
      </c>
      <c r="W616">
        <f t="shared" si="956"/>
        <v>6531</v>
      </c>
      <c r="X616">
        <f t="shared" si="957"/>
        <v>504</v>
      </c>
      <c r="Y616" s="20">
        <f t="shared" si="958"/>
        <v>1040745.0931051837</v>
      </c>
      <c r="Z616" s="4">
        <v>3657919</v>
      </c>
      <c r="AA616">
        <f t="shared" si="959"/>
        <v>6770</v>
      </c>
      <c r="AB616" s="17">
        <f t="shared" si="960"/>
        <v>0.88442670931093703</v>
      </c>
      <c r="AC616" s="16">
        <f t="shared" si="961"/>
        <v>1361</v>
      </c>
      <c r="AD616">
        <f t="shared" si="962"/>
        <v>478002</v>
      </c>
      <c r="AE616">
        <f t="shared" si="963"/>
        <v>-239</v>
      </c>
      <c r="AF616" s="17">
        <f t="shared" si="964"/>
        <v>0.11557329068906297</v>
      </c>
      <c r="AG616" s="16">
        <f t="shared" si="965"/>
        <v>-857</v>
      </c>
      <c r="AH616" s="20">
        <f t="shared" si="966"/>
        <v>-3.6594702189557494E-2</v>
      </c>
      <c r="AI616" s="20">
        <f t="shared" si="967"/>
        <v>120282.33517866129</v>
      </c>
      <c r="AJ616" s="4">
        <v>1547</v>
      </c>
      <c r="AK616">
        <f t="shared" si="968"/>
        <v>86</v>
      </c>
      <c r="AL616">
        <f t="shared" si="969"/>
        <v>5.8863791923340125E-2</v>
      </c>
      <c r="AM616" s="20">
        <f t="shared" si="970"/>
        <v>389.28032209360845</v>
      </c>
      <c r="AN616" s="20">
        <f t="shared" si="971"/>
        <v>3.2605969400551793E-3</v>
      </c>
      <c r="AO616" s="4">
        <v>81</v>
      </c>
      <c r="AP616">
        <f t="shared" si="891"/>
        <v>5</v>
      </c>
      <c r="AQ616">
        <f t="shared" si="892"/>
        <v>6.578947368421062E-2</v>
      </c>
      <c r="AR616" s="20">
        <f t="shared" si="972"/>
        <v>20.382486160040262</v>
      </c>
      <c r="AS616" s="4">
        <v>103</v>
      </c>
      <c r="AT616">
        <f t="shared" si="973"/>
        <v>1</v>
      </c>
      <c r="AU616">
        <f t="shared" si="974"/>
        <v>9.8039215686274161E-3</v>
      </c>
      <c r="AV616" s="20">
        <f t="shared" si="975"/>
        <v>25.918470055359837</v>
      </c>
      <c r="AW616" s="30">
        <f t="shared" si="976"/>
        <v>2.1709210395971782E-4</v>
      </c>
      <c r="AX616" s="4">
        <v>25</v>
      </c>
      <c r="AY616">
        <f t="shared" si="977"/>
        <v>-1</v>
      </c>
      <c r="AZ616">
        <f t="shared" si="978"/>
        <v>-3.8461538461538436E-2</v>
      </c>
      <c r="BA616" s="20">
        <f t="shared" si="979"/>
        <v>6.290890790135883</v>
      </c>
      <c r="BB616" s="30">
        <f t="shared" si="980"/>
        <v>5.2692258242649957E-5</v>
      </c>
      <c r="BC616" s="16">
        <f>+Pagina_Inicial[[#This Row],[Aislamiento Domiciliario]]+Pagina_Inicial[[#This Row],[Aislamiento en Hoteles]]+Pagina_Inicial[[#This Row],[Hospitalizados en Sala]]+Pagina_Inicial[[#This Row],[Hospitalizados en UCI]]</f>
        <v>1756</v>
      </c>
      <c r="BD616" s="16">
        <f t="shared" si="981"/>
        <v>91</v>
      </c>
      <c r="BE616" s="30">
        <f t="shared" si="982"/>
        <v>5.4654654654654689E-2</v>
      </c>
      <c r="BF616" s="20">
        <f t="shared" si="983"/>
        <v>441.8721690991444</v>
      </c>
      <c r="BG616" s="20">
        <f t="shared" si="984"/>
        <v>3.7011042189637328E-3</v>
      </c>
      <c r="BH616" s="26">
        <v>87961</v>
      </c>
      <c r="BI616">
        <f t="shared" si="985"/>
        <v>42</v>
      </c>
      <c r="BJ616" s="4">
        <v>179082</v>
      </c>
      <c r="BK616">
        <f t="shared" si="986"/>
        <v>74</v>
      </c>
      <c r="BL616" s="4">
        <v>133367</v>
      </c>
      <c r="BM616">
        <f t="shared" si="987"/>
        <v>80</v>
      </c>
      <c r="BN616" s="4">
        <v>52048</v>
      </c>
      <c r="BO616">
        <f t="shared" si="988"/>
        <v>21</v>
      </c>
      <c r="BP616" s="4">
        <v>21995</v>
      </c>
      <c r="BQ616">
        <f t="shared" si="989"/>
        <v>5</v>
      </c>
      <c r="BR616" s="8">
        <v>35</v>
      </c>
      <c r="BS616" s="15">
        <f t="shared" si="990"/>
        <v>0</v>
      </c>
      <c r="BT616" s="8">
        <v>335</v>
      </c>
      <c r="BU616" s="15">
        <f t="shared" si="991"/>
        <v>0</v>
      </c>
      <c r="BV616" s="8">
        <v>1545</v>
      </c>
      <c r="BW616" s="15">
        <f t="shared" si="992"/>
        <v>0</v>
      </c>
      <c r="BX616" s="8">
        <v>3462</v>
      </c>
      <c r="BY616" s="15">
        <f t="shared" si="993"/>
        <v>0</v>
      </c>
      <c r="BZ616" s="13">
        <v>1964</v>
      </c>
      <c r="CA616" s="16">
        <f t="shared" si="994"/>
        <v>0</v>
      </c>
    </row>
    <row r="617" spans="1:79">
      <c r="A617" s="1">
        <v>44514</v>
      </c>
      <c r="B617">
        <v>44515</v>
      </c>
      <c r="C617" s="4">
        <v>474621</v>
      </c>
      <c r="D617">
        <f t="shared" si="890"/>
        <v>168</v>
      </c>
      <c r="E617" s="4">
        <v>7343</v>
      </c>
      <c r="F617">
        <f t="shared" si="893"/>
        <v>2</v>
      </c>
      <c r="G617" s="4">
        <v>465473</v>
      </c>
      <c r="H617">
        <f t="shared" si="894"/>
        <v>117</v>
      </c>
      <c r="I617">
        <f t="shared" si="887"/>
        <v>1805</v>
      </c>
      <c r="J617">
        <f t="shared" si="886"/>
        <v>49</v>
      </c>
      <c r="K617">
        <f t="shared" si="945"/>
        <v>1.5471291830744952E-2</v>
      </c>
      <c r="L617">
        <f t="shared" si="946"/>
        <v>0.98072567374810637</v>
      </c>
      <c r="M617">
        <f t="shared" si="947"/>
        <v>3.803034421148664E-3</v>
      </c>
      <c r="N617">
        <f t="shared" si="948"/>
        <v>3.5396663864430779E-4</v>
      </c>
      <c r="O617">
        <f t="shared" si="949"/>
        <v>2.7236824186299875E-4</v>
      </c>
      <c r="P617">
        <f t="shared" si="950"/>
        <v>2.5135722157891007E-4</v>
      </c>
      <c r="Q617">
        <f t="shared" si="951"/>
        <v>2.7146814404432132E-2</v>
      </c>
      <c r="R617">
        <f t="shared" si="952"/>
        <v>119431.55510820332</v>
      </c>
      <c r="S617">
        <f t="shared" si="953"/>
        <v>1847.7604428787115</v>
      </c>
      <c r="T617">
        <f t="shared" si="954"/>
        <v>117129.5923502768</v>
      </c>
      <c r="U617">
        <f t="shared" si="955"/>
        <v>454.20231504781077</v>
      </c>
      <c r="V617" s="4">
        <v>4140481</v>
      </c>
      <c r="W617">
        <f t="shared" si="956"/>
        <v>4560</v>
      </c>
      <c r="X617">
        <f t="shared" si="957"/>
        <v>-1971</v>
      </c>
      <c r="Y617" s="20">
        <f t="shared" si="958"/>
        <v>1041892.5515853044</v>
      </c>
      <c r="Z617" s="4">
        <v>3662311</v>
      </c>
      <c r="AA617">
        <f t="shared" si="959"/>
        <v>4392</v>
      </c>
      <c r="AB617" s="17">
        <f t="shared" si="960"/>
        <v>0.88451341764398872</v>
      </c>
      <c r="AC617" s="16">
        <f t="shared" si="961"/>
        <v>-2378</v>
      </c>
      <c r="AD617">
        <f t="shared" si="962"/>
        <v>478170</v>
      </c>
      <c r="AE617">
        <f t="shared" si="963"/>
        <v>168</v>
      </c>
      <c r="AF617" s="17">
        <f t="shared" si="964"/>
        <v>0.11548658235601129</v>
      </c>
      <c r="AG617" s="16">
        <f t="shared" si="965"/>
        <v>407</v>
      </c>
      <c r="AH617" s="20">
        <f t="shared" si="966"/>
        <v>3.6842105263157891E-2</v>
      </c>
      <c r="AI617" s="20">
        <f t="shared" si="967"/>
        <v>120324.60996477101</v>
      </c>
      <c r="AJ617" s="4">
        <v>1597</v>
      </c>
      <c r="AK617">
        <f t="shared" si="968"/>
        <v>50</v>
      </c>
      <c r="AL617">
        <f t="shared" si="969"/>
        <v>3.2320620555914781E-2</v>
      </c>
      <c r="AM617" s="20">
        <f t="shared" si="970"/>
        <v>401.8621036738802</v>
      </c>
      <c r="AN617" s="20">
        <f t="shared" si="971"/>
        <v>3.3647900113985686E-3</v>
      </c>
      <c r="AO617" s="4">
        <v>76</v>
      </c>
      <c r="AP617">
        <f t="shared" si="891"/>
        <v>-5</v>
      </c>
      <c r="AQ617">
        <f t="shared" si="892"/>
        <v>-6.1728395061728447E-2</v>
      </c>
      <c r="AR617" s="20">
        <f t="shared" si="972"/>
        <v>19.124308002013084</v>
      </c>
      <c r="AS617" s="4">
        <v>111</v>
      </c>
      <c r="AT617">
        <f t="shared" si="973"/>
        <v>8</v>
      </c>
      <c r="AU617">
        <f t="shared" si="974"/>
        <v>7.7669902912621325E-2</v>
      </c>
      <c r="AV617" s="20">
        <f t="shared" si="975"/>
        <v>27.93155510820332</v>
      </c>
      <c r="AW617" s="30">
        <f t="shared" si="976"/>
        <v>2.3387081481856051E-4</v>
      </c>
      <c r="AX617" s="4">
        <v>21</v>
      </c>
      <c r="AY617">
        <f t="shared" si="977"/>
        <v>-4</v>
      </c>
      <c r="AZ617">
        <f t="shared" si="978"/>
        <v>-0.16000000000000003</v>
      </c>
      <c r="BA617" s="20">
        <f t="shared" si="979"/>
        <v>5.2843482637141417</v>
      </c>
      <c r="BB617" s="30">
        <f t="shared" si="980"/>
        <v>4.4245829830538473E-5</v>
      </c>
      <c r="BC617" s="16">
        <f>+Pagina_Inicial[[#This Row],[Aislamiento Domiciliario]]+Pagina_Inicial[[#This Row],[Aislamiento en Hoteles]]+Pagina_Inicial[[#This Row],[Hospitalizados en Sala]]+Pagina_Inicial[[#This Row],[Hospitalizados en UCI]]</f>
        <v>1805</v>
      </c>
      <c r="BD617" s="16">
        <f t="shared" si="981"/>
        <v>49</v>
      </c>
      <c r="BE617" s="30">
        <f t="shared" si="982"/>
        <v>2.7904328018223179E-2</v>
      </c>
      <c r="BF617" s="20">
        <f t="shared" si="983"/>
        <v>454.20231504781077</v>
      </c>
      <c r="BG617" s="20">
        <f t="shared" si="984"/>
        <v>3.803034421148664E-3</v>
      </c>
      <c r="BH617" s="26">
        <v>88002</v>
      </c>
      <c r="BI617">
        <f t="shared" si="985"/>
        <v>41</v>
      </c>
      <c r="BJ617" s="4">
        <v>179135</v>
      </c>
      <c r="BK617">
        <f t="shared" si="986"/>
        <v>53</v>
      </c>
      <c r="BL617" s="4">
        <v>133414</v>
      </c>
      <c r="BM617">
        <f t="shared" si="987"/>
        <v>47</v>
      </c>
      <c r="BN617" s="4">
        <v>52071</v>
      </c>
      <c r="BO617">
        <f t="shared" si="988"/>
        <v>23</v>
      </c>
      <c r="BP617" s="4">
        <v>21999</v>
      </c>
      <c r="BQ617">
        <f t="shared" si="989"/>
        <v>4</v>
      </c>
      <c r="BR617" s="8">
        <v>35</v>
      </c>
      <c r="BS617" s="15">
        <f t="shared" si="990"/>
        <v>0</v>
      </c>
      <c r="BT617" s="8">
        <v>335</v>
      </c>
      <c r="BU617" s="15">
        <f t="shared" si="991"/>
        <v>0</v>
      </c>
      <c r="BV617" s="8">
        <v>1545</v>
      </c>
      <c r="BW617" s="15">
        <f t="shared" si="992"/>
        <v>0</v>
      </c>
      <c r="BX617" s="8">
        <v>3463</v>
      </c>
      <c r="BY617" s="15">
        <f t="shared" si="993"/>
        <v>1</v>
      </c>
      <c r="BZ617" s="13">
        <v>1965</v>
      </c>
      <c r="CA617" s="16">
        <f t="shared" si="994"/>
        <v>1</v>
      </c>
    </row>
    <row r="618" spans="1:79">
      <c r="A618" s="1">
        <v>44515</v>
      </c>
      <c r="B618">
        <v>44516</v>
      </c>
      <c r="C618" s="4">
        <v>474735</v>
      </c>
      <c r="D618">
        <f t="shared" si="890"/>
        <v>114</v>
      </c>
      <c r="E618" s="4">
        <v>7346</v>
      </c>
      <c r="F618">
        <f t="shared" si="893"/>
        <v>3</v>
      </c>
      <c r="G618" s="4">
        <v>465541</v>
      </c>
      <c r="H618">
        <f t="shared" si="894"/>
        <v>68</v>
      </c>
      <c r="I618">
        <f t="shared" si="887"/>
        <v>1848</v>
      </c>
      <c r="J618">
        <f t="shared" si="886"/>
        <v>43</v>
      </c>
      <c r="K618">
        <f t="shared" si="945"/>
        <v>1.5473895963010943E-2</v>
      </c>
      <c r="L618">
        <f t="shared" si="946"/>
        <v>0.98063340600545568</v>
      </c>
      <c r="M618">
        <f t="shared" si="947"/>
        <v>3.8926980315333818E-3</v>
      </c>
      <c r="N618">
        <f t="shared" si="948"/>
        <v>2.4013396947770863E-4</v>
      </c>
      <c r="O618">
        <f t="shared" si="949"/>
        <v>4.0838551592703513E-4</v>
      </c>
      <c r="P618">
        <f t="shared" si="950"/>
        <v>1.460666192666167E-4</v>
      </c>
      <c r="Q618">
        <f t="shared" si="951"/>
        <v>2.3268398268398268E-2</v>
      </c>
      <c r="R618">
        <f t="shared" si="952"/>
        <v>119460.24157020633</v>
      </c>
      <c r="S618">
        <f t="shared" si="953"/>
        <v>1848.5153497735278</v>
      </c>
      <c r="T618">
        <f t="shared" si="954"/>
        <v>117146.70357322597</v>
      </c>
      <c r="U618">
        <f t="shared" si="955"/>
        <v>465.02264720684445</v>
      </c>
      <c r="V618" s="4">
        <v>4143540</v>
      </c>
      <c r="W618">
        <f t="shared" si="956"/>
        <v>3059</v>
      </c>
      <c r="X618">
        <f t="shared" si="957"/>
        <v>-1501</v>
      </c>
      <c r="Y618" s="20">
        <f t="shared" si="958"/>
        <v>1042662.3049823855</v>
      </c>
      <c r="Z618" s="4">
        <v>3665256</v>
      </c>
      <c r="AA618">
        <f t="shared" si="959"/>
        <v>2945</v>
      </c>
      <c r="AB618" s="17">
        <f t="shared" si="960"/>
        <v>0.88457116378748601</v>
      </c>
      <c r="AC618" s="16">
        <f t="shared" si="961"/>
        <v>-1447</v>
      </c>
      <c r="AD618">
        <f t="shared" si="962"/>
        <v>478284</v>
      </c>
      <c r="AE618">
        <f t="shared" si="963"/>
        <v>114</v>
      </c>
      <c r="AF618" s="17">
        <f t="shared" si="964"/>
        <v>0.11542883621251394</v>
      </c>
      <c r="AG618" s="16">
        <f t="shared" si="965"/>
        <v>-54</v>
      </c>
      <c r="AH618" s="20">
        <f t="shared" si="966"/>
        <v>3.7267080745341616E-2</v>
      </c>
      <c r="AI618" s="20">
        <f t="shared" si="967"/>
        <v>120353.29642677403</v>
      </c>
      <c r="AJ618" s="4">
        <v>1640</v>
      </c>
      <c r="AK618">
        <f t="shared" si="968"/>
        <v>43</v>
      </c>
      <c r="AL618">
        <f t="shared" si="969"/>
        <v>2.6925485284909234E-2</v>
      </c>
      <c r="AM618" s="20">
        <f t="shared" si="970"/>
        <v>412.68243583291394</v>
      </c>
      <c r="AN618" s="20">
        <f t="shared" si="971"/>
        <v>3.4545588591530013E-3</v>
      </c>
      <c r="AO618" s="4">
        <v>75</v>
      </c>
      <c r="AP618">
        <f t="shared" si="891"/>
        <v>-1</v>
      </c>
      <c r="AQ618">
        <f t="shared" si="892"/>
        <v>-1.3157894736842146E-2</v>
      </c>
      <c r="AR618" s="20">
        <f t="shared" si="972"/>
        <v>18.872672370407649</v>
      </c>
      <c r="AS618" s="4">
        <v>111</v>
      </c>
      <c r="AT618">
        <f t="shared" si="973"/>
        <v>0</v>
      </c>
      <c r="AU618">
        <f t="shared" si="974"/>
        <v>0</v>
      </c>
      <c r="AV618" s="20">
        <f t="shared" si="975"/>
        <v>27.93155510820332</v>
      </c>
      <c r="AW618" s="30">
        <f t="shared" si="976"/>
        <v>2.3381465449145313E-4</v>
      </c>
      <c r="AX618" s="4">
        <v>22</v>
      </c>
      <c r="AY618">
        <f t="shared" si="977"/>
        <v>1</v>
      </c>
      <c r="AZ618">
        <f t="shared" si="978"/>
        <v>4.7619047619047672E-2</v>
      </c>
      <c r="BA618" s="20">
        <f t="shared" si="979"/>
        <v>5.5359838953195766</v>
      </c>
      <c r="BB618" s="30">
        <f t="shared" si="980"/>
        <v>4.6341643232540259E-5</v>
      </c>
      <c r="BC618" s="16">
        <f>+Pagina_Inicial[[#This Row],[Aislamiento Domiciliario]]+Pagina_Inicial[[#This Row],[Aislamiento en Hoteles]]+Pagina_Inicial[[#This Row],[Hospitalizados en Sala]]+Pagina_Inicial[[#This Row],[Hospitalizados en UCI]]</f>
        <v>1848</v>
      </c>
      <c r="BD618" s="16">
        <f t="shared" si="981"/>
        <v>43</v>
      </c>
      <c r="BE618" s="30">
        <f t="shared" si="982"/>
        <v>2.3822714681440482E-2</v>
      </c>
      <c r="BF618" s="20">
        <f t="shared" si="983"/>
        <v>465.02264720684445</v>
      </c>
      <c r="BG618" s="20">
        <f t="shared" si="984"/>
        <v>3.8926980315333818E-3</v>
      </c>
      <c r="BH618" s="26">
        <v>88029</v>
      </c>
      <c r="BI618">
        <f t="shared" si="985"/>
        <v>27</v>
      </c>
      <c r="BJ618" s="4">
        <v>179168</v>
      </c>
      <c r="BK618">
        <f t="shared" si="986"/>
        <v>33</v>
      </c>
      <c r="BL618" s="4">
        <v>133455</v>
      </c>
      <c r="BM618">
        <f t="shared" si="987"/>
        <v>41</v>
      </c>
      <c r="BN618" s="4">
        <v>52082</v>
      </c>
      <c r="BO618">
        <f t="shared" si="988"/>
        <v>11</v>
      </c>
      <c r="BP618" s="4">
        <v>22001</v>
      </c>
      <c r="BQ618">
        <f t="shared" si="989"/>
        <v>2</v>
      </c>
      <c r="BR618" s="8">
        <v>35</v>
      </c>
      <c r="BS618" s="15">
        <f t="shared" si="990"/>
        <v>0</v>
      </c>
      <c r="BT618" s="8">
        <v>335</v>
      </c>
      <c r="BU618" s="15">
        <f t="shared" si="991"/>
        <v>0</v>
      </c>
      <c r="BV618" s="8">
        <v>1546</v>
      </c>
      <c r="BW618" s="15">
        <f t="shared" si="992"/>
        <v>1</v>
      </c>
      <c r="BX618" s="8">
        <v>3463</v>
      </c>
      <c r="BY618" s="15">
        <f t="shared" si="993"/>
        <v>0</v>
      </c>
      <c r="BZ618" s="13">
        <v>1967</v>
      </c>
      <c r="CA618" s="16">
        <f t="shared" si="994"/>
        <v>2</v>
      </c>
    </row>
    <row r="619" spans="1:79">
      <c r="A619" s="1">
        <v>44516</v>
      </c>
      <c r="B619">
        <v>44517</v>
      </c>
      <c r="C619" s="4">
        <v>474928</v>
      </c>
      <c r="D619">
        <f t="shared" si="890"/>
        <v>193</v>
      </c>
      <c r="E619" s="4">
        <v>7348</v>
      </c>
      <c r="F619">
        <f t="shared" si="893"/>
        <v>2</v>
      </c>
      <c r="G619" s="4">
        <v>465662</v>
      </c>
      <c r="H619">
        <f t="shared" si="894"/>
        <v>121</v>
      </c>
      <c r="I619">
        <f t="shared" si="887"/>
        <v>1918</v>
      </c>
      <c r="J619">
        <f t="shared" si="886"/>
        <v>70</v>
      </c>
      <c r="K619">
        <f t="shared" si="945"/>
        <v>1.5471818886231175E-2</v>
      </c>
      <c r="L619">
        <f t="shared" si="946"/>
        <v>0.98048967422430344</v>
      </c>
      <c r="M619">
        <f t="shared" si="947"/>
        <v>4.0385068894653502E-3</v>
      </c>
      <c r="N619">
        <f t="shared" si="948"/>
        <v>4.0637738773035073E-4</v>
      </c>
      <c r="O619">
        <f t="shared" si="949"/>
        <v>2.7218290691344586E-4</v>
      </c>
      <c r="P619">
        <f t="shared" si="950"/>
        <v>2.5984512371634362E-4</v>
      </c>
      <c r="Q619">
        <f t="shared" si="951"/>
        <v>3.6496350364963501E-2</v>
      </c>
      <c r="R619">
        <f t="shared" si="952"/>
        <v>119508.80724710619</v>
      </c>
      <c r="S619">
        <f t="shared" si="953"/>
        <v>1849.0186210367388</v>
      </c>
      <c r="T619">
        <f t="shared" si="954"/>
        <v>117177.15148465023</v>
      </c>
      <c r="U619">
        <f t="shared" si="955"/>
        <v>482.63714141922492</v>
      </c>
      <c r="V619" s="4">
        <v>4150936</v>
      </c>
      <c r="W619">
        <f t="shared" si="956"/>
        <v>7396</v>
      </c>
      <c r="X619">
        <f t="shared" si="957"/>
        <v>4337</v>
      </c>
      <c r="Y619" s="20">
        <f t="shared" si="958"/>
        <v>1044523.4021137393</v>
      </c>
      <c r="Z619" s="4">
        <v>3672459</v>
      </c>
      <c r="AA619">
        <f t="shared" si="959"/>
        <v>7203</v>
      </c>
      <c r="AB619" s="17">
        <f t="shared" si="960"/>
        <v>0.88473033551950697</v>
      </c>
      <c r="AC619" s="16">
        <f t="shared" si="961"/>
        <v>4258</v>
      </c>
      <c r="AD619">
        <f t="shared" si="962"/>
        <v>478477</v>
      </c>
      <c r="AE619">
        <f t="shared" si="963"/>
        <v>193</v>
      </c>
      <c r="AF619" s="17">
        <f t="shared" si="964"/>
        <v>0.11526966448049307</v>
      </c>
      <c r="AG619" s="16">
        <f t="shared" si="965"/>
        <v>79</v>
      </c>
      <c r="AH619" s="20">
        <f t="shared" si="966"/>
        <v>2.6095186587344509E-2</v>
      </c>
      <c r="AI619" s="20">
        <f t="shared" si="967"/>
        <v>120401.86210367388</v>
      </c>
      <c r="AJ619" s="4">
        <v>1704</v>
      </c>
      <c r="AK619">
        <f t="shared" si="968"/>
        <v>64</v>
      </c>
      <c r="AL619">
        <f t="shared" si="969"/>
        <v>3.9024390243902474E-2</v>
      </c>
      <c r="AM619" s="20">
        <f t="shared" si="970"/>
        <v>428.78711625566177</v>
      </c>
      <c r="AN619" s="20">
        <f t="shared" si="971"/>
        <v>3.587912273018226E-3</v>
      </c>
      <c r="AO619" s="4">
        <v>80</v>
      </c>
      <c r="AP619">
        <f t="shared" si="891"/>
        <v>5</v>
      </c>
      <c r="AQ619">
        <f t="shared" si="892"/>
        <v>6.6666666666666652E-2</v>
      </c>
      <c r="AR619" s="20">
        <f t="shared" si="972"/>
        <v>20.130850528434827</v>
      </c>
      <c r="AS619" s="4">
        <v>112</v>
      </c>
      <c r="AT619">
        <f t="shared" si="973"/>
        <v>1</v>
      </c>
      <c r="AU619">
        <f t="shared" si="974"/>
        <v>9.009009009008917E-3</v>
      </c>
      <c r="AV619" s="20">
        <f t="shared" si="975"/>
        <v>28.183190739808754</v>
      </c>
      <c r="AW619" s="30">
        <f t="shared" si="976"/>
        <v>2.3582521982279419E-4</v>
      </c>
      <c r="AX619" s="4">
        <v>22</v>
      </c>
      <c r="AY619">
        <f t="shared" si="977"/>
        <v>0</v>
      </c>
      <c r="AZ619">
        <f t="shared" si="978"/>
        <v>0</v>
      </c>
      <c r="BA619" s="20">
        <f t="shared" si="979"/>
        <v>5.5359838953195766</v>
      </c>
      <c r="BB619" s="30">
        <f t="shared" si="980"/>
        <v>4.632281103662029E-5</v>
      </c>
      <c r="BC619" s="16">
        <f>+Pagina_Inicial[[#This Row],[Aislamiento Domiciliario]]+Pagina_Inicial[[#This Row],[Aislamiento en Hoteles]]+Pagina_Inicial[[#This Row],[Hospitalizados en Sala]]+Pagina_Inicial[[#This Row],[Hospitalizados en UCI]]</f>
        <v>1918</v>
      </c>
      <c r="BD619" s="16">
        <f t="shared" si="981"/>
        <v>70</v>
      </c>
      <c r="BE619" s="30">
        <f t="shared" si="982"/>
        <v>3.7878787878787845E-2</v>
      </c>
      <c r="BF619" s="20">
        <f t="shared" si="983"/>
        <v>482.63714141922492</v>
      </c>
      <c r="BG619" s="20">
        <f t="shared" si="984"/>
        <v>4.0385068894653502E-3</v>
      </c>
      <c r="BH619" s="26">
        <v>88066</v>
      </c>
      <c r="BI619">
        <f t="shared" si="985"/>
        <v>37</v>
      </c>
      <c r="BJ619" s="4">
        <v>179229</v>
      </c>
      <c r="BK619">
        <f t="shared" si="986"/>
        <v>61</v>
      </c>
      <c r="BL619" s="4">
        <v>133519</v>
      </c>
      <c r="BM619">
        <f t="shared" si="987"/>
        <v>64</v>
      </c>
      <c r="BN619" s="4">
        <v>52107</v>
      </c>
      <c r="BO619">
        <f t="shared" si="988"/>
        <v>25</v>
      </c>
      <c r="BP619" s="4">
        <v>22007</v>
      </c>
      <c r="BQ619">
        <f t="shared" si="989"/>
        <v>6</v>
      </c>
      <c r="BR619" s="8">
        <v>35</v>
      </c>
      <c r="BS619" s="15">
        <f t="shared" si="990"/>
        <v>0</v>
      </c>
      <c r="BT619" s="8">
        <v>335</v>
      </c>
      <c r="BU619" s="15">
        <f t="shared" si="991"/>
        <v>0</v>
      </c>
      <c r="BV619" s="8">
        <v>1546</v>
      </c>
      <c r="BW619" s="15">
        <f t="shared" si="992"/>
        <v>0</v>
      </c>
      <c r="BX619" s="8">
        <v>3464</v>
      </c>
      <c r="BY619" s="15">
        <f t="shared" si="993"/>
        <v>1</v>
      </c>
      <c r="BZ619" s="13">
        <v>1968</v>
      </c>
      <c r="CA619" s="16">
        <f t="shared" si="994"/>
        <v>1</v>
      </c>
    </row>
    <row r="620" spans="1:79">
      <c r="A620" s="1">
        <v>44517</v>
      </c>
      <c r="B620">
        <v>44518</v>
      </c>
      <c r="C620" s="4">
        <v>475166</v>
      </c>
      <c r="D620">
        <f t="shared" si="890"/>
        <v>238</v>
      </c>
      <c r="E620" s="4">
        <v>7349</v>
      </c>
      <c r="F620">
        <f t="shared" si="893"/>
        <v>1</v>
      </c>
      <c r="G620" s="4">
        <v>465541</v>
      </c>
      <c r="H620">
        <f t="shared" si="894"/>
        <v>-121</v>
      </c>
      <c r="I620">
        <f t="shared" si="887"/>
        <v>2276</v>
      </c>
      <c r="J620">
        <f t="shared" si="886"/>
        <v>358</v>
      </c>
      <c r="K620">
        <f t="shared" si="945"/>
        <v>1.5466173926585657E-2</v>
      </c>
      <c r="L620">
        <f t="shared" si="946"/>
        <v>0.97974392107179387</v>
      </c>
      <c r="M620">
        <f t="shared" si="947"/>
        <v>4.7899050016204864E-3</v>
      </c>
      <c r="N620">
        <f t="shared" si="948"/>
        <v>5.0087758804291552E-4</v>
      </c>
      <c r="O620">
        <f t="shared" si="949"/>
        <v>1.3607293509320997E-4</v>
      </c>
      <c r="P620">
        <f t="shared" si="950"/>
        <v>-2.5991266075383262E-4</v>
      </c>
      <c r="Q620">
        <f t="shared" si="951"/>
        <v>0.15729349736379614</v>
      </c>
      <c r="R620">
        <f t="shared" si="952"/>
        <v>119568.69652742828</v>
      </c>
      <c r="S620">
        <f t="shared" si="953"/>
        <v>1849.2702566683442</v>
      </c>
      <c r="T620">
        <f t="shared" si="954"/>
        <v>117146.70357322597</v>
      </c>
      <c r="U620">
        <f t="shared" si="955"/>
        <v>572.72269753397075</v>
      </c>
      <c r="V620" s="4">
        <v>4159031</v>
      </c>
      <c r="W620">
        <f t="shared" si="956"/>
        <v>8095</v>
      </c>
      <c r="X620">
        <f t="shared" si="957"/>
        <v>699</v>
      </c>
      <c r="Y620" s="20">
        <f t="shared" si="958"/>
        <v>1046560.3925515852</v>
      </c>
      <c r="Z620" s="4">
        <v>3680316</v>
      </c>
      <c r="AA620">
        <f t="shared" si="959"/>
        <v>7857</v>
      </c>
      <c r="AB620" s="17">
        <f t="shared" si="960"/>
        <v>0.8848974677034146</v>
      </c>
      <c r="AC620" s="16">
        <f t="shared" si="961"/>
        <v>654</v>
      </c>
      <c r="AD620">
        <f t="shared" si="962"/>
        <v>478715</v>
      </c>
      <c r="AE620">
        <f t="shared" si="963"/>
        <v>238</v>
      </c>
      <c r="AF620" s="17">
        <f t="shared" si="964"/>
        <v>0.11510253229658543</v>
      </c>
      <c r="AG620" s="16">
        <f t="shared" si="965"/>
        <v>45</v>
      </c>
      <c r="AH620" s="20">
        <f t="shared" si="966"/>
        <v>2.9400864731315628E-2</v>
      </c>
      <c r="AI620" s="20">
        <f t="shared" si="967"/>
        <v>120461.75138399597</v>
      </c>
      <c r="AJ620" s="4">
        <v>1799</v>
      </c>
      <c r="AK620">
        <f t="shared" si="968"/>
        <v>95</v>
      </c>
      <c r="AL620">
        <f t="shared" si="969"/>
        <v>5.5751173708920243E-2</v>
      </c>
      <c r="AM620" s="20">
        <f t="shared" si="970"/>
        <v>452.69250125817814</v>
      </c>
      <c r="AN620" s="20">
        <f t="shared" si="971"/>
        <v>3.7860452978538029E-3</v>
      </c>
      <c r="AO620" s="4">
        <v>89</v>
      </c>
      <c r="AP620">
        <f t="shared" si="891"/>
        <v>9</v>
      </c>
      <c r="AQ620">
        <f t="shared" si="892"/>
        <v>0.11250000000000004</v>
      </c>
      <c r="AR620" s="20">
        <f t="shared" si="972"/>
        <v>22.395571212883745</v>
      </c>
      <c r="AS620" s="4">
        <v>111</v>
      </c>
      <c r="AT620">
        <f t="shared" si="973"/>
        <v>-1</v>
      </c>
      <c r="AU620">
        <f t="shared" si="974"/>
        <v>-8.9285714285713969E-3</v>
      </c>
      <c r="AV620" s="20">
        <f t="shared" si="975"/>
        <v>27.93155510820332</v>
      </c>
      <c r="AW620" s="30">
        <f t="shared" si="976"/>
        <v>2.3360257257463708E-4</v>
      </c>
      <c r="AX620" s="4">
        <v>20</v>
      </c>
      <c r="AY620">
        <f t="shared" si="977"/>
        <v>-2</v>
      </c>
      <c r="AZ620">
        <f t="shared" si="978"/>
        <v>-9.0909090909090939E-2</v>
      </c>
      <c r="BA620" s="20">
        <f t="shared" si="979"/>
        <v>5.0327126321087068</v>
      </c>
      <c r="BB620" s="30">
        <f t="shared" si="980"/>
        <v>4.2090553617051723E-5</v>
      </c>
      <c r="BC620" s="16">
        <f>+Pagina_Inicial[[#This Row],[Aislamiento Domiciliario]]+Pagina_Inicial[[#This Row],[Aislamiento en Hoteles]]+Pagina_Inicial[[#This Row],[Hospitalizados en Sala]]+Pagina_Inicial[[#This Row],[Hospitalizados en UCI]]</f>
        <v>2019</v>
      </c>
      <c r="BD620" s="16">
        <f t="shared" si="981"/>
        <v>101</v>
      </c>
      <c r="BE620" s="30">
        <f t="shared" si="982"/>
        <v>5.2659019812304475E-2</v>
      </c>
      <c r="BF620" s="20">
        <f t="shared" si="983"/>
        <v>508.05234021137392</v>
      </c>
      <c r="BG620" s="20">
        <f t="shared" si="984"/>
        <v>4.2490413876413715E-3</v>
      </c>
      <c r="BH620" s="26">
        <v>88115</v>
      </c>
      <c r="BI620">
        <f t="shared" si="985"/>
        <v>49</v>
      </c>
      <c r="BJ620" s="4">
        <v>179314</v>
      </c>
      <c r="BK620">
        <f t="shared" si="986"/>
        <v>85</v>
      </c>
      <c r="BL620" s="4">
        <v>133588</v>
      </c>
      <c r="BM620">
        <f t="shared" si="987"/>
        <v>69</v>
      </c>
      <c r="BN620" s="4">
        <v>52138</v>
      </c>
      <c r="BO620">
        <f t="shared" si="988"/>
        <v>31</v>
      </c>
      <c r="BP620" s="4">
        <v>22011</v>
      </c>
      <c r="BQ620">
        <f t="shared" si="989"/>
        <v>4</v>
      </c>
      <c r="BR620" s="8">
        <v>35</v>
      </c>
      <c r="BS620" s="15">
        <f t="shared" si="990"/>
        <v>0</v>
      </c>
      <c r="BT620" s="8">
        <v>335</v>
      </c>
      <c r="BU620" s="15">
        <f t="shared" si="991"/>
        <v>0</v>
      </c>
      <c r="BV620" s="8">
        <v>1546</v>
      </c>
      <c r="BW620" s="15">
        <f t="shared" si="992"/>
        <v>0</v>
      </c>
      <c r="BX620" s="8">
        <v>3465</v>
      </c>
      <c r="BY620" s="15">
        <f t="shared" si="993"/>
        <v>1</v>
      </c>
      <c r="BZ620" s="13">
        <v>1968</v>
      </c>
      <c r="CA620" s="16">
        <f t="shared" si="994"/>
        <v>0</v>
      </c>
    </row>
    <row r="621" spans="1:79">
      <c r="A621" s="1">
        <v>44518</v>
      </c>
      <c r="B621">
        <v>44519</v>
      </c>
      <c r="C621" s="4">
        <v>475369</v>
      </c>
      <c r="D621">
        <f t="shared" si="890"/>
        <v>203</v>
      </c>
      <c r="E621" s="4">
        <v>7350</v>
      </c>
      <c r="F621">
        <f t="shared" si="893"/>
        <v>1</v>
      </c>
      <c r="G621" s="4">
        <v>465662</v>
      </c>
      <c r="H621">
        <f t="shared" si="894"/>
        <v>121</v>
      </c>
      <c r="I621">
        <f t="shared" si="887"/>
        <v>2357</v>
      </c>
      <c r="J621">
        <f t="shared" ref="J621:J652" si="995">+IFERROR(D621-F621-H621,"")</f>
        <v>81</v>
      </c>
      <c r="K621">
        <f t="shared" si="945"/>
        <v>1.546167293197495E-2</v>
      </c>
      <c r="L621">
        <f t="shared" si="946"/>
        <v>0.97958007358494137</v>
      </c>
      <c r="M621">
        <f t="shared" si="947"/>
        <v>4.9582534830836678E-3</v>
      </c>
      <c r="N621">
        <f t="shared" si="948"/>
        <v>4.2703668097835579E-4</v>
      </c>
      <c r="O621">
        <f t="shared" si="949"/>
        <v>1.3605442176870748E-4</v>
      </c>
      <c r="P621">
        <f t="shared" si="950"/>
        <v>2.5984512371634362E-4</v>
      </c>
      <c r="Q621">
        <f t="shared" si="951"/>
        <v>3.4365719134493003E-2</v>
      </c>
      <c r="R621">
        <f t="shared" si="952"/>
        <v>119619.77856064418</v>
      </c>
      <c r="S621">
        <f t="shared" si="953"/>
        <v>1849.5218922999495</v>
      </c>
      <c r="T621">
        <f t="shared" si="954"/>
        <v>117177.15148465023</v>
      </c>
      <c r="U621">
        <f t="shared" si="955"/>
        <v>593.10518369401109</v>
      </c>
      <c r="V621" s="4">
        <v>4166135</v>
      </c>
      <c r="W621">
        <f t="shared" si="956"/>
        <v>7104</v>
      </c>
      <c r="X621">
        <f t="shared" si="957"/>
        <v>-991</v>
      </c>
      <c r="Y621" s="20">
        <f t="shared" si="958"/>
        <v>1048348.0120785102</v>
      </c>
      <c r="Z621" s="4">
        <v>3687217</v>
      </c>
      <c r="AA621">
        <f t="shared" si="959"/>
        <v>6901</v>
      </c>
      <c r="AB621" s="17">
        <f t="shared" si="960"/>
        <v>0.88504501174349848</v>
      </c>
      <c r="AC621" s="16">
        <f t="shared" si="961"/>
        <v>-956</v>
      </c>
      <c r="AD621">
        <f t="shared" si="962"/>
        <v>478918</v>
      </c>
      <c r="AE621">
        <f t="shared" si="963"/>
        <v>203</v>
      </c>
      <c r="AF621" s="17">
        <f t="shared" si="964"/>
        <v>0.11495498825650154</v>
      </c>
      <c r="AG621" s="16">
        <f t="shared" si="965"/>
        <v>-35</v>
      </c>
      <c r="AH621" s="20">
        <f t="shared" si="966"/>
        <v>2.857545045045045E-2</v>
      </c>
      <c r="AI621" s="20">
        <f t="shared" si="967"/>
        <v>120512.83341721188</v>
      </c>
      <c r="AJ621" s="4">
        <v>1923</v>
      </c>
      <c r="AK621">
        <f t="shared" si="968"/>
        <v>124</v>
      </c>
      <c r="AL621">
        <f t="shared" si="969"/>
        <v>6.8927181767648671E-2</v>
      </c>
      <c r="AM621" s="20">
        <f t="shared" si="970"/>
        <v>483.89531957725211</v>
      </c>
      <c r="AN621" s="20">
        <f t="shared" si="971"/>
        <v>4.0452785099575278E-3</v>
      </c>
      <c r="AO621" s="4">
        <v>91</v>
      </c>
      <c r="AP621">
        <f t="shared" si="891"/>
        <v>2</v>
      </c>
      <c r="AQ621">
        <f t="shared" si="892"/>
        <v>2.2471910112359605E-2</v>
      </c>
      <c r="AR621" s="20">
        <f t="shared" si="972"/>
        <v>22.898842476094615</v>
      </c>
      <c r="AS621" s="4">
        <v>112</v>
      </c>
      <c r="AT621">
        <f t="shared" si="973"/>
        <v>1</v>
      </c>
      <c r="AU621">
        <f t="shared" si="974"/>
        <v>9.009009009008917E-3</v>
      </c>
      <c r="AV621" s="20">
        <f t="shared" si="975"/>
        <v>28.183190739808754</v>
      </c>
      <c r="AW621" s="30">
        <f t="shared" si="976"/>
        <v>2.3560644467771354E-4</v>
      </c>
      <c r="AX621" s="4">
        <v>21</v>
      </c>
      <c r="AY621">
        <f t="shared" si="977"/>
        <v>1</v>
      </c>
      <c r="AZ621">
        <f t="shared" si="978"/>
        <v>5.0000000000000044E-2</v>
      </c>
      <c r="BA621" s="20">
        <f t="shared" si="979"/>
        <v>5.2843482637141417</v>
      </c>
      <c r="BB621" s="30">
        <f t="shared" si="980"/>
        <v>4.4176208377071286E-5</v>
      </c>
      <c r="BC621" s="16">
        <f>+Pagina_Inicial[[#This Row],[Aislamiento Domiciliario]]+Pagina_Inicial[[#This Row],[Aislamiento en Hoteles]]+Pagina_Inicial[[#This Row],[Hospitalizados en Sala]]+Pagina_Inicial[[#This Row],[Hospitalizados en UCI]]</f>
        <v>2147</v>
      </c>
      <c r="BD621" s="16">
        <f t="shared" si="981"/>
        <v>128</v>
      </c>
      <c r="BE621" s="30">
        <f t="shared" si="982"/>
        <v>6.3397721644378402E-2</v>
      </c>
      <c r="BF621" s="20">
        <f t="shared" si="983"/>
        <v>540.26170105686958</v>
      </c>
      <c r="BG621" s="20">
        <f t="shared" si="984"/>
        <v>4.5164913993129552E-3</v>
      </c>
      <c r="BH621" s="26">
        <v>88154</v>
      </c>
      <c r="BI621">
        <f t="shared" si="985"/>
        <v>39</v>
      </c>
      <c r="BJ621" s="4">
        <v>179389</v>
      </c>
      <c r="BK621">
        <f t="shared" si="986"/>
        <v>75</v>
      </c>
      <c r="BL621" s="4">
        <v>133655</v>
      </c>
      <c r="BM621">
        <f t="shared" si="987"/>
        <v>67</v>
      </c>
      <c r="BN621" s="4">
        <v>52156</v>
      </c>
      <c r="BO621">
        <f t="shared" si="988"/>
        <v>18</v>
      </c>
      <c r="BP621" s="4">
        <v>22015</v>
      </c>
      <c r="BQ621">
        <f t="shared" si="989"/>
        <v>4</v>
      </c>
      <c r="BR621" s="8">
        <v>35</v>
      </c>
      <c r="BS621" s="15">
        <f t="shared" si="990"/>
        <v>0</v>
      </c>
      <c r="BT621" s="8">
        <v>335</v>
      </c>
      <c r="BU621" s="15">
        <f t="shared" si="991"/>
        <v>0</v>
      </c>
      <c r="BV621" s="8">
        <v>1546</v>
      </c>
      <c r="BW621" s="15">
        <f t="shared" si="992"/>
        <v>0</v>
      </c>
      <c r="BX621" s="8">
        <v>3465</v>
      </c>
      <c r="BY621" s="15">
        <f t="shared" si="993"/>
        <v>0</v>
      </c>
      <c r="BZ621" s="13">
        <v>1969</v>
      </c>
      <c r="CA621" s="16">
        <f t="shared" si="994"/>
        <v>1</v>
      </c>
    </row>
    <row r="622" spans="1:79">
      <c r="A622" s="1">
        <v>44519</v>
      </c>
      <c r="B622">
        <v>44520</v>
      </c>
      <c r="C622" s="4">
        <v>475577</v>
      </c>
      <c r="D622">
        <f t="shared" si="890"/>
        <v>208</v>
      </c>
      <c r="E622" s="4">
        <v>7350</v>
      </c>
      <c r="F622">
        <f t="shared" si="893"/>
        <v>0</v>
      </c>
      <c r="G622" s="4">
        <v>465983</v>
      </c>
      <c r="H622">
        <f t="shared" si="894"/>
        <v>321</v>
      </c>
      <c r="I622">
        <f t="shared" si="887"/>
        <v>2244</v>
      </c>
      <c r="J622">
        <f t="shared" si="995"/>
        <v>-113</v>
      </c>
      <c r="K622">
        <f t="shared" si="945"/>
        <v>1.5454910561276092E-2</v>
      </c>
      <c r="L622">
        <f t="shared" si="946"/>
        <v>0.9798266106224649</v>
      </c>
      <c r="M622">
        <f t="shared" si="947"/>
        <v>4.7184788162589865E-3</v>
      </c>
      <c r="N622">
        <f t="shared" si="948"/>
        <v>4.3736345533951389E-4</v>
      </c>
      <c r="O622">
        <f t="shared" si="949"/>
        <v>0</v>
      </c>
      <c r="P622">
        <f t="shared" si="950"/>
        <v>6.8886633203357208E-4</v>
      </c>
      <c r="Q622">
        <f t="shared" si="951"/>
        <v>-5.0356506238859178E-2</v>
      </c>
      <c r="R622">
        <f t="shared" si="952"/>
        <v>119672.11877201812</v>
      </c>
      <c r="S622">
        <f t="shared" si="953"/>
        <v>1849.5218922999495</v>
      </c>
      <c r="T622">
        <f t="shared" si="954"/>
        <v>117257.92652239556</v>
      </c>
      <c r="U622">
        <f t="shared" si="955"/>
        <v>564.67035732259683</v>
      </c>
      <c r="V622" s="4">
        <v>4173135</v>
      </c>
      <c r="W622">
        <f t="shared" si="956"/>
        <v>7000</v>
      </c>
      <c r="X622">
        <f t="shared" si="957"/>
        <v>-104</v>
      </c>
      <c r="Y622" s="20">
        <f t="shared" si="958"/>
        <v>1050109.4614997483</v>
      </c>
      <c r="Z622" s="4">
        <v>3694009</v>
      </c>
      <c r="AA622">
        <f t="shared" si="959"/>
        <v>6792</v>
      </c>
      <c r="AB622" s="17">
        <f t="shared" si="960"/>
        <v>0.88518799415786931</v>
      </c>
      <c r="AC622" s="16">
        <f t="shared" si="961"/>
        <v>-109</v>
      </c>
      <c r="AD622">
        <f t="shared" si="962"/>
        <v>479126</v>
      </c>
      <c r="AE622">
        <f t="shared" si="963"/>
        <v>208</v>
      </c>
      <c r="AF622" s="17">
        <f t="shared" si="964"/>
        <v>0.11481200584213068</v>
      </c>
      <c r="AG622" s="16">
        <f t="shared" si="965"/>
        <v>5</v>
      </c>
      <c r="AH622" s="20">
        <f t="shared" si="966"/>
        <v>2.9714285714285714E-2</v>
      </c>
      <c r="AI622" s="20">
        <f t="shared" si="967"/>
        <v>120565.17362858581</v>
      </c>
      <c r="AJ622" s="4">
        <v>2029</v>
      </c>
      <c r="AK622">
        <f t="shared" si="968"/>
        <v>106</v>
      </c>
      <c r="AL622">
        <f t="shared" si="969"/>
        <v>5.5122204888195636E-2</v>
      </c>
      <c r="AM622" s="20">
        <f t="shared" si="970"/>
        <v>510.56869652742824</v>
      </c>
      <c r="AN622" s="20">
        <f t="shared" si="971"/>
        <v>4.2663963984801616E-3</v>
      </c>
      <c r="AO622" s="4">
        <v>92</v>
      </c>
      <c r="AP622">
        <f t="shared" si="891"/>
        <v>1</v>
      </c>
      <c r="AQ622">
        <f t="shared" si="892"/>
        <v>1.098901098901095E-2</v>
      </c>
      <c r="AR622" s="20">
        <f t="shared" si="972"/>
        <v>23.150478107700049</v>
      </c>
      <c r="AS622" s="4">
        <v>102</v>
      </c>
      <c r="AT622">
        <f t="shared" si="973"/>
        <v>-10</v>
      </c>
      <c r="AU622">
        <f t="shared" si="974"/>
        <v>-8.9285714285714302E-2</v>
      </c>
      <c r="AV622" s="20">
        <f t="shared" si="975"/>
        <v>25.666834423754402</v>
      </c>
      <c r="AW622" s="30">
        <f t="shared" si="976"/>
        <v>2.1447630982995394E-4</v>
      </c>
      <c r="AX622" s="4">
        <v>21</v>
      </c>
      <c r="AY622">
        <f t="shared" si="977"/>
        <v>0</v>
      </c>
      <c r="AZ622">
        <f t="shared" si="978"/>
        <v>0</v>
      </c>
      <c r="BA622" s="20">
        <f t="shared" si="979"/>
        <v>5.2843482637141417</v>
      </c>
      <c r="BB622" s="30">
        <f t="shared" si="980"/>
        <v>4.4156887317931691E-5</v>
      </c>
      <c r="BC622" s="16">
        <f>+Pagina_Inicial[[#This Row],[Aislamiento Domiciliario]]+Pagina_Inicial[[#This Row],[Aislamiento en Hoteles]]+Pagina_Inicial[[#This Row],[Hospitalizados en Sala]]+Pagina_Inicial[[#This Row],[Hospitalizados en UCI]]</f>
        <v>2244</v>
      </c>
      <c r="BD622" s="16">
        <f t="shared" si="981"/>
        <v>97</v>
      </c>
      <c r="BE622" s="30">
        <f t="shared" si="982"/>
        <v>4.5179319981369259E-2</v>
      </c>
      <c r="BF622" s="20">
        <f t="shared" si="983"/>
        <v>564.67035732259683</v>
      </c>
      <c r="BG622" s="20">
        <f t="shared" si="984"/>
        <v>4.7184788162589865E-3</v>
      </c>
      <c r="BH622" s="26">
        <v>88207</v>
      </c>
      <c r="BI622">
        <f t="shared" si="985"/>
        <v>53</v>
      </c>
      <c r="BJ622" s="4">
        <v>179455</v>
      </c>
      <c r="BK622">
        <f t="shared" si="986"/>
        <v>66</v>
      </c>
      <c r="BL622" s="4">
        <v>133711</v>
      </c>
      <c r="BM622">
        <f t="shared" si="987"/>
        <v>56</v>
      </c>
      <c r="BN622" s="4">
        <v>52186</v>
      </c>
      <c r="BO622">
        <f t="shared" si="988"/>
        <v>30</v>
      </c>
      <c r="BP622" s="4">
        <v>22018</v>
      </c>
      <c r="BQ622">
        <f t="shared" si="989"/>
        <v>3</v>
      </c>
      <c r="BR622" s="8">
        <v>35</v>
      </c>
      <c r="BS622" s="15">
        <f t="shared" si="990"/>
        <v>0</v>
      </c>
      <c r="BT622" s="8">
        <v>335</v>
      </c>
      <c r="BU622" s="15">
        <f t="shared" si="991"/>
        <v>0</v>
      </c>
      <c r="BV622" s="8">
        <v>1546</v>
      </c>
      <c r="BW622" s="15">
        <f t="shared" si="992"/>
        <v>0</v>
      </c>
      <c r="BX622" s="8">
        <v>3465</v>
      </c>
      <c r="BY622" s="15">
        <f t="shared" si="993"/>
        <v>0</v>
      </c>
      <c r="BZ622" s="13">
        <v>1969</v>
      </c>
      <c r="CA622" s="16">
        <f t="shared" si="994"/>
        <v>0</v>
      </c>
    </row>
    <row r="623" spans="1:79">
      <c r="A623" s="1">
        <v>44520</v>
      </c>
      <c r="B623">
        <v>44521</v>
      </c>
      <c r="C623" s="4">
        <v>475835</v>
      </c>
      <c r="D623">
        <f t="shared" si="890"/>
        <v>258</v>
      </c>
      <c r="E623" s="4">
        <v>7352</v>
      </c>
      <c r="F623">
        <f t="shared" si="893"/>
        <v>2</v>
      </c>
      <c r="G623" s="4">
        <v>466080</v>
      </c>
      <c r="H623">
        <f t="shared" si="894"/>
        <v>97</v>
      </c>
      <c r="I623">
        <f t="shared" si="887"/>
        <v>2403</v>
      </c>
      <c r="J623">
        <f t="shared" si="995"/>
        <v>159</v>
      </c>
      <c r="K623">
        <f t="shared" si="945"/>
        <v>1.5450733972910777E-2</v>
      </c>
      <c r="L623">
        <f t="shared" si="946"/>
        <v>0.97949919614992587</v>
      </c>
      <c r="M623">
        <f t="shared" si="947"/>
        <v>5.050069877163302E-3</v>
      </c>
      <c r="N623">
        <f t="shared" si="948"/>
        <v>5.4220475585024222E-4</v>
      </c>
      <c r="O623">
        <f t="shared" si="949"/>
        <v>2.720348204570185E-4</v>
      </c>
      <c r="P623">
        <f t="shared" si="950"/>
        <v>2.0811877789220736E-4</v>
      </c>
      <c r="Q623">
        <f t="shared" si="951"/>
        <v>6.6167290886392005E-2</v>
      </c>
      <c r="R623">
        <f t="shared" si="952"/>
        <v>119737.04076497232</v>
      </c>
      <c r="S623">
        <f t="shared" si="953"/>
        <v>1850.0251635631605</v>
      </c>
      <c r="T623">
        <f t="shared" si="954"/>
        <v>117282.33517866129</v>
      </c>
      <c r="U623">
        <f t="shared" si="955"/>
        <v>604.68042274786103</v>
      </c>
      <c r="V623" s="4">
        <v>4179631</v>
      </c>
      <c r="W623">
        <f t="shared" si="956"/>
        <v>6496</v>
      </c>
      <c r="X623">
        <f t="shared" si="957"/>
        <v>-504</v>
      </c>
      <c r="Y623" s="20">
        <f t="shared" si="958"/>
        <v>1051744.0865626573</v>
      </c>
      <c r="Z623" s="4">
        <v>3700247</v>
      </c>
      <c r="AA623">
        <f t="shared" si="959"/>
        <v>6238</v>
      </c>
      <c r="AB623" s="17">
        <f t="shared" si="960"/>
        <v>0.88530470752083135</v>
      </c>
      <c r="AC623" s="16">
        <f t="shared" si="961"/>
        <v>-554</v>
      </c>
      <c r="AD623">
        <f t="shared" si="962"/>
        <v>479384</v>
      </c>
      <c r="AE623">
        <f t="shared" si="963"/>
        <v>258</v>
      </c>
      <c r="AF623" s="17">
        <f t="shared" si="964"/>
        <v>0.11469529247916861</v>
      </c>
      <c r="AG623" s="16">
        <f t="shared" si="965"/>
        <v>50</v>
      </c>
      <c r="AH623" s="20">
        <f t="shared" si="966"/>
        <v>3.9716748768472906E-2</v>
      </c>
      <c r="AI623" s="20">
        <f t="shared" si="967"/>
        <v>120630.09562154001</v>
      </c>
      <c r="AJ623" s="4">
        <v>2204</v>
      </c>
      <c r="AK623">
        <f t="shared" si="968"/>
        <v>175</v>
      </c>
      <c r="AL623">
        <f t="shared" si="969"/>
        <v>8.6249383932971879E-2</v>
      </c>
      <c r="AM623" s="20">
        <f t="shared" si="970"/>
        <v>554.6049320583794</v>
      </c>
      <c r="AN623" s="20">
        <f t="shared" si="971"/>
        <v>4.6318576817594333E-3</v>
      </c>
      <c r="AO623" s="4">
        <v>83</v>
      </c>
      <c r="AP623">
        <f t="shared" si="891"/>
        <v>-9</v>
      </c>
      <c r="AQ623">
        <f t="shared" si="892"/>
        <v>-9.7826086956521729E-2</v>
      </c>
      <c r="AR623" s="20">
        <f t="shared" si="972"/>
        <v>20.885757423251132</v>
      </c>
      <c r="AS623" s="4">
        <v>94</v>
      </c>
      <c r="AT623">
        <f t="shared" si="973"/>
        <v>-8</v>
      </c>
      <c r="AU623">
        <f t="shared" si="974"/>
        <v>-7.8431372549019662E-2</v>
      </c>
      <c r="AV623" s="20">
        <f t="shared" si="975"/>
        <v>23.653749370910919</v>
      </c>
      <c r="AW623" s="30">
        <f t="shared" si="976"/>
        <v>1.9754746918574715E-4</v>
      </c>
      <c r="AX623" s="4">
        <v>22</v>
      </c>
      <c r="AY623">
        <f t="shared" si="977"/>
        <v>1</v>
      </c>
      <c r="AZ623">
        <f t="shared" si="978"/>
        <v>4.7619047619047672E-2</v>
      </c>
      <c r="BA623" s="20">
        <f t="shared" si="979"/>
        <v>5.5359838953195766</v>
      </c>
      <c r="BB623" s="30">
        <f t="shared" si="980"/>
        <v>4.6234514064749337E-5</v>
      </c>
      <c r="BC623" s="16">
        <f>+Pagina_Inicial[[#This Row],[Aislamiento Domiciliario]]+Pagina_Inicial[[#This Row],[Aislamiento en Hoteles]]+Pagina_Inicial[[#This Row],[Hospitalizados en Sala]]+Pagina_Inicial[[#This Row],[Hospitalizados en UCI]]</f>
        <v>2403</v>
      </c>
      <c r="BD623" s="16">
        <f t="shared" si="981"/>
        <v>159</v>
      </c>
      <c r="BE623" s="30">
        <f t="shared" si="982"/>
        <v>7.0855614973261982E-2</v>
      </c>
      <c r="BF623" s="20">
        <f t="shared" si="983"/>
        <v>604.68042274786103</v>
      </c>
      <c r="BG623" s="20">
        <f t="shared" si="984"/>
        <v>5.050069877163302E-3</v>
      </c>
      <c r="BH623" s="26">
        <v>88249</v>
      </c>
      <c r="BI623">
        <f t="shared" si="985"/>
        <v>42</v>
      </c>
      <c r="BJ623" s="4">
        <v>179552</v>
      </c>
      <c r="BK623">
        <f t="shared" si="986"/>
        <v>97</v>
      </c>
      <c r="BL623" s="4">
        <v>133789</v>
      </c>
      <c r="BM623">
        <f t="shared" si="987"/>
        <v>78</v>
      </c>
      <c r="BN623" s="4">
        <v>52220</v>
      </c>
      <c r="BO623">
        <f t="shared" si="988"/>
        <v>34</v>
      </c>
      <c r="BP623" s="4">
        <v>22025</v>
      </c>
      <c r="BQ623">
        <f t="shared" si="989"/>
        <v>7</v>
      </c>
      <c r="BR623" s="8">
        <v>35</v>
      </c>
      <c r="BS623" s="15">
        <f t="shared" si="990"/>
        <v>0</v>
      </c>
      <c r="BT623" s="8">
        <v>335</v>
      </c>
      <c r="BU623" s="15">
        <f t="shared" si="991"/>
        <v>0</v>
      </c>
      <c r="BV623" s="8">
        <v>1547</v>
      </c>
      <c r="BW623" s="15">
        <f t="shared" si="992"/>
        <v>1</v>
      </c>
      <c r="BX623" s="8">
        <v>3466</v>
      </c>
      <c r="BY623" s="15">
        <f t="shared" si="993"/>
        <v>1</v>
      </c>
      <c r="BZ623" s="13">
        <v>1969</v>
      </c>
      <c r="CA623" s="16">
        <f t="shared" si="994"/>
        <v>0</v>
      </c>
    </row>
    <row r="624" spans="1:79">
      <c r="A624" s="1">
        <v>44521</v>
      </c>
      <c r="B624">
        <v>44522</v>
      </c>
      <c r="C624" s="4">
        <v>475997</v>
      </c>
      <c r="D624">
        <f t="shared" si="890"/>
        <v>162</v>
      </c>
      <c r="E624" s="4">
        <v>7353</v>
      </c>
      <c r="F624">
        <f t="shared" si="893"/>
        <v>1</v>
      </c>
      <c r="G624" s="4">
        <v>466216</v>
      </c>
      <c r="H624">
        <f t="shared" si="894"/>
        <v>136</v>
      </c>
      <c r="I624">
        <f t="shared" si="887"/>
        <v>2428</v>
      </c>
      <c r="J624">
        <f t="shared" si="995"/>
        <v>25</v>
      </c>
      <c r="K624">
        <f t="shared" si="945"/>
        <v>1.5447576350271115E-2</v>
      </c>
      <c r="L624">
        <f t="shared" si="946"/>
        <v>0.97945155116523841</v>
      </c>
      <c r="M624">
        <f t="shared" si="947"/>
        <v>5.1008724844904488E-3</v>
      </c>
      <c r="N624">
        <f t="shared" si="948"/>
        <v>3.4033827944293768E-4</v>
      </c>
      <c r="O624">
        <f t="shared" si="949"/>
        <v>1.3599891200870393E-4</v>
      </c>
      <c r="P624">
        <f t="shared" si="950"/>
        <v>2.9171028021346331E-4</v>
      </c>
      <c r="Q624">
        <f t="shared" si="951"/>
        <v>1.029654036243822E-2</v>
      </c>
      <c r="R624">
        <f t="shared" si="952"/>
        <v>119777.80573729239</v>
      </c>
      <c r="S624">
        <f t="shared" si="953"/>
        <v>1850.276799194766</v>
      </c>
      <c r="T624">
        <f t="shared" si="954"/>
        <v>117316.55762455963</v>
      </c>
      <c r="U624">
        <f t="shared" si="955"/>
        <v>610.97131353799693</v>
      </c>
      <c r="V624" s="4">
        <v>4184333</v>
      </c>
      <c r="W624">
        <f t="shared" si="956"/>
        <v>4702</v>
      </c>
      <c r="X624">
        <f t="shared" si="957"/>
        <v>-1794</v>
      </c>
      <c r="Y624" s="20">
        <f t="shared" si="958"/>
        <v>1052927.2773024659</v>
      </c>
      <c r="Z624" s="4">
        <v>3704788</v>
      </c>
      <c r="AA624">
        <f t="shared" si="959"/>
        <v>4541</v>
      </c>
      <c r="AB624" s="17">
        <f t="shared" si="960"/>
        <v>0.88539511554171235</v>
      </c>
      <c r="AC624" s="16">
        <f t="shared" si="961"/>
        <v>-1697</v>
      </c>
      <c r="AD624">
        <f t="shared" si="962"/>
        <v>479545</v>
      </c>
      <c r="AE624">
        <f t="shared" si="963"/>
        <v>161</v>
      </c>
      <c r="AF624" s="17">
        <f t="shared" si="964"/>
        <v>0.11460488445828762</v>
      </c>
      <c r="AG624" s="16">
        <f t="shared" si="965"/>
        <v>-97</v>
      </c>
      <c r="AH624" s="20">
        <f t="shared" si="966"/>
        <v>3.4240748617609527E-2</v>
      </c>
      <c r="AI624" s="20">
        <f t="shared" si="967"/>
        <v>120670.60895822848</v>
      </c>
      <c r="AJ624" s="4">
        <v>2233</v>
      </c>
      <c r="AK624">
        <f t="shared" si="968"/>
        <v>29</v>
      </c>
      <c r="AL624">
        <f t="shared" si="969"/>
        <v>1.3157894736842035E-2</v>
      </c>
      <c r="AM624" s="20">
        <f t="shared" si="970"/>
        <v>561.90236537493706</v>
      </c>
      <c r="AN624" s="20">
        <f t="shared" si="971"/>
        <v>4.691206037012838E-3</v>
      </c>
      <c r="AO624" s="4">
        <v>81</v>
      </c>
      <c r="AP624">
        <f t="shared" si="891"/>
        <v>-2</v>
      </c>
      <c r="AQ624">
        <f t="shared" si="892"/>
        <v>-2.4096385542168641E-2</v>
      </c>
      <c r="AR624" s="20">
        <f t="shared" si="972"/>
        <v>20.382486160040262</v>
      </c>
      <c r="AS624" s="4">
        <v>93</v>
      </c>
      <c r="AT624">
        <f t="shared" si="973"/>
        <v>-1</v>
      </c>
      <c r="AU624">
        <f t="shared" si="974"/>
        <v>-1.0638297872340385E-2</v>
      </c>
      <c r="AV624" s="20">
        <f t="shared" si="975"/>
        <v>23.402113739305484</v>
      </c>
      <c r="AW624" s="30">
        <f t="shared" si="976"/>
        <v>1.9537938264316791E-4</v>
      </c>
      <c r="AX624" s="4">
        <v>21</v>
      </c>
      <c r="AY624">
        <f t="shared" si="977"/>
        <v>-1</v>
      </c>
      <c r="AZ624">
        <f t="shared" si="978"/>
        <v>-4.5454545454545414E-2</v>
      </c>
      <c r="BA624" s="20">
        <f t="shared" si="979"/>
        <v>5.2843482637141417</v>
      </c>
      <c r="BB624" s="30">
        <f t="shared" si="980"/>
        <v>4.41179251129734E-5</v>
      </c>
      <c r="BC624" s="16">
        <f>+Pagina_Inicial[[#This Row],[Aislamiento Domiciliario]]+Pagina_Inicial[[#This Row],[Aislamiento en Hoteles]]+Pagina_Inicial[[#This Row],[Hospitalizados en Sala]]+Pagina_Inicial[[#This Row],[Hospitalizados en UCI]]</f>
        <v>2428</v>
      </c>
      <c r="BD624" s="16">
        <f t="shared" si="981"/>
        <v>25</v>
      </c>
      <c r="BE624" s="30">
        <f t="shared" si="982"/>
        <v>1.0403662089055299E-2</v>
      </c>
      <c r="BF624" s="20">
        <f t="shared" si="983"/>
        <v>610.97131353799693</v>
      </c>
      <c r="BG624" s="20">
        <f t="shared" si="984"/>
        <v>5.1008724844904488E-3</v>
      </c>
      <c r="BH624" s="26">
        <v>88283</v>
      </c>
      <c r="BI624">
        <f t="shared" si="985"/>
        <v>34</v>
      </c>
      <c r="BJ624" s="4">
        <v>179598</v>
      </c>
      <c r="BK624">
        <f t="shared" si="986"/>
        <v>46</v>
      </c>
      <c r="BL624" s="4">
        <v>133847</v>
      </c>
      <c r="BM624">
        <f t="shared" si="987"/>
        <v>58</v>
      </c>
      <c r="BN624" s="4">
        <v>52239</v>
      </c>
      <c r="BO624">
        <f t="shared" si="988"/>
        <v>19</v>
      </c>
      <c r="BP624" s="4">
        <v>22030</v>
      </c>
      <c r="BQ624">
        <f t="shared" si="989"/>
        <v>5</v>
      </c>
      <c r="BR624" s="8">
        <v>35</v>
      </c>
      <c r="BS624" s="15">
        <f t="shared" si="990"/>
        <v>0</v>
      </c>
      <c r="BT624" s="8">
        <v>335</v>
      </c>
      <c r="BU624" s="15">
        <f t="shared" si="991"/>
        <v>0</v>
      </c>
      <c r="BV624" s="8">
        <v>1547</v>
      </c>
      <c r="BW624" s="15">
        <f t="shared" si="992"/>
        <v>0</v>
      </c>
      <c r="BX624" s="8">
        <v>3466</v>
      </c>
      <c r="BY624" s="15">
        <f t="shared" si="993"/>
        <v>0</v>
      </c>
      <c r="BZ624" s="13">
        <v>1970</v>
      </c>
      <c r="CA624" s="16">
        <f t="shared" si="994"/>
        <v>1</v>
      </c>
    </row>
    <row r="625" spans="1:79">
      <c r="A625" s="1">
        <v>44522</v>
      </c>
      <c r="B625">
        <v>44523</v>
      </c>
      <c r="C625" s="4">
        <v>476129</v>
      </c>
      <c r="D625">
        <f t="shared" si="890"/>
        <v>132</v>
      </c>
      <c r="E625" s="4">
        <v>7354</v>
      </c>
      <c r="F625">
        <f t="shared" si="893"/>
        <v>1</v>
      </c>
      <c r="G625" s="4">
        <v>466320</v>
      </c>
      <c r="H625">
        <f t="shared" si="894"/>
        <v>104</v>
      </c>
      <c r="I625">
        <f t="shared" si="887"/>
        <v>2455</v>
      </c>
      <c r="J625">
        <f t="shared" si="995"/>
        <v>27</v>
      </c>
      <c r="K625">
        <f t="shared" si="945"/>
        <v>1.5445394000365447E-2</v>
      </c>
      <c r="L625">
        <f t="shared" si="946"/>
        <v>0.97939844033864776</v>
      </c>
      <c r="M625">
        <f t="shared" si="947"/>
        <v>5.1561656609868337E-3</v>
      </c>
      <c r="N625">
        <f t="shared" si="948"/>
        <v>2.7723579114063626E-4</v>
      </c>
      <c r="O625">
        <f t="shared" si="949"/>
        <v>1.3598041881968996E-4</v>
      </c>
      <c r="P625">
        <f t="shared" si="950"/>
        <v>2.2302281694973409E-4</v>
      </c>
      <c r="Q625">
        <f t="shared" si="951"/>
        <v>1.0997963340122199E-2</v>
      </c>
      <c r="R625">
        <f t="shared" si="952"/>
        <v>119811.02164066432</v>
      </c>
      <c r="S625">
        <f t="shared" si="953"/>
        <v>1850.5284348263713</v>
      </c>
      <c r="T625">
        <f t="shared" si="954"/>
        <v>117342.7277302466</v>
      </c>
      <c r="U625">
        <f t="shared" si="955"/>
        <v>617.76547559134372</v>
      </c>
      <c r="V625" s="4">
        <v>4187923</v>
      </c>
      <c r="W625">
        <f t="shared" si="956"/>
        <v>3590</v>
      </c>
      <c r="X625">
        <f t="shared" si="957"/>
        <v>-1112</v>
      </c>
      <c r="Y625" s="20">
        <f t="shared" si="958"/>
        <v>1053830.6492199295</v>
      </c>
      <c r="Z625" s="4">
        <v>3708245</v>
      </c>
      <c r="AA625">
        <f t="shared" si="959"/>
        <v>3457</v>
      </c>
      <c r="AB625" s="17">
        <f t="shared" si="960"/>
        <v>0.88546159993868079</v>
      </c>
      <c r="AC625" s="16">
        <f t="shared" si="961"/>
        <v>-1084</v>
      </c>
      <c r="AD625">
        <f t="shared" si="962"/>
        <v>479678</v>
      </c>
      <c r="AE625">
        <f t="shared" si="963"/>
        <v>133</v>
      </c>
      <c r="AF625" s="17">
        <f t="shared" si="964"/>
        <v>0.11453840006131918</v>
      </c>
      <c r="AG625" s="16">
        <f t="shared" si="965"/>
        <v>-28</v>
      </c>
      <c r="AH625" s="20">
        <f t="shared" si="966"/>
        <v>3.7047353760445684E-2</v>
      </c>
      <c r="AI625" s="20">
        <f t="shared" si="967"/>
        <v>120704.076497232</v>
      </c>
      <c r="AJ625" s="4">
        <v>2271</v>
      </c>
      <c r="AK625">
        <f t="shared" si="968"/>
        <v>38</v>
      </c>
      <c r="AL625">
        <f t="shared" si="969"/>
        <v>1.7017465293327261E-2</v>
      </c>
      <c r="AM625" s="20">
        <f t="shared" si="970"/>
        <v>571.46451937594361</v>
      </c>
      <c r="AN625" s="20">
        <f t="shared" si="971"/>
        <v>4.7697157703059465E-3</v>
      </c>
      <c r="AO625" s="4">
        <v>74</v>
      </c>
      <c r="AP625">
        <f t="shared" si="891"/>
        <v>-7</v>
      </c>
      <c r="AQ625">
        <f t="shared" si="892"/>
        <v>-8.6419753086419804E-2</v>
      </c>
      <c r="AR625" s="20">
        <f t="shared" si="972"/>
        <v>18.621036738802214</v>
      </c>
      <c r="AS625" s="4">
        <v>90</v>
      </c>
      <c r="AT625">
        <f t="shared" si="973"/>
        <v>-3</v>
      </c>
      <c r="AU625">
        <f t="shared" si="974"/>
        <v>-3.2258064516129004E-2</v>
      </c>
      <c r="AV625" s="20">
        <f t="shared" si="975"/>
        <v>22.64720684448918</v>
      </c>
      <c r="AW625" s="30">
        <f t="shared" si="976"/>
        <v>1.8902440305043381E-4</v>
      </c>
      <c r="AX625" s="4">
        <v>20</v>
      </c>
      <c r="AY625">
        <f t="shared" si="977"/>
        <v>-1</v>
      </c>
      <c r="AZ625">
        <f t="shared" si="978"/>
        <v>-4.7619047619047672E-2</v>
      </c>
      <c r="BA625" s="20">
        <f t="shared" si="979"/>
        <v>5.0327126321087068</v>
      </c>
      <c r="BB625" s="30">
        <f t="shared" si="980"/>
        <v>4.20054229000964E-5</v>
      </c>
      <c r="BC625" s="16">
        <f>+Pagina_Inicial[[#This Row],[Aislamiento Domiciliario]]+Pagina_Inicial[[#This Row],[Aislamiento en Hoteles]]+Pagina_Inicial[[#This Row],[Hospitalizados en Sala]]+Pagina_Inicial[[#This Row],[Hospitalizados en UCI]]</f>
        <v>2455</v>
      </c>
      <c r="BD625" s="16">
        <f t="shared" si="981"/>
        <v>27</v>
      </c>
      <c r="BE625" s="30">
        <f t="shared" si="982"/>
        <v>1.1120263591433366E-2</v>
      </c>
      <c r="BF625" s="20">
        <f t="shared" si="983"/>
        <v>617.76547559134372</v>
      </c>
      <c r="BG625" s="20">
        <f t="shared" si="984"/>
        <v>5.1561656609868337E-3</v>
      </c>
      <c r="BH625" s="26">
        <v>88315</v>
      </c>
      <c r="BI625">
        <f t="shared" si="985"/>
        <v>32</v>
      </c>
      <c r="BJ625" s="4">
        <v>179631</v>
      </c>
      <c r="BK625">
        <f t="shared" si="986"/>
        <v>33</v>
      </c>
      <c r="BL625" s="4">
        <v>133883</v>
      </c>
      <c r="BM625">
        <f t="shared" si="987"/>
        <v>36</v>
      </c>
      <c r="BN625" s="4">
        <v>52264</v>
      </c>
      <c r="BO625">
        <f t="shared" si="988"/>
        <v>25</v>
      </c>
      <c r="BP625" s="4">
        <v>22036</v>
      </c>
      <c r="BQ625">
        <f t="shared" si="989"/>
        <v>6</v>
      </c>
      <c r="BR625" s="8">
        <v>35</v>
      </c>
      <c r="BS625" s="15">
        <f t="shared" si="990"/>
        <v>0</v>
      </c>
      <c r="BT625" s="8">
        <v>335</v>
      </c>
      <c r="BU625" s="15">
        <f t="shared" si="991"/>
        <v>0</v>
      </c>
      <c r="BV625" s="8">
        <v>1547</v>
      </c>
      <c r="BW625" s="15">
        <f t="shared" si="992"/>
        <v>0</v>
      </c>
      <c r="BX625" s="8">
        <v>3466</v>
      </c>
      <c r="BY625" s="15">
        <f t="shared" si="993"/>
        <v>0</v>
      </c>
      <c r="BZ625" s="13">
        <v>1971</v>
      </c>
      <c r="CA625" s="16">
        <f t="shared" si="994"/>
        <v>1</v>
      </c>
    </row>
    <row r="626" spans="1:79">
      <c r="A626" s="1">
        <v>44523</v>
      </c>
      <c r="B626">
        <v>44524</v>
      </c>
      <c r="C626" s="4">
        <v>476343</v>
      </c>
      <c r="D626">
        <f t="shared" si="890"/>
        <v>214</v>
      </c>
      <c r="E626" s="4">
        <v>7356</v>
      </c>
      <c r="F626">
        <f t="shared" si="893"/>
        <v>2</v>
      </c>
      <c r="G626" s="4">
        <v>466519</v>
      </c>
      <c r="H626">
        <f t="shared" si="894"/>
        <v>199</v>
      </c>
      <c r="I626">
        <f t="shared" si="887"/>
        <v>2468</v>
      </c>
      <c r="J626">
        <f t="shared" si="995"/>
        <v>13</v>
      </c>
      <c r="K626">
        <f t="shared" si="945"/>
        <v>1.5442653718014119E-2</v>
      </c>
      <c r="L626">
        <f t="shared" si="946"/>
        <v>0.97937620580128182</v>
      </c>
      <c r="M626">
        <f t="shared" si="947"/>
        <v>5.1811404807040303E-3</v>
      </c>
      <c r="N626">
        <f t="shared" si="948"/>
        <v>4.4925610327012258E-4</v>
      </c>
      <c r="O626">
        <f t="shared" si="949"/>
        <v>2.7188689505165849E-4</v>
      </c>
      <c r="P626">
        <f t="shared" si="950"/>
        <v>4.2656354832279074E-4</v>
      </c>
      <c r="Q626">
        <f t="shared" si="951"/>
        <v>5.2674230145867097E-3</v>
      </c>
      <c r="R626">
        <f t="shared" si="952"/>
        <v>119864.87166582787</v>
      </c>
      <c r="S626">
        <f t="shared" si="953"/>
        <v>1851.0317060895823</v>
      </c>
      <c r="T626">
        <f t="shared" si="954"/>
        <v>117392.80322093608</v>
      </c>
      <c r="U626">
        <f t="shared" si="955"/>
        <v>621.03673880221436</v>
      </c>
      <c r="V626" s="4">
        <v>4195059</v>
      </c>
      <c r="W626">
        <f t="shared" si="956"/>
        <v>7136</v>
      </c>
      <c r="X626">
        <f t="shared" si="957"/>
        <v>3546</v>
      </c>
      <c r="Y626" s="20">
        <f t="shared" si="958"/>
        <v>1055626.3210870659</v>
      </c>
      <c r="Z626" s="4">
        <v>3715167</v>
      </c>
      <c r="AA626">
        <f t="shared" si="959"/>
        <v>6922</v>
      </c>
      <c r="AB626" s="17">
        <f t="shared" si="960"/>
        <v>0.8856054229511432</v>
      </c>
      <c r="AC626" s="16">
        <f t="shared" si="961"/>
        <v>3465</v>
      </c>
      <c r="AD626">
        <f t="shared" si="962"/>
        <v>479892</v>
      </c>
      <c r="AE626">
        <f t="shared" si="963"/>
        <v>214</v>
      </c>
      <c r="AF626" s="17">
        <f t="shared" si="964"/>
        <v>0.11439457704885676</v>
      </c>
      <c r="AG626" s="16">
        <f t="shared" si="965"/>
        <v>81</v>
      </c>
      <c r="AH626" s="20">
        <f t="shared" si="966"/>
        <v>2.9988789237668161E-2</v>
      </c>
      <c r="AI626" s="20">
        <f t="shared" si="967"/>
        <v>120757.92652239556</v>
      </c>
      <c r="AJ626" s="4">
        <v>2279</v>
      </c>
      <c r="AK626">
        <f t="shared" si="968"/>
        <v>8</v>
      </c>
      <c r="AL626">
        <f t="shared" si="969"/>
        <v>3.5226772346983459E-3</v>
      </c>
      <c r="AM626" s="20">
        <f t="shared" si="970"/>
        <v>573.47760442878712</v>
      </c>
      <c r="AN626" s="20">
        <f t="shared" si="971"/>
        <v>4.7843675670682677E-3</v>
      </c>
      <c r="AO626" s="4">
        <v>75</v>
      </c>
      <c r="AP626">
        <f t="shared" si="891"/>
        <v>1</v>
      </c>
      <c r="AQ626">
        <f t="shared" si="892"/>
        <v>1.3513513513513598E-2</v>
      </c>
      <c r="AR626" s="20">
        <f t="shared" si="972"/>
        <v>18.872672370407649</v>
      </c>
      <c r="AS626" s="4">
        <v>91</v>
      </c>
      <c r="AT626">
        <f t="shared" si="973"/>
        <v>1</v>
      </c>
      <c r="AU626">
        <f t="shared" si="974"/>
        <v>1.1111111111111072E-2</v>
      </c>
      <c r="AV626" s="20">
        <f t="shared" si="975"/>
        <v>22.898842476094615</v>
      </c>
      <c r="AW626" s="30">
        <f t="shared" si="976"/>
        <v>1.9103881026907082E-4</v>
      </c>
      <c r="AX626" s="4">
        <v>23</v>
      </c>
      <c r="AY626">
        <f t="shared" si="977"/>
        <v>3</v>
      </c>
      <c r="AZ626">
        <f t="shared" si="978"/>
        <v>0.14999999999999991</v>
      </c>
      <c r="BA626" s="20">
        <f t="shared" si="979"/>
        <v>5.7876195269250124</v>
      </c>
      <c r="BB626" s="30">
        <f t="shared" si="980"/>
        <v>4.8284534463611308E-5</v>
      </c>
      <c r="BC626" s="16">
        <f>+Pagina_Inicial[[#This Row],[Aislamiento Domiciliario]]+Pagina_Inicial[[#This Row],[Aislamiento en Hoteles]]+Pagina_Inicial[[#This Row],[Hospitalizados en Sala]]+Pagina_Inicial[[#This Row],[Hospitalizados en UCI]]</f>
        <v>2468</v>
      </c>
      <c r="BD626" s="16">
        <f t="shared" si="981"/>
        <v>13</v>
      </c>
      <c r="BE626" s="30">
        <f t="shared" si="982"/>
        <v>5.2953156822810321E-3</v>
      </c>
      <c r="BF626" s="20">
        <f t="shared" si="983"/>
        <v>621.03673880221436</v>
      </c>
      <c r="BG626" s="20">
        <f t="shared" si="984"/>
        <v>5.1811404807040303E-3</v>
      </c>
      <c r="BH626" s="26">
        <v>88356</v>
      </c>
      <c r="BI626">
        <f t="shared" si="985"/>
        <v>41</v>
      </c>
      <c r="BJ626" s="4">
        <v>179692</v>
      </c>
      <c r="BK626">
        <f t="shared" si="986"/>
        <v>61</v>
      </c>
      <c r="BL626" s="4">
        <v>133966</v>
      </c>
      <c r="BM626">
        <f t="shared" si="987"/>
        <v>83</v>
      </c>
      <c r="BN626" s="4">
        <v>52285</v>
      </c>
      <c r="BO626">
        <f t="shared" si="988"/>
        <v>21</v>
      </c>
      <c r="BP626" s="4">
        <v>22044</v>
      </c>
      <c r="BQ626">
        <f t="shared" si="989"/>
        <v>8</v>
      </c>
      <c r="BR626" s="8">
        <v>35</v>
      </c>
      <c r="BS626" s="15">
        <f t="shared" si="990"/>
        <v>0</v>
      </c>
      <c r="BT626" s="8">
        <v>335</v>
      </c>
      <c r="BU626" s="15">
        <f t="shared" si="991"/>
        <v>0</v>
      </c>
      <c r="BV626" s="8">
        <v>1549</v>
      </c>
      <c r="BW626" s="15">
        <f t="shared" si="992"/>
        <v>2</v>
      </c>
      <c r="BX626" s="8">
        <v>3466</v>
      </c>
      <c r="BY626" s="15">
        <f t="shared" si="993"/>
        <v>0</v>
      </c>
      <c r="BZ626" s="13">
        <v>1971</v>
      </c>
      <c r="CA626" s="16">
        <f t="shared" si="994"/>
        <v>0</v>
      </c>
    </row>
    <row r="627" spans="1:79">
      <c r="A627" s="1">
        <v>44524</v>
      </c>
      <c r="B627">
        <v>44525</v>
      </c>
      <c r="C627" s="4">
        <v>476611</v>
      </c>
      <c r="D627">
        <f t="shared" si="890"/>
        <v>268</v>
      </c>
      <c r="E627" s="4">
        <v>7358</v>
      </c>
      <c r="F627">
        <f t="shared" si="893"/>
        <v>2</v>
      </c>
      <c r="G627" s="4">
        <v>466712</v>
      </c>
      <c r="H627">
        <f t="shared" si="894"/>
        <v>193</v>
      </c>
      <c r="I627">
        <f t="shared" si="887"/>
        <v>2541</v>
      </c>
      <c r="J627">
        <f t="shared" si="995"/>
        <v>73</v>
      </c>
      <c r="K627">
        <f t="shared" si="945"/>
        <v>1.5438166555115177E-2</v>
      </c>
      <c r="L627">
        <f t="shared" si="946"/>
        <v>0.97923044159702566</v>
      </c>
      <c r="M627">
        <f t="shared" si="947"/>
        <v>5.3313918478591557E-3</v>
      </c>
      <c r="N627">
        <f t="shared" si="948"/>
        <v>5.6230342984110737E-4</v>
      </c>
      <c r="O627">
        <f t="shared" si="949"/>
        <v>2.7181299266104919E-4</v>
      </c>
      <c r="P627">
        <f t="shared" si="950"/>
        <v>4.1353125696360927E-4</v>
      </c>
      <c r="Q627">
        <f t="shared" si="951"/>
        <v>2.8728846910665091E-2</v>
      </c>
      <c r="R627">
        <f t="shared" si="952"/>
        <v>119932.31001509813</v>
      </c>
      <c r="S627">
        <f t="shared" si="953"/>
        <v>1851.534977352793</v>
      </c>
      <c r="T627">
        <f t="shared" si="954"/>
        <v>117441.36889783593</v>
      </c>
      <c r="U627">
        <f t="shared" si="955"/>
        <v>639.40613990941119</v>
      </c>
      <c r="V627" s="4">
        <v>4202759</v>
      </c>
      <c r="W627">
        <f t="shared" si="956"/>
        <v>7700</v>
      </c>
      <c r="X627">
        <f t="shared" si="957"/>
        <v>564</v>
      </c>
      <c r="Y627" s="20">
        <f t="shared" si="958"/>
        <v>1057563.9154504277</v>
      </c>
      <c r="Z627" s="4">
        <v>3722599</v>
      </c>
      <c r="AA627">
        <f t="shared" si="959"/>
        <v>7432</v>
      </c>
      <c r="AB627" s="17">
        <f t="shared" si="960"/>
        <v>0.88575124102999958</v>
      </c>
      <c r="AC627" s="16">
        <f t="shared" si="961"/>
        <v>510</v>
      </c>
      <c r="AD627">
        <f t="shared" si="962"/>
        <v>480160</v>
      </c>
      <c r="AE627">
        <f t="shared" si="963"/>
        <v>268</v>
      </c>
      <c r="AF627" s="17">
        <f t="shared" si="964"/>
        <v>0.11424875897000042</v>
      </c>
      <c r="AG627" s="16">
        <f t="shared" si="965"/>
        <v>54</v>
      </c>
      <c r="AH627" s="20">
        <f t="shared" si="966"/>
        <v>3.4805194805194804E-2</v>
      </c>
      <c r="AI627" s="20">
        <f t="shared" si="967"/>
        <v>120825.36487166582</v>
      </c>
      <c r="AJ627" s="4">
        <v>2347</v>
      </c>
      <c r="AK627">
        <f t="shared" si="968"/>
        <v>68</v>
      </c>
      <c r="AL627">
        <f t="shared" si="969"/>
        <v>2.9837648091268099E-2</v>
      </c>
      <c r="AM627" s="20">
        <f t="shared" si="970"/>
        <v>590.5888273779567</v>
      </c>
      <c r="AN627" s="20">
        <f t="shared" si="971"/>
        <v>4.9243513053622342E-3</v>
      </c>
      <c r="AO627" s="4">
        <v>77</v>
      </c>
      <c r="AP627">
        <f t="shared" si="891"/>
        <v>2</v>
      </c>
      <c r="AQ627">
        <f t="shared" si="892"/>
        <v>2.6666666666666616E-2</v>
      </c>
      <c r="AR627" s="20">
        <f t="shared" si="972"/>
        <v>19.375943633618519</v>
      </c>
      <c r="AS627" s="4">
        <v>96</v>
      </c>
      <c r="AT627">
        <f t="shared" si="973"/>
        <v>5</v>
      </c>
      <c r="AU627">
        <f t="shared" si="974"/>
        <v>5.4945054945054972E-2</v>
      </c>
      <c r="AV627" s="20">
        <f t="shared" si="975"/>
        <v>24.157020634121789</v>
      </c>
      <c r="AW627" s="30">
        <f t="shared" si="976"/>
        <v>2.0142212412218769E-4</v>
      </c>
      <c r="AX627" s="4">
        <v>21</v>
      </c>
      <c r="AY627">
        <f t="shared" si="977"/>
        <v>-2</v>
      </c>
      <c r="AZ627">
        <f t="shared" si="978"/>
        <v>-8.6956521739130488E-2</v>
      </c>
      <c r="BA627" s="20">
        <f t="shared" si="979"/>
        <v>5.2843482637141417</v>
      </c>
      <c r="BB627" s="30">
        <f t="shared" si="980"/>
        <v>4.4061089651728556E-5</v>
      </c>
      <c r="BC627" s="16">
        <f>+Pagina_Inicial[[#This Row],[Aislamiento Domiciliario]]+Pagina_Inicial[[#This Row],[Aislamiento en Hoteles]]+Pagina_Inicial[[#This Row],[Hospitalizados en Sala]]+Pagina_Inicial[[#This Row],[Hospitalizados en UCI]]</f>
        <v>2541</v>
      </c>
      <c r="BD627" s="16">
        <f t="shared" si="981"/>
        <v>73</v>
      </c>
      <c r="BE627" s="30">
        <f t="shared" si="982"/>
        <v>2.957860615883301E-2</v>
      </c>
      <c r="BF627" s="20">
        <f t="shared" si="983"/>
        <v>639.40613990941119</v>
      </c>
      <c r="BG627" s="20">
        <f t="shared" si="984"/>
        <v>5.3313918478591557E-3</v>
      </c>
      <c r="BH627" s="26">
        <v>88407</v>
      </c>
      <c r="BI627">
        <f t="shared" si="985"/>
        <v>51</v>
      </c>
      <c r="BJ627" s="4">
        <v>179784</v>
      </c>
      <c r="BK627">
        <f t="shared" si="986"/>
        <v>92</v>
      </c>
      <c r="BL627" s="4">
        <v>134045</v>
      </c>
      <c r="BM627">
        <f t="shared" si="987"/>
        <v>79</v>
      </c>
      <c r="BN627" s="4">
        <v>52324</v>
      </c>
      <c r="BO627">
        <f t="shared" si="988"/>
        <v>39</v>
      </c>
      <c r="BP627" s="4">
        <v>22051</v>
      </c>
      <c r="BQ627">
        <f t="shared" si="989"/>
        <v>7</v>
      </c>
      <c r="BR627" s="8">
        <v>35</v>
      </c>
      <c r="BS627" s="15">
        <f t="shared" si="990"/>
        <v>0</v>
      </c>
      <c r="BT627" s="8">
        <v>335</v>
      </c>
      <c r="BU627" s="15">
        <f t="shared" si="991"/>
        <v>0</v>
      </c>
      <c r="BV627" s="8">
        <v>1549</v>
      </c>
      <c r="BW627" s="15">
        <f t="shared" si="992"/>
        <v>0</v>
      </c>
      <c r="BX627" s="8">
        <v>3466</v>
      </c>
      <c r="BY627" s="15">
        <f t="shared" si="993"/>
        <v>0</v>
      </c>
      <c r="BZ627" s="13">
        <v>1973</v>
      </c>
      <c r="CA627" s="16">
        <f t="shared" si="994"/>
        <v>2</v>
      </c>
    </row>
    <row r="628" spans="1:79">
      <c r="A628" s="1">
        <v>44525</v>
      </c>
      <c r="B628">
        <v>44526</v>
      </c>
      <c r="C628" s="4">
        <v>476813</v>
      </c>
      <c r="D628">
        <f t="shared" si="890"/>
        <v>202</v>
      </c>
      <c r="E628" s="4">
        <v>7360</v>
      </c>
      <c r="F628">
        <f t="shared" si="893"/>
        <v>2</v>
      </c>
      <c r="G628" s="4">
        <v>466850</v>
      </c>
      <c r="H628">
        <f t="shared" si="894"/>
        <v>138</v>
      </c>
      <c r="I628">
        <f t="shared" si="887"/>
        <v>2603</v>
      </c>
      <c r="J628">
        <f t="shared" si="995"/>
        <v>62</v>
      </c>
      <c r="K628">
        <f t="shared" si="945"/>
        <v>1.5435820751531522E-2</v>
      </c>
      <c r="L628">
        <f t="shared" si="946"/>
        <v>0.97910501601256672</v>
      </c>
      <c r="M628">
        <f t="shared" si="947"/>
        <v>5.4591632359017057E-3</v>
      </c>
      <c r="N628">
        <f t="shared" si="948"/>
        <v>4.2364616736540318E-4</v>
      </c>
      <c r="O628">
        <f t="shared" si="949"/>
        <v>2.7173913043478261E-4</v>
      </c>
      <c r="P628">
        <f t="shared" si="950"/>
        <v>2.955981578665524E-4</v>
      </c>
      <c r="Q628">
        <f t="shared" si="951"/>
        <v>2.3818670764502496E-2</v>
      </c>
      <c r="R628">
        <f t="shared" si="952"/>
        <v>119983.14041268243</v>
      </c>
      <c r="S628">
        <f t="shared" si="953"/>
        <v>1852.038248616004</v>
      </c>
      <c r="T628">
        <f t="shared" si="954"/>
        <v>117476.09461499748</v>
      </c>
      <c r="U628">
        <f t="shared" si="955"/>
        <v>655.00754906894815</v>
      </c>
      <c r="V628" s="4">
        <v>4210454</v>
      </c>
      <c r="W628">
        <f t="shared" si="956"/>
        <v>7695</v>
      </c>
      <c r="X628">
        <f t="shared" si="957"/>
        <v>-5</v>
      </c>
      <c r="Y628" s="20">
        <f t="shared" si="958"/>
        <v>1059500.2516356315</v>
      </c>
      <c r="Z628" s="4">
        <v>3730032</v>
      </c>
      <c r="AA628">
        <f t="shared" si="959"/>
        <v>7433</v>
      </c>
      <c r="AB628" s="17">
        <f t="shared" si="960"/>
        <v>0.88589781529497769</v>
      </c>
      <c r="AC628" s="16">
        <f t="shared" si="961"/>
        <v>1</v>
      </c>
      <c r="AD628">
        <f t="shared" si="962"/>
        <v>480422</v>
      </c>
      <c r="AE628">
        <f t="shared" si="963"/>
        <v>262</v>
      </c>
      <c r="AF628" s="17">
        <f t="shared" si="964"/>
        <v>0.11410218470502231</v>
      </c>
      <c r="AG628" s="16">
        <f t="shared" si="965"/>
        <v>-6</v>
      </c>
      <c r="AH628" s="20">
        <f t="shared" si="966"/>
        <v>3.4048083170890191E-2</v>
      </c>
      <c r="AI628" s="20">
        <f t="shared" si="967"/>
        <v>120891.29340714644</v>
      </c>
      <c r="AJ628" s="4">
        <v>2464</v>
      </c>
      <c r="AK628">
        <f t="shared" si="968"/>
        <v>117</v>
      </c>
      <c r="AL628">
        <f t="shared" si="969"/>
        <v>4.9850873455475009E-2</v>
      </c>
      <c r="AM628" s="20">
        <f t="shared" si="970"/>
        <v>620.0301962757926</v>
      </c>
      <c r="AN628" s="20">
        <f t="shared" si="971"/>
        <v>5.1676443385562055E-3</v>
      </c>
      <c r="AO628" s="4">
        <v>83</v>
      </c>
      <c r="AP628">
        <f t="shared" si="891"/>
        <v>6</v>
      </c>
      <c r="AQ628">
        <f t="shared" si="892"/>
        <v>7.7922077922077948E-2</v>
      </c>
      <c r="AR628" s="20">
        <f t="shared" si="972"/>
        <v>20.885757423251132</v>
      </c>
      <c r="AS628" s="4">
        <v>94</v>
      </c>
      <c r="AT628">
        <f t="shared" si="973"/>
        <v>-2</v>
      </c>
      <c r="AU628">
        <f t="shared" si="974"/>
        <v>-2.083333333333337E-2</v>
      </c>
      <c r="AV628" s="20">
        <f t="shared" si="975"/>
        <v>23.653749370910919</v>
      </c>
      <c r="AW628" s="30">
        <f t="shared" si="976"/>
        <v>1.9714227590271238E-4</v>
      </c>
      <c r="AX628" s="4">
        <v>22</v>
      </c>
      <c r="AY628">
        <f t="shared" si="977"/>
        <v>1</v>
      </c>
      <c r="AZ628">
        <f t="shared" si="978"/>
        <v>4.7619047619047672E-2</v>
      </c>
      <c r="BA628" s="20">
        <f t="shared" si="979"/>
        <v>5.5359838953195766</v>
      </c>
      <c r="BB628" s="30">
        <f t="shared" si="980"/>
        <v>4.6139681594251837E-5</v>
      </c>
      <c r="BC628" s="16">
        <f>+Pagina_Inicial[[#This Row],[Aislamiento Domiciliario]]+Pagina_Inicial[[#This Row],[Aislamiento en Hoteles]]+Pagina_Inicial[[#This Row],[Hospitalizados en Sala]]+Pagina_Inicial[[#This Row],[Hospitalizados en UCI]]</f>
        <v>2663</v>
      </c>
      <c r="BD628" s="16">
        <f t="shared" si="981"/>
        <v>122</v>
      </c>
      <c r="BE628" s="30">
        <f t="shared" si="982"/>
        <v>4.8012593467138931E-2</v>
      </c>
      <c r="BF628" s="20">
        <f t="shared" si="983"/>
        <v>670.10568696527423</v>
      </c>
      <c r="BG628" s="20">
        <f t="shared" si="984"/>
        <v>5.5849987311587558E-3</v>
      </c>
      <c r="BH628" s="26">
        <v>88466</v>
      </c>
      <c r="BI628">
        <f t="shared" si="985"/>
        <v>59</v>
      </c>
      <c r="BJ628" s="4">
        <v>179890</v>
      </c>
      <c r="BK628">
        <f t="shared" si="986"/>
        <v>106</v>
      </c>
      <c r="BL628" s="4">
        <v>134112</v>
      </c>
      <c r="BM628">
        <f t="shared" si="987"/>
        <v>67</v>
      </c>
      <c r="BN628" s="4">
        <v>52353</v>
      </c>
      <c r="BO628">
        <f t="shared" si="988"/>
        <v>29</v>
      </c>
      <c r="BP628" s="4">
        <v>22052</v>
      </c>
      <c r="BQ628">
        <f t="shared" si="989"/>
        <v>1</v>
      </c>
      <c r="BR628" s="8">
        <v>35</v>
      </c>
      <c r="BS628" s="15">
        <f t="shared" si="990"/>
        <v>0</v>
      </c>
      <c r="BT628" s="8">
        <v>335</v>
      </c>
      <c r="BU628" s="15">
        <f t="shared" si="991"/>
        <v>0</v>
      </c>
      <c r="BV628" s="8">
        <v>1549</v>
      </c>
      <c r="BW628" s="15">
        <f t="shared" si="992"/>
        <v>0</v>
      </c>
      <c r="BX628" s="8">
        <v>3467</v>
      </c>
      <c r="BY628" s="15">
        <f t="shared" si="993"/>
        <v>1</v>
      </c>
      <c r="BZ628" s="13">
        <v>1974</v>
      </c>
      <c r="CA628" s="16">
        <f t="shared" si="994"/>
        <v>1</v>
      </c>
    </row>
    <row r="629" spans="1:79">
      <c r="A629" s="1">
        <v>44526</v>
      </c>
      <c r="B629">
        <v>44527</v>
      </c>
      <c r="C629" s="4">
        <v>477096</v>
      </c>
      <c r="D629">
        <f t="shared" si="890"/>
        <v>283</v>
      </c>
      <c r="E629" s="4">
        <v>7360</v>
      </c>
      <c r="F629">
        <f t="shared" si="893"/>
        <v>0</v>
      </c>
      <c r="G629" s="4">
        <v>467072</v>
      </c>
      <c r="H629">
        <f t="shared" si="894"/>
        <v>222</v>
      </c>
      <c r="I629">
        <f t="shared" si="887"/>
        <v>2664</v>
      </c>
      <c r="J629">
        <f t="shared" si="995"/>
        <v>61</v>
      </c>
      <c r="K629">
        <f t="shared" si="945"/>
        <v>1.5426664654493017E-2</v>
      </c>
      <c r="L629">
        <f t="shared" si="946"/>
        <v>0.97898955346513072</v>
      </c>
      <c r="M629">
        <f t="shared" si="947"/>
        <v>5.5837818803762766E-3</v>
      </c>
      <c r="N629">
        <f t="shared" si="948"/>
        <v>5.9317202407901135E-4</v>
      </c>
      <c r="O629">
        <f t="shared" si="949"/>
        <v>0</v>
      </c>
      <c r="P629">
        <f t="shared" si="950"/>
        <v>4.7530145245272678E-4</v>
      </c>
      <c r="Q629">
        <f t="shared" si="951"/>
        <v>2.2897897897897899E-2</v>
      </c>
      <c r="R629">
        <f t="shared" si="952"/>
        <v>120054.35329642677</v>
      </c>
      <c r="S629">
        <f t="shared" si="953"/>
        <v>1852.038248616004</v>
      </c>
      <c r="T629">
        <f t="shared" si="954"/>
        <v>117531.95772521388</v>
      </c>
      <c r="U629">
        <f t="shared" si="955"/>
        <v>670.35732259687973</v>
      </c>
      <c r="V629" s="4">
        <v>4217639</v>
      </c>
      <c r="W629">
        <f t="shared" si="956"/>
        <v>7185</v>
      </c>
      <c r="X629">
        <f t="shared" si="957"/>
        <v>-510</v>
      </c>
      <c r="Y629" s="20">
        <f t="shared" si="958"/>
        <v>1061308.2536487165</v>
      </c>
      <c r="Z629" s="4">
        <v>3736994</v>
      </c>
      <c r="AA629">
        <f t="shared" si="959"/>
        <v>6962</v>
      </c>
      <c r="AB629" s="17">
        <f t="shared" si="960"/>
        <v>0.88603932199982027</v>
      </c>
      <c r="AC629" s="16">
        <f t="shared" si="961"/>
        <v>-471</v>
      </c>
      <c r="AD629">
        <f t="shared" si="962"/>
        <v>480645</v>
      </c>
      <c r="AE629">
        <f t="shared" si="963"/>
        <v>223</v>
      </c>
      <c r="AF629" s="17">
        <f t="shared" si="964"/>
        <v>0.11396067800017973</v>
      </c>
      <c r="AG629" s="16">
        <f t="shared" si="965"/>
        <v>-39</v>
      </c>
      <c r="AH629" s="20">
        <f t="shared" si="966"/>
        <v>3.1036882393876131E-2</v>
      </c>
      <c r="AI629" s="20">
        <f t="shared" si="967"/>
        <v>120947.40815299445</v>
      </c>
      <c r="AJ629" s="4">
        <v>2448</v>
      </c>
      <c r="AK629">
        <f t="shared" si="968"/>
        <v>-16</v>
      </c>
      <c r="AL629">
        <f t="shared" si="969"/>
        <v>-6.4935064935064402E-3</v>
      </c>
      <c r="AM629" s="20">
        <f t="shared" si="970"/>
        <v>616.0040261701057</v>
      </c>
      <c r="AN629" s="20">
        <f t="shared" si="971"/>
        <v>5.1310428089944163E-3</v>
      </c>
      <c r="AO629" s="4">
        <v>86</v>
      </c>
      <c r="AP629">
        <f t="shared" si="891"/>
        <v>3</v>
      </c>
      <c r="AQ629">
        <f t="shared" si="892"/>
        <v>3.6144578313253017E-2</v>
      </c>
      <c r="AR629" s="20">
        <f t="shared" si="972"/>
        <v>21.640664318067437</v>
      </c>
      <c r="AS629" s="4">
        <v>105</v>
      </c>
      <c r="AT629">
        <f t="shared" si="973"/>
        <v>11</v>
      </c>
      <c r="AU629">
        <f t="shared" si="974"/>
        <v>0.11702127659574457</v>
      </c>
      <c r="AV629" s="20">
        <f t="shared" si="975"/>
        <v>26.421741318570707</v>
      </c>
      <c r="AW629" s="30">
        <f t="shared" si="976"/>
        <v>2.2008149303284874E-4</v>
      </c>
      <c r="AX629" s="4">
        <v>25</v>
      </c>
      <c r="AY629">
        <f t="shared" si="977"/>
        <v>3</v>
      </c>
      <c r="AZ629">
        <f t="shared" si="978"/>
        <v>0.13636363636363646</v>
      </c>
      <c r="BA629" s="20">
        <f t="shared" si="979"/>
        <v>6.290890790135883</v>
      </c>
      <c r="BB629" s="30">
        <f t="shared" si="980"/>
        <v>5.2400355484011605E-5</v>
      </c>
      <c r="BC629" s="16">
        <f>+Pagina_Inicial[[#This Row],[Aislamiento Domiciliario]]+Pagina_Inicial[[#This Row],[Aislamiento en Hoteles]]+Pagina_Inicial[[#This Row],[Hospitalizados en Sala]]+Pagina_Inicial[[#This Row],[Hospitalizados en UCI]]</f>
        <v>2664</v>
      </c>
      <c r="BD629" s="16">
        <f t="shared" si="981"/>
        <v>1</v>
      </c>
      <c r="BE629" s="30">
        <f t="shared" si="982"/>
        <v>3.7551633496057946E-4</v>
      </c>
      <c r="BF629" s="20">
        <f t="shared" si="983"/>
        <v>670.35732259687973</v>
      </c>
      <c r="BG629" s="20">
        <f t="shared" si="984"/>
        <v>5.5837818803762766E-3</v>
      </c>
      <c r="BH629" s="26">
        <v>88503</v>
      </c>
      <c r="BI629">
        <f t="shared" si="985"/>
        <v>37</v>
      </c>
      <c r="BJ629" s="4">
        <v>179976</v>
      </c>
      <c r="BK629">
        <f t="shared" si="986"/>
        <v>86</v>
      </c>
      <c r="BL629" s="4">
        <v>134193</v>
      </c>
      <c r="BM629">
        <f t="shared" si="987"/>
        <v>81</v>
      </c>
      <c r="BN629" s="4">
        <v>52368</v>
      </c>
      <c r="BO629">
        <f t="shared" si="988"/>
        <v>15</v>
      </c>
      <c r="BP629" s="4">
        <v>22056</v>
      </c>
      <c r="BQ629">
        <f t="shared" si="989"/>
        <v>4</v>
      </c>
      <c r="BR629" s="8">
        <v>35</v>
      </c>
      <c r="BS629" s="15">
        <f t="shared" si="990"/>
        <v>0</v>
      </c>
      <c r="BT629" s="8">
        <v>335</v>
      </c>
      <c r="BU629" s="15">
        <f t="shared" si="991"/>
        <v>0</v>
      </c>
      <c r="BV629" s="8">
        <v>1549</v>
      </c>
      <c r="BW629" s="15">
        <f t="shared" si="992"/>
        <v>0</v>
      </c>
      <c r="BX629" s="8">
        <v>3467</v>
      </c>
      <c r="BY629" s="15">
        <f t="shared" si="993"/>
        <v>0</v>
      </c>
      <c r="BZ629" s="13">
        <v>1974</v>
      </c>
      <c r="CA629" s="16">
        <f t="shared" si="994"/>
        <v>0</v>
      </c>
    </row>
    <row r="630" spans="1:79">
      <c r="A630" s="1">
        <v>44527</v>
      </c>
      <c r="B630">
        <v>44528</v>
      </c>
      <c r="C630" s="4">
        <v>477306</v>
      </c>
      <c r="D630">
        <f t="shared" si="890"/>
        <v>210</v>
      </c>
      <c r="E630" s="4">
        <v>7361</v>
      </c>
      <c r="F630">
        <f t="shared" si="893"/>
        <v>1</v>
      </c>
      <c r="G630" s="4">
        <v>467285</v>
      </c>
      <c r="H630">
        <f t="shared" si="894"/>
        <v>213</v>
      </c>
      <c r="I630">
        <f t="shared" si="887"/>
        <v>2660</v>
      </c>
      <c r="J630">
        <f t="shared" si="995"/>
        <v>-4</v>
      </c>
      <c r="K630">
        <f t="shared" si="945"/>
        <v>1.5421972487251365E-2</v>
      </c>
      <c r="L630">
        <f t="shared" si="946"/>
        <v>0.97900508269328268</v>
      </c>
      <c r="M630">
        <f t="shared" si="947"/>
        <v>5.5729448194659194E-3</v>
      </c>
      <c r="N630">
        <f t="shared" si="948"/>
        <v>4.3996932785257258E-4</v>
      </c>
      <c r="O630">
        <f t="shared" si="949"/>
        <v>1.3585110718652356E-4</v>
      </c>
      <c r="P630">
        <f t="shared" si="950"/>
        <v>4.5582460382849867E-4</v>
      </c>
      <c r="Q630">
        <f t="shared" si="951"/>
        <v>-1.5037593984962407E-3</v>
      </c>
      <c r="R630">
        <f t="shared" si="952"/>
        <v>120107.1967790639</v>
      </c>
      <c r="S630">
        <f t="shared" si="953"/>
        <v>1852.2898842476093</v>
      </c>
      <c r="T630">
        <f t="shared" si="954"/>
        <v>117585.55611474584</v>
      </c>
      <c r="U630">
        <f t="shared" si="955"/>
        <v>669.35078007045797</v>
      </c>
      <c r="V630" s="4">
        <v>4224325</v>
      </c>
      <c r="W630">
        <f t="shared" si="956"/>
        <v>6686</v>
      </c>
      <c r="X630">
        <f t="shared" si="957"/>
        <v>-499</v>
      </c>
      <c r="Y630" s="20">
        <f t="shared" si="958"/>
        <v>1062990.6894816305</v>
      </c>
      <c r="Z630" s="4">
        <v>3743470</v>
      </c>
      <c r="AA630">
        <f t="shared" si="959"/>
        <v>6476</v>
      </c>
      <c r="AB630" s="17">
        <f t="shared" si="960"/>
        <v>0.88616997981926104</v>
      </c>
      <c r="AC630" s="16">
        <f t="shared" si="961"/>
        <v>-486</v>
      </c>
      <c r="AD630">
        <f t="shared" si="962"/>
        <v>480855</v>
      </c>
      <c r="AE630">
        <f t="shared" si="963"/>
        <v>210</v>
      </c>
      <c r="AF630" s="17">
        <f t="shared" si="964"/>
        <v>0.11383002018073893</v>
      </c>
      <c r="AG630" s="16">
        <f t="shared" si="965"/>
        <v>-13</v>
      </c>
      <c r="AH630" s="20">
        <f t="shared" si="966"/>
        <v>3.1408914148967994E-2</v>
      </c>
      <c r="AI630" s="20">
        <f t="shared" si="967"/>
        <v>121000.2516356316</v>
      </c>
      <c r="AJ630" s="4">
        <v>2449</v>
      </c>
      <c r="AK630">
        <f t="shared" si="968"/>
        <v>1</v>
      </c>
      <c r="AL630">
        <f t="shared" si="969"/>
        <v>4.0849673202614234E-4</v>
      </c>
      <c r="AM630" s="20">
        <f t="shared" si="970"/>
        <v>616.25566180171108</v>
      </c>
      <c r="AN630" s="20">
        <f t="shared" si="971"/>
        <v>5.130880399575953E-3</v>
      </c>
      <c r="AO630" s="4">
        <v>95</v>
      </c>
      <c r="AP630">
        <f t="shared" si="891"/>
        <v>9</v>
      </c>
      <c r="AQ630">
        <f t="shared" si="892"/>
        <v>0.10465116279069764</v>
      </c>
      <c r="AR630" s="20">
        <f t="shared" si="972"/>
        <v>23.905385002516354</v>
      </c>
      <c r="AS630" s="4">
        <v>93</v>
      </c>
      <c r="AT630">
        <f t="shared" si="973"/>
        <v>-12</v>
      </c>
      <c r="AU630">
        <f t="shared" si="974"/>
        <v>-0.11428571428571432</v>
      </c>
      <c r="AV630" s="20">
        <f t="shared" si="975"/>
        <v>23.402113739305484</v>
      </c>
      <c r="AW630" s="30">
        <f t="shared" si="976"/>
        <v>1.9484355947756786E-4</v>
      </c>
      <c r="AX630" s="4">
        <v>23</v>
      </c>
      <c r="AY630">
        <f t="shared" si="977"/>
        <v>-2</v>
      </c>
      <c r="AZ630">
        <f t="shared" si="978"/>
        <v>-7.999999999999996E-2</v>
      </c>
      <c r="BA630" s="20">
        <f t="shared" si="979"/>
        <v>5.7876195269250124</v>
      </c>
      <c r="BB630" s="30">
        <f t="shared" si="980"/>
        <v>4.818711686004366E-5</v>
      </c>
      <c r="BC630" s="16">
        <f>+Pagina_Inicial[[#This Row],[Aislamiento Domiciliario]]+Pagina_Inicial[[#This Row],[Aislamiento en Hoteles]]+Pagina_Inicial[[#This Row],[Hospitalizados en Sala]]+Pagina_Inicial[[#This Row],[Hospitalizados en UCI]]</f>
        <v>2660</v>
      </c>
      <c r="BD630" s="16">
        <f t="shared" si="981"/>
        <v>-4</v>
      </c>
      <c r="BE630" s="30">
        <f t="shared" si="982"/>
        <v>-1.5015015015015232E-3</v>
      </c>
      <c r="BF630" s="20">
        <f t="shared" si="983"/>
        <v>669.35078007045797</v>
      </c>
      <c r="BG630" s="20">
        <f t="shared" si="984"/>
        <v>5.5729448194659194E-3</v>
      </c>
      <c r="BH630" s="26">
        <v>88559</v>
      </c>
      <c r="BI630">
        <f t="shared" si="985"/>
        <v>56</v>
      </c>
      <c r="BJ630" s="4">
        <v>180040</v>
      </c>
      <c r="BK630">
        <f t="shared" si="986"/>
        <v>64</v>
      </c>
      <c r="BL630" s="4">
        <v>134258</v>
      </c>
      <c r="BM630">
        <f t="shared" si="987"/>
        <v>65</v>
      </c>
      <c r="BN630" s="4">
        <v>52388</v>
      </c>
      <c r="BO630">
        <f t="shared" si="988"/>
        <v>20</v>
      </c>
      <c r="BP630" s="4">
        <v>22061</v>
      </c>
      <c r="BQ630">
        <f t="shared" si="989"/>
        <v>5</v>
      </c>
      <c r="BR630" s="8">
        <v>35</v>
      </c>
      <c r="BS630" s="15">
        <f t="shared" si="990"/>
        <v>0</v>
      </c>
      <c r="BT630" s="8">
        <v>335</v>
      </c>
      <c r="BU630" s="15">
        <f t="shared" si="991"/>
        <v>0</v>
      </c>
      <c r="BV630" s="8">
        <v>1549</v>
      </c>
      <c r="BW630" s="15">
        <f t="shared" si="992"/>
        <v>0</v>
      </c>
      <c r="BX630" s="8">
        <v>3468</v>
      </c>
      <c r="BY630" s="15">
        <f t="shared" si="993"/>
        <v>1</v>
      </c>
      <c r="BZ630" s="13">
        <v>1974</v>
      </c>
      <c r="CA630" s="16">
        <f t="shared" si="994"/>
        <v>0</v>
      </c>
    </row>
    <row r="631" spans="1:79">
      <c r="A631" s="1">
        <v>44528</v>
      </c>
      <c r="B631">
        <v>44529</v>
      </c>
      <c r="C631" s="4">
        <v>477514</v>
      </c>
      <c r="D631">
        <f t="shared" si="890"/>
        <v>208</v>
      </c>
      <c r="E631" s="4">
        <v>7362</v>
      </c>
      <c r="F631">
        <f t="shared" si="893"/>
        <v>1</v>
      </c>
      <c r="G631" s="4">
        <v>467459</v>
      </c>
      <c r="H631">
        <f t="shared" si="894"/>
        <v>174</v>
      </c>
      <c r="I631">
        <f t="shared" si="887"/>
        <v>2693</v>
      </c>
      <c r="J631">
        <f t="shared" si="995"/>
        <v>33</v>
      </c>
      <c r="K631">
        <f t="shared" si="945"/>
        <v>1.541734902013344E-2</v>
      </c>
      <c r="L631">
        <f t="shared" si="946"/>
        <v>0.97894302575421877</v>
      </c>
      <c r="M631">
        <f t="shared" si="947"/>
        <v>5.6396252256478343E-3</v>
      </c>
      <c r="N631">
        <f t="shared" si="948"/>
        <v>4.3558932303555496E-4</v>
      </c>
      <c r="O631">
        <f t="shared" si="949"/>
        <v>1.3583265417006248E-4</v>
      </c>
      <c r="P631">
        <f t="shared" si="950"/>
        <v>3.7222515771436637E-4</v>
      </c>
      <c r="Q631">
        <f t="shared" si="951"/>
        <v>1.2253991830672113E-2</v>
      </c>
      <c r="R631">
        <f t="shared" si="952"/>
        <v>120159.53699043785</v>
      </c>
      <c r="S631">
        <f t="shared" si="953"/>
        <v>1852.5415198792148</v>
      </c>
      <c r="T631">
        <f t="shared" si="954"/>
        <v>117629.34071464519</v>
      </c>
      <c r="U631">
        <f t="shared" si="955"/>
        <v>677.65475591343727</v>
      </c>
      <c r="V631" s="4">
        <v>4229187</v>
      </c>
      <c r="W631">
        <f t="shared" si="956"/>
        <v>4862</v>
      </c>
      <c r="X631">
        <f t="shared" si="957"/>
        <v>-1824</v>
      </c>
      <c r="Y631" s="20">
        <f t="shared" si="958"/>
        <v>1064214.1419224963</v>
      </c>
      <c r="Z631" s="4">
        <v>3748124</v>
      </c>
      <c r="AA631">
        <f t="shared" si="959"/>
        <v>4654</v>
      </c>
      <c r="AB631" s="17">
        <f t="shared" si="960"/>
        <v>0.88625166018906232</v>
      </c>
      <c r="AC631" s="16">
        <f t="shared" si="961"/>
        <v>-1822</v>
      </c>
      <c r="AD631">
        <f t="shared" si="962"/>
        <v>481063</v>
      </c>
      <c r="AE631">
        <f t="shared" si="963"/>
        <v>208</v>
      </c>
      <c r="AF631" s="17">
        <f t="shared" si="964"/>
        <v>0.11374833981093765</v>
      </c>
      <c r="AG631" s="16">
        <f t="shared" si="965"/>
        <v>-2</v>
      </c>
      <c r="AH631" s="20">
        <f t="shared" si="966"/>
        <v>4.2780748663101602E-2</v>
      </c>
      <c r="AI631" s="20">
        <f t="shared" si="967"/>
        <v>121052.59184700553</v>
      </c>
      <c r="AJ631" s="4">
        <v>2482</v>
      </c>
      <c r="AK631">
        <f t="shared" si="968"/>
        <v>33</v>
      </c>
      <c r="AL631">
        <f t="shared" si="969"/>
        <v>1.347488770926919E-2</v>
      </c>
      <c r="AM631" s="20">
        <f t="shared" si="970"/>
        <v>624.5596376446905</v>
      </c>
      <c r="AN631" s="20">
        <f t="shared" si="971"/>
        <v>5.1977533642992664E-3</v>
      </c>
      <c r="AO631" s="4">
        <v>93</v>
      </c>
      <c r="AP631">
        <f t="shared" si="891"/>
        <v>-2</v>
      </c>
      <c r="AQ631">
        <f t="shared" si="892"/>
        <v>-2.1052631578947323E-2</v>
      </c>
      <c r="AR631" s="20">
        <f t="shared" si="972"/>
        <v>23.402113739305484</v>
      </c>
      <c r="AS631" s="4">
        <v>97</v>
      </c>
      <c r="AT631">
        <f t="shared" si="973"/>
        <v>4</v>
      </c>
      <c r="AU631">
        <f t="shared" si="974"/>
        <v>4.3010752688172005E-2</v>
      </c>
      <c r="AV631" s="20">
        <f t="shared" si="975"/>
        <v>24.408656265727227</v>
      </c>
      <c r="AW631" s="30">
        <f t="shared" si="976"/>
        <v>2.0313540545408094E-4</v>
      </c>
      <c r="AX631" s="4">
        <v>23</v>
      </c>
      <c r="AY631">
        <f t="shared" si="977"/>
        <v>0</v>
      </c>
      <c r="AZ631">
        <f t="shared" si="978"/>
        <v>0</v>
      </c>
      <c r="BA631" s="20">
        <f t="shared" si="979"/>
        <v>5.7876195269250124</v>
      </c>
      <c r="BB631" s="30">
        <f t="shared" si="980"/>
        <v>4.8166127066431561E-5</v>
      </c>
      <c r="BC631" s="16">
        <f>+Pagina_Inicial[[#This Row],[Aislamiento Domiciliario]]+Pagina_Inicial[[#This Row],[Aislamiento en Hoteles]]+Pagina_Inicial[[#This Row],[Hospitalizados en Sala]]+Pagina_Inicial[[#This Row],[Hospitalizados en UCI]]</f>
        <v>2695</v>
      </c>
      <c r="BD631" s="16">
        <f t="shared" si="981"/>
        <v>35</v>
      </c>
      <c r="BE631" s="30">
        <f t="shared" si="982"/>
        <v>1.3157894736842035E-2</v>
      </c>
      <c r="BF631" s="20">
        <f t="shared" si="983"/>
        <v>678.15802717664815</v>
      </c>
      <c r="BG631" s="20">
        <f t="shared" si="984"/>
        <v>5.6438135845231765E-3</v>
      </c>
      <c r="BH631" s="26">
        <v>88609</v>
      </c>
      <c r="BI631">
        <f t="shared" si="985"/>
        <v>50</v>
      </c>
      <c r="BJ631" s="4">
        <v>180113</v>
      </c>
      <c r="BK631">
        <f t="shared" si="986"/>
        <v>73</v>
      </c>
      <c r="BL631" s="4">
        <v>134311</v>
      </c>
      <c r="BM631">
        <f t="shared" si="987"/>
        <v>53</v>
      </c>
      <c r="BN631" s="4">
        <v>52413</v>
      </c>
      <c r="BO631">
        <f t="shared" si="988"/>
        <v>25</v>
      </c>
      <c r="BP631" s="4">
        <v>22068</v>
      </c>
      <c r="BQ631">
        <f t="shared" si="989"/>
        <v>7</v>
      </c>
      <c r="BR631" s="8">
        <v>35</v>
      </c>
      <c r="BS631" s="15">
        <f t="shared" si="990"/>
        <v>0</v>
      </c>
      <c r="BT631" s="8">
        <v>335</v>
      </c>
      <c r="BU631" s="15">
        <f t="shared" si="991"/>
        <v>0</v>
      </c>
      <c r="BV631" s="8">
        <v>1549</v>
      </c>
      <c r="BW631" s="15">
        <f t="shared" si="992"/>
        <v>0</v>
      </c>
      <c r="BX631" s="8">
        <v>3469</v>
      </c>
      <c r="BY631" s="15">
        <f t="shared" si="993"/>
        <v>1</v>
      </c>
      <c r="BZ631" s="13">
        <v>1974</v>
      </c>
      <c r="CA631" s="16">
        <f t="shared" si="994"/>
        <v>0</v>
      </c>
    </row>
    <row r="632" spans="1:79">
      <c r="A632" s="1">
        <v>44529</v>
      </c>
      <c r="B632">
        <v>44530</v>
      </c>
      <c r="C632" s="4">
        <v>477608</v>
      </c>
      <c r="D632">
        <f t="shared" si="890"/>
        <v>94</v>
      </c>
      <c r="E632" s="4">
        <v>7362</v>
      </c>
      <c r="F632">
        <f t="shared" si="893"/>
        <v>0</v>
      </c>
      <c r="G632" s="4">
        <v>467598</v>
      </c>
      <c r="H632">
        <f t="shared" si="894"/>
        <v>139</v>
      </c>
      <c r="I632">
        <f t="shared" si="887"/>
        <v>2648</v>
      </c>
      <c r="J632">
        <f t="shared" si="995"/>
        <v>-45</v>
      </c>
      <c r="K632">
        <f t="shared" si="945"/>
        <v>1.5414314668096011E-2</v>
      </c>
      <c r="L632">
        <f t="shared" si="946"/>
        <v>0.97904138959146414</v>
      </c>
      <c r="M632">
        <f t="shared" si="947"/>
        <v>5.544295740439859E-3</v>
      </c>
      <c r="N632">
        <f t="shared" si="948"/>
        <v>1.9681412371652066E-4</v>
      </c>
      <c r="O632">
        <f t="shared" si="949"/>
        <v>0</v>
      </c>
      <c r="P632">
        <f t="shared" si="950"/>
        <v>2.9726388906710464E-4</v>
      </c>
      <c r="Q632">
        <f t="shared" si="951"/>
        <v>-1.6993957703927493E-2</v>
      </c>
      <c r="R632">
        <f t="shared" si="952"/>
        <v>120183.19073980875</v>
      </c>
      <c r="S632">
        <f t="shared" si="953"/>
        <v>1852.5415198792148</v>
      </c>
      <c r="T632">
        <f t="shared" si="954"/>
        <v>117664.31806743835</v>
      </c>
      <c r="U632">
        <f t="shared" si="955"/>
        <v>666.33115249119271</v>
      </c>
      <c r="V632" s="4">
        <v>4232560</v>
      </c>
      <c r="W632">
        <f t="shared" si="956"/>
        <v>3373</v>
      </c>
      <c r="X632">
        <f t="shared" si="957"/>
        <v>-1489</v>
      </c>
      <c r="Y632" s="20">
        <f t="shared" si="958"/>
        <v>1065062.9089079013</v>
      </c>
      <c r="Z632" s="4">
        <v>3751403</v>
      </c>
      <c r="AA632">
        <f t="shared" si="959"/>
        <v>3279</v>
      </c>
      <c r="AB632" s="17">
        <f t="shared" si="960"/>
        <v>0.88632009941973655</v>
      </c>
      <c r="AC632" s="16">
        <f t="shared" si="961"/>
        <v>-1375</v>
      </c>
      <c r="AD632">
        <f t="shared" si="962"/>
        <v>481157</v>
      </c>
      <c r="AE632">
        <f t="shared" si="963"/>
        <v>94</v>
      </c>
      <c r="AF632" s="17">
        <f t="shared" si="964"/>
        <v>0.11367990058026348</v>
      </c>
      <c r="AG632" s="16">
        <f t="shared" si="965"/>
        <v>-114</v>
      </c>
      <c r="AH632" s="20">
        <f t="shared" si="966"/>
        <v>2.7868366439371479E-2</v>
      </c>
      <c r="AI632" s="20">
        <f t="shared" si="967"/>
        <v>121076.24559637644</v>
      </c>
      <c r="AJ632" s="4">
        <v>2450</v>
      </c>
      <c r="AK632">
        <f t="shared" si="968"/>
        <v>-32</v>
      </c>
      <c r="AL632">
        <f t="shared" si="969"/>
        <v>-1.2892828364222453E-2</v>
      </c>
      <c r="AM632" s="20">
        <f t="shared" si="970"/>
        <v>616.50729743331658</v>
      </c>
      <c r="AN632" s="20">
        <f t="shared" si="971"/>
        <v>5.1297298202710173E-3</v>
      </c>
      <c r="AO632" s="4">
        <v>86</v>
      </c>
      <c r="AP632">
        <f t="shared" si="891"/>
        <v>-7</v>
      </c>
      <c r="AQ632">
        <f t="shared" si="892"/>
        <v>-7.5268817204301119E-2</v>
      </c>
      <c r="AR632" s="20">
        <f t="shared" si="972"/>
        <v>21.640664318067437</v>
      </c>
      <c r="AS632" s="4">
        <v>90</v>
      </c>
      <c r="AT632">
        <f t="shared" si="973"/>
        <v>-7</v>
      </c>
      <c r="AU632">
        <f t="shared" si="974"/>
        <v>-7.2164948453608213E-2</v>
      </c>
      <c r="AV632" s="20">
        <f t="shared" si="975"/>
        <v>22.64720684448918</v>
      </c>
      <c r="AW632" s="30">
        <f t="shared" si="976"/>
        <v>1.8843905462220063E-4</v>
      </c>
      <c r="AX632" s="4">
        <v>22</v>
      </c>
      <c r="AY632">
        <f t="shared" si="977"/>
        <v>-1</v>
      </c>
      <c r="AZ632">
        <f t="shared" si="978"/>
        <v>-4.3478260869565188E-2</v>
      </c>
      <c r="BA632" s="20">
        <f t="shared" si="979"/>
        <v>5.5359838953195766</v>
      </c>
      <c r="BB632" s="30">
        <f t="shared" si="980"/>
        <v>4.6062880018760155E-5</v>
      </c>
      <c r="BC632" s="16">
        <f>+Pagina_Inicial[[#This Row],[Aislamiento Domiciliario]]+Pagina_Inicial[[#This Row],[Aislamiento en Hoteles]]+Pagina_Inicial[[#This Row],[Hospitalizados en Sala]]+Pagina_Inicial[[#This Row],[Hospitalizados en UCI]]</f>
        <v>2648</v>
      </c>
      <c r="BD632" s="16">
        <f t="shared" si="981"/>
        <v>-47</v>
      </c>
      <c r="BE632" s="30">
        <f t="shared" si="982"/>
        <v>-1.7439703153988906E-2</v>
      </c>
      <c r="BF632" s="20">
        <f t="shared" si="983"/>
        <v>666.33115249119271</v>
      </c>
      <c r="BG632" s="20">
        <f t="shared" si="984"/>
        <v>5.544295740439859E-3</v>
      </c>
      <c r="BH632" s="26">
        <v>88627</v>
      </c>
      <c r="BI632">
        <f t="shared" si="985"/>
        <v>18</v>
      </c>
      <c r="BJ632" s="4">
        <v>180146</v>
      </c>
      <c r="BK632">
        <f t="shared" si="986"/>
        <v>33</v>
      </c>
      <c r="BL632" s="4">
        <v>134331</v>
      </c>
      <c r="BM632">
        <f t="shared" si="987"/>
        <v>20</v>
      </c>
      <c r="BN632" s="4">
        <v>52431</v>
      </c>
      <c r="BO632">
        <f t="shared" si="988"/>
        <v>18</v>
      </c>
      <c r="BP632" s="4">
        <v>22073</v>
      </c>
      <c r="BQ632">
        <f t="shared" si="989"/>
        <v>5</v>
      </c>
      <c r="BR632" s="8">
        <v>35</v>
      </c>
      <c r="BS632" s="15">
        <f t="shared" si="990"/>
        <v>0</v>
      </c>
      <c r="BT632" s="8">
        <v>335</v>
      </c>
      <c r="BU632" s="15">
        <f t="shared" si="991"/>
        <v>0</v>
      </c>
      <c r="BV632" s="8">
        <v>1549</v>
      </c>
      <c r="BW632" s="15">
        <f t="shared" si="992"/>
        <v>0</v>
      </c>
      <c r="BX632" s="8">
        <v>3469</v>
      </c>
      <c r="BY632" s="15">
        <f t="shared" si="993"/>
        <v>0</v>
      </c>
      <c r="BZ632" s="13">
        <v>1974</v>
      </c>
      <c r="CA632" s="16">
        <f t="shared" si="994"/>
        <v>0</v>
      </c>
    </row>
    <row r="633" spans="1:79">
      <c r="A633" s="1">
        <v>44530</v>
      </c>
      <c r="B633">
        <v>44531</v>
      </c>
      <c r="C633" s="4">
        <v>477742</v>
      </c>
      <c r="D633">
        <f t="shared" si="890"/>
        <v>134</v>
      </c>
      <c r="E633" s="4">
        <v>7365</v>
      </c>
      <c r="F633">
        <f t="shared" si="893"/>
        <v>3</v>
      </c>
      <c r="G633" s="4">
        <v>467826</v>
      </c>
      <c r="H633">
        <f t="shared" si="894"/>
        <v>228</v>
      </c>
      <c r="I633">
        <f t="shared" si="887"/>
        <v>2551</v>
      </c>
      <c r="J633">
        <f t="shared" si="995"/>
        <v>-97</v>
      </c>
      <c r="K633">
        <f t="shared" si="945"/>
        <v>1.5416270706783159E-2</v>
      </c>
      <c r="L633">
        <f t="shared" si="946"/>
        <v>0.97924402711086733</v>
      </c>
      <c r="M633">
        <f t="shared" si="947"/>
        <v>5.3397021823494688E-3</v>
      </c>
      <c r="N633">
        <f t="shared" si="948"/>
        <v>2.8048612012341391E-4</v>
      </c>
      <c r="O633">
        <f t="shared" si="949"/>
        <v>4.0733197556008148E-4</v>
      </c>
      <c r="P633">
        <f t="shared" si="950"/>
        <v>4.8736068538302702E-4</v>
      </c>
      <c r="Q633">
        <f t="shared" si="951"/>
        <v>-3.8024304194433554E-2</v>
      </c>
      <c r="R633">
        <f t="shared" si="952"/>
        <v>120216.90991444388</v>
      </c>
      <c r="S633">
        <f t="shared" si="953"/>
        <v>1853.296426774031</v>
      </c>
      <c r="T633">
        <f t="shared" si="954"/>
        <v>117721.69099144438</v>
      </c>
      <c r="U633">
        <f t="shared" si="955"/>
        <v>641.92249622546547</v>
      </c>
      <c r="V633" s="4">
        <v>4236620</v>
      </c>
      <c r="W633">
        <f t="shared" si="956"/>
        <v>4060</v>
      </c>
      <c r="X633">
        <f t="shared" si="957"/>
        <v>687</v>
      </c>
      <c r="Y633" s="20">
        <f t="shared" si="958"/>
        <v>1066084.5495722194</v>
      </c>
      <c r="Z633" s="4">
        <v>3755329</v>
      </c>
      <c r="AA633">
        <f t="shared" si="959"/>
        <v>3926</v>
      </c>
      <c r="AB633" s="17">
        <f t="shared" si="960"/>
        <v>0.88639741114378912</v>
      </c>
      <c r="AC633" s="16">
        <f t="shared" si="961"/>
        <v>647</v>
      </c>
      <c r="AD633">
        <f t="shared" si="962"/>
        <v>481291</v>
      </c>
      <c r="AE633">
        <f t="shared" si="963"/>
        <v>134</v>
      </c>
      <c r="AF633" s="17">
        <f t="shared" si="964"/>
        <v>0.11360258885621084</v>
      </c>
      <c r="AG633" s="16">
        <f t="shared" si="965"/>
        <v>40</v>
      </c>
      <c r="AH633" s="20">
        <f t="shared" si="966"/>
        <v>3.3004926108374383E-2</v>
      </c>
      <c r="AI633" s="20">
        <f t="shared" si="967"/>
        <v>121109.96477101157</v>
      </c>
      <c r="AJ633" s="4">
        <v>2354</v>
      </c>
      <c r="AK633">
        <f t="shared" si="968"/>
        <v>-96</v>
      </c>
      <c r="AL633">
        <f t="shared" si="969"/>
        <v>-3.9183673469387781E-2</v>
      </c>
      <c r="AM633" s="20">
        <f t="shared" si="970"/>
        <v>592.35027679919472</v>
      </c>
      <c r="AN633" s="20">
        <f t="shared" si="971"/>
        <v>4.9273457221680325E-3</v>
      </c>
      <c r="AO633" s="4">
        <v>81</v>
      </c>
      <c r="AP633">
        <f t="shared" si="891"/>
        <v>-5</v>
      </c>
      <c r="AQ633">
        <f t="shared" si="892"/>
        <v>-5.8139534883720922E-2</v>
      </c>
      <c r="AR633" s="20">
        <f t="shared" si="972"/>
        <v>20.382486160040262</v>
      </c>
      <c r="AS633" s="4">
        <v>93</v>
      </c>
      <c r="AT633">
        <f t="shared" si="973"/>
        <v>3</v>
      </c>
      <c r="AU633">
        <f t="shared" si="974"/>
        <v>3.3333333333333437E-2</v>
      </c>
      <c r="AV633" s="20">
        <f t="shared" si="975"/>
        <v>23.402113739305484</v>
      </c>
      <c r="AW633" s="30">
        <f t="shared" si="976"/>
        <v>1.9466574008565293E-4</v>
      </c>
      <c r="AX633" s="4">
        <v>23</v>
      </c>
      <c r="AY633">
        <f t="shared" si="977"/>
        <v>1</v>
      </c>
      <c r="AZ633">
        <f t="shared" si="978"/>
        <v>4.5454545454545414E-2</v>
      </c>
      <c r="BA633" s="20">
        <f t="shared" si="979"/>
        <v>5.7876195269250124</v>
      </c>
      <c r="BB633" s="30">
        <f t="shared" si="980"/>
        <v>4.8143140021182979E-5</v>
      </c>
      <c r="BC633" s="16">
        <f>+Pagina_Inicial[[#This Row],[Aislamiento Domiciliario]]+Pagina_Inicial[[#This Row],[Aislamiento en Hoteles]]+Pagina_Inicial[[#This Row],[Hospitalizados en Sala]]+Pagina_Inicial[[#This Row],[Hospitalizados en UCI]]</f>
        <v>2551</v>
      </c>
      <c r="BD633" s="16">
        <f t="shared" si="981"/>
        <v>-97</v>
      </c>
      <c r="BE633" s="30">
        <f t="shared" si="982"/>
        <v>-3.6631419939577081E-2</v>
      </c>
      <c r="BF633" s="20">
        <f t="shared" si="983"/>
        <v>641.92249622546547</v>
      </c>
      <c r="BG633" s="20">
        <f t="shared" si="984"/>
        <v>5.3397021823494688E-3</v>
      </c>
      <c r="BH633" s="26">
        <v>88660</v>
      </c>
      <c r="BI633">
        <f t="shared" si="985"/>
        <v>33</v>
      </c>
      <c r="BJ633" s="4">
        <v>180179</v>
      </c>
      <c r="BK633">
        <f t="shared" si="986"/>
        <v>33</v>
      </c>
      <c r="BL633" s="4">
        <v>134375</v>
      </c>
      <c r="BM633">
        <f t="shared" si="987"/>
        <v>44</v>
      </c>
      <c r="BN633" s="4">
        <v>52448</v>
      </c>
      <c r="BO633">
        <f t="shared" si="988"/>
        <v>17</v>
      </c>
      <c r="BP633" s="4">
        <v>22080</v>
      </c>
      <c r="BQ633">
        <f t="shared" si="989"/>
        <v>7</v>
      </c>
      <c r="BR633" s="8">
        <v>35</v>
      </c>
      <c r="BS633" s="15">
        <f t="shared" si="990"/>
        <v>0</v>
      </c>
      <c r="BT633" s="8">
        <v>335</v>
      </c>
      <c r="BU633" s="15">
        <f t="shared" si="991"/>
        <v>0</v>
      </c>
      <c r="BV633" s="8">
        <v>1549</v>
      </c>
      <c r="BW633" s="15">
        <f t="shared" si="992"/>
        <v>0</v>
      </c>
      <c r="BX633" s="8">
        <v>3470</v>
      </c>
      <c r="BY633" s="15">
        <f t="shared" si="993"/>
        <v>1</v>
      </c>
      <c r="BZ633" s="13">
        <v>1976</v>
      </c>
      <c r="CA633" s="16">
        <f t="shared" si="994"/>
        <v>2</v>
      </c>
    </row>
    <row r="634" spans="1:79">
      <c r="A634" s="1">
        <v>44531</v>
      </c>
      <c r="B634">
        <v>44532</v>
      </c>
      <c r="C634" s="4">
        <v>477990</v>
      </c>
      <c r="D634">
        <f t="shared" si="890"/>
        <v>248</v>
      </c>
      <c r="E634" s="4">
        <v>7367</v>
      </c>
      <c r="F634">
        <f t="shared" si="893"/>
        <v>2</v>
      </c>
      <c r="G634" s="4">
        <v>468000</v>
      </c>
      <c r="H634">
        <f t="shared" si="894"/>
        <v>174</v>
      </c>
      <c r="I634">
        <f t="shared" si="887"/>
        <v>2623</v>
      </c>
      <c r="J634">
        <f t="shared" si="995"/>
        <v>72</v>
      </c>
      <c r="K634">
        <f t="shared" si="945"/>
        <v>1.5412456327538232E-2</v>
      </c>
      <c r="L634">
        <f t="shared" si="946"/>
        <v>0.97909998117115415</v>
      </c>
      <c r="M634">
        <f t="shared" si="947"/>
        <v>5.4875625013075585E-3</v>
      </c>
      <c r="N634">
        <f t="shared" si="948"/>
        <v>5.1883930626163725E-4</v>
      </c>
      <c r="O634">
        <f t="shared" si="949"/>
        <v>2.7148092846477533E-4</v>
      </c>
      <c r="P634">
        <f t="shared" si="950"/>
        <v>3.7179487179487181E-4</v>
      </c>
      <c r="Q634">
        <f t="shared" si="951"/>
        <v>2.7449485322150208E-2</v>
      </c>
      <c r="R634">
        <f t="shared" si="952"/>
        <v>120279.31555108202</v>
      </c>
      <c r="S634">
        <f t="shared" si="953"/>
        <v>1853.799698037242</v>
      </c>
      <c r="T634">
        <f t="shared" si="954"/>
        <v>117765.47559134373</v>
      </c>
      <c r="U634">
        <f t="shared" si="955"/>
        <v>660.04026170105681</v>
      </c>
      <c r="V634" s="4">
        <v>4244336</v>
      </c>
      <c r="W634">
        <f t="shared" si="956"/>
        <v>7716</v>
      </c>
      <c r="X634">
        <f t="shared" si="957"/>
        <v>3656</v>
      </c>
      <c r="Y634" s="20">
        <f t="shared" si="958"/>
        <v>1068026.1701056869</v>
      </c>
      <c r="Z634" s="4">
        <v>3762797</v>
      </c>
      <c r="AA634">
        <f t="shared" si="959"/>
        <v>7468</v>
      </c>
      <c r="AB634" s="17">
        <f t="shared" si="960"/>
        <v>0.88654550440869906</v>
      </c>
      <c r="AC634" s="16">
        <f t="shared" si="961"/>
        <v>3542</v>
      </c>
      <c r="AD634">
        <f t="shared" si="962"/>
        <v>481539</v>
      </c>
      <c r="AE634">
        <f t="shared" si="963"/>
        <v>248</v>
      </c>
      <c r="AF634" s="17">
        <f t="shared" si="964"/>
        <v>0.11345449559130097</v>
      </c>
      <c r="AG634" s="16">
        <f t="shared" si="965"/>
        <v>114</v>
      </c>
      <c r="AH634" s="20">
        <f t="shared" si="966"/>
        <v>3.2141005702436498E-2</v>
      </c>
      <c r="AI634" s="20">
        <f t="shared" si="967"/>
        <v>121172.37040764972</v>
      </c>
      <c r="AJ634" s="4">
        <v>2425</v>
      </c>
      <c r="AK634">
        <f t="shared" si="968"/>
        <v>71</v>
      </c>
      <c r="AL634">
        <f t="shared" si="969"/>
        <v>3.0161427357689119E-2</v>
      </c>
      <c r="AM634" s="20">
        <f t="shared" si="970"/>
        <v>610.21640664318068</v>
      </c>
      <c r="AN634" s="20">
        <f t="shared" si="971"/>
        <v>5.0733278938889931E-3</v>
      </c>
      <c r="AO634" s="4">
        <v>81</v>
      </c>
      <c r="AP634">
        <f t="shared" si="891"/>
        <v>0</v>
      </c>
      <c r="AQ634">
        <f t="shared" si="892"/>
        <v>0</v>
      </c>
      <c r="AR634" s="20">
        <f t="shared" si="972"/>
        <v>20.382486160040262</v>
      </c>
      <c r="AS634" s="4">
        <v>94</v>
      </c>
      <c r="AT634">
        <f t="shared" si="973"/>
        <v>1</v>
      </c>
      <c r="AU634">
        <f t="shared" si="974"/>
        <v>1.0752688172043001E-2</v>
      </c>
      <c r="AV634" s="20">
        <f t="shared" si="975"/>
        <v>23.653749370910919</v>
      </c>
      <c r="AW634" s="30">
        <f t="shared" si="976"/>
        <v>1.9665683382497542E-4</v>
      </c>
      <c r="AX634" s="4">
        <v>23</v>
      </c>
      <c r="AY634">
        <f t="shared" si="977"/>
        <v>0</v>
      </c>
      <c r="AZ634">
        <f t="shared" si="978"/>
        <v>0</v>
      </c>
      <c r="BA634" s="20">
        <f t="shared" si="979"/>
        <v>5.7876195269250124</v>
      </c>
      <c r="BB634" s="30">
        <f t="shared" si="980"/>
        <v>4.8118161467813135E-5</v>
      </c>
      <c r="BC634" s="16">
        <f>+Pagina_Inicial[[#This Row],[Aislamiento Domiciliario]]+Pagina_Inicial[[#This Row],[Aislamiento en Hoteles]]+Pagina_Inicial[[#This Row],[Hospitalizados en Sala]]+Pagina_Inicial[[#This Row],[Hospitalizados en UCI]]</f>
        <v>2623</v>
      </c>
      <c r="BD634" s="16">
        <f t="shared" si="981"/>
        <v>72</v>
      </c>
      <c r="BE634" s="30">
        <f t="shared" si="982"/>
        <v>2.8224225793806346E-2</v>
      </c>
      <c r="BF634" s="20">
        <f t="shared" si="983"/>
        <v>660.04026170105681</v>
      </c>
      <c r="BG634" s="20">
        <f t="shared" si="984"/>
        <v>5.4875625013075585E-3</v>
      </c>
      <c r="BH634" s="26">
        <v>88697</v>
      </c>
      <c r="BI634">
        <f t="shared" si="985"/>
        <v>37</v>
      </c>
      <c r="BJ634" s="4">
        <v>180273</v>
      </c>
      <c r="BK634">
        <f t="shared" si="986"/>
        <v>94</v>
      </c>
      <c r="BL634" s="4">
        <v>134455</v>
      </c>
      <c r="BM634">
        <f t="shared" si="987"/>
        <v>80</v>
      </c>
      <c r="BN634" s="4">
        <v>52479</v>
      </c>
      <c r="BO634">
        <f t="shared" si="988"/>
        <v>31</v>
      </c>
      <c r="BP634" s="4">
        <v>22086</v>
      </c>
      <c r="BQ634">
        <f t="shared" si="989"/>
        <v>6</v>
      </c>
      <c r="BR634" s="8">
        <v>35</v>
      </c>
      <c r="BS634" s="15">
        <f t="shared" si="990"/>
        <v>0</v>
      </c>
      <c r="BT634" s="8">
        <v>335</v>
      </c>
      <c r="BU634" s="15">
        <f t="shared" si="991"/>
        <v>0</v>
      </c>
      <c r="BV634" s="8">
        <v>1550</v>
      </c>
      <c r="BW634" s="15">
        <f t="shared" si="992"/>
        <v>1</v>
      </c>
      <c r="BX634" s="8">
        <v>3470</v>
      </c>
      <c r="BY634" s="15">
        <f t="shared" si="993"/>
        <v>0</v>
      </c>
      <c r="BZ634" s="13">
        <v>1977</v>
      </c>
      <c r="CA634" s="16">
        <f t="shared" si="994"/>
        <v>1</v>
      </c>
    </row>
    <row r="635" spans="1:79">
      <c r="A635" s="1">
        <v>44532</v>
      </c>
      <c r="B635">
        <v>44533</v>
      </c>
      <c r="C635" s="4">
        <v>478275</v>
      </c>
      <c r="D635">
        <f t="shared" si="890"/>
        <v>285</v>
      </c>
      <c r="E635" s="4">
        <v>7370</v>
      </c>
      <c r="F635">
        <f t="shared" si="893"/>
        <v>3</v>
      </c>
      <c r="G635" s="4">
        <v>468201</v>
      </c>
      <c r="H635">
        <f t="shared" si="894"/>
        <v>201</v>
      </c>
      <c r="I635">
        <f t="shared" si="887"/>
        <v>2704</v>
      </c>
      <c r="J635">
        <f t="shared" si="995"/>
        <v>81</v>
      </c>
      <c r="K635">
        <f t="shared" si="945"/>
        <v>1.5409544717996968E-2</v>
      </c>
      <c r="L635">
        <f t="shared" si="946"/>
        <v>0.97893680413987771</v>
      </c>
      <c r="M635">
        <f t="shared" si="947"/>
        <v>5.6536511421253462E-3</v>
      </c>
      <c r="N635">
        <f t="shared" si="948"/>
        <v>5.9589148502430607E-4</v>
      </c>
      <c r="O635">
        <f t="shared" si="949"/>
        <v>4.0705563093622793E-4</v>
      </c>
      <c r="P635">
        <f t="shared" si="950"/>
        <v>4.2930279943870263E-4</v>
      </c>
      <c r="Q635">
        <f t="shared" si="951"/>
        <v>2.9955621301775148E-2</v>
      </c>
      <c r="R635">
        <f t="shared" si="952"/>
        <v>120351.03170608958</v>
      </c>
      <c r="S635">
        <f t="shared" si="953"/>
        <v>1854.5546049320583</v>
      </c>
      <c r="T635">
        <f t="shared" si="954"/>
        <v>117816.05435329642</v>
      </c>
      <c r="U635">
        <f t="shared" si="955"/>
        <v>680.42274786109715</v>
      </c>
      <c r="V635" s="4">
        <v>4251681</v>
      </c>
      <c r="W635">
        <f t="shared" si="956"/>
        <v>7345</v>
      </c>
      <c r="X635">
        <f t="shared" si="957"/>
        <v>-371</v>
      </c>
      <c r="Y635" s="20">
        <f t="shared" si="958"/>
        <v>1069874.4338198288</v>
      </c>
      <c r="Z635" s="4">
        <v>3769857</v>
      </c>
      <c r="AA635">
        <f t="shared" si="959"/>
        <v>7060</v>
      </c>
      <c r="AB635" s="17">
        <f t="shared" si="960"/>
        <v>0.88667447063878968</v>
      </c>
      <c r="AC635" s="16">
        <f t="shared" si="961"/>
        <v>-408</v>
      </c>
      <c r="AD635">
        <f t="shared" si="962"/>
        <v>481824</v>
      </c>
      <c r="AE635">
        <f t="shared" si="963"/>
        <v>285</v>
      </c>
      <c r="AF635" s="17">
        <f t="shared" si="964"/>
        <v>0.11332552936121031</v>
      </c>
      <c r="AG635" s="16">
        <f t="shared" si="965"/>
        <v>37</v>
      </c>
      <c r="AH635" s="20">
        <f t="shared" si="966"/>
        <v>3.880190605854323E-2</v>
      </c>
      <c r="AI635" s="20">
        <f t="shared" si="967"/>
        <v>121244.08656265726</v>
      </c>
      <c r="AJ635" s="4">
        <v>2524</v>
      </c>
      <c r="AK635">
        <f t="shared" si="968"/>
        <v>99</v>
      </c>
      <c r="AL635">
        <f t="shared" si="969"/>
        <v>4.0824742268041225E-2</v>
      </c>
      <c r="AM635" s="20">
        <f t="shared" si="970"/>
        <v>635.12833417211868</v>
      </c>
      <c r="AN635" s="20">
        <f t="shared" si="971"/>
        <v>5.2772986252678901E-3</v>
      </c>
      <c r="AO635" s="4">
        <v>74</v>
      </c>
      <c r="AP635">
        <f t="shared" si="891"/>
        <v>-7</v>
      </c>
      <c r="AQ635">
        <f t="shared" ref="AQ635:AQ679" si="996">IFERROR(AO635/AO634,0)-1</f>
        <v>-8.6419753086419804E-2</v>
      </c>
      <c r="AR635" s="20">
        <f t="shared" si="972"/>
        <v>18.621036738802214</v>
      </c>
      <c r="AS635" s="4">
        <v>86</v>
      </c>
      <c r="AT635">
        <f t="shared" si="973"/>
        <v>-8</v>
      </c>
      <c r="AU635">
        <f t="shared" si="974"/>
        <v>-8.5106382978723416E-2</v>
      </c>
      <c r="AV635" s="20">
        <f t="shared" si="975"/>
        <v>21.640664318067437</v>
      </c>
      <c r="AW635" s="30">
        <f t="shared" si="976"/>
        <v>1.7981286916522922E-4</v>
      </c>
      <c r="AX635" s="4">
        <v>20</v>
      </c>
      <c r="AY635">
        <f t="shared" si="977"/>
        <v>-3</v>
      </c>
      <c r="AZ635">
        <f t="shared" si="978"/>
        <v>-0.13043478260869568</v>
      </c>
      <c r="BA635" s="20">
        <f t="shared" si="979"/>
        <v>5.0327126321087068</v>
      </c>
      <c r="BB635" s="30">
        <f t="shared" si="980"/>
        <v>4.1816946317495164E-5</v>
      </c>
      <c r="BC635" s="16">
        <f>+Pagina_Inicial[[#This Row],[Aislamiento Domiciliario]]+Pagina_Inicial[[#This Row],[Aislamiento en Hoteles]]+Pagina_Inicial[[#This Row],[Hospitalizados en Sala]]+Pagina_Inicial[[#This Row],[Hospitalizados en UCI]]</f>
        <v>2704</v>
      </c>
      <c r="BD635" s="16">
        <f t="shared" si="981"/>
        <v>81</v>
      </c>
      <c r="BE635" s="30">
        <f t="shared" si="982"/>
        <v>3.0880670987418979E-2</v>
      </c>
      <c r="BF635" s="20">
        <f t="shared" si="983"/>
        <v>680.42274786109715</v>
      </c>
      <c r="BG635" s="20">
        <f t="shared" si="984"/>
        <v>5.6536511421253462E-3</v>
      </c>
      <c r="BH635" s="26">
        <v>88747</v>
      </c>
      <c r="BI635">
        <f t="shared" si="985"/>
        <v>50</v>
      </c>
      <c r="BJ635" s="4">
        <v>180379</v>
      </c>
      <c r="BK635">
        <f t="shared" si="986"/>
        <v>106</v>
      </c>
      <c r="BL635" s="4">
        <v>134549</v>
      </c>
      <c r="BM635">
        <f t="shared" si="987"/>
        <v>94</v>
      </c>
      <c r="BN635" s="4">
        <v>52507</v>
      </c>
      <c r="BO635">
        <f t="shared" si="988"/>
        <v>28</v>
      </c>
      <c r="BP635" s="4">
        <v>22093</v>
      </c>
      <c r="BQ635">
        <f t="shared" si="989"/>
        <v>7</v>
      </c>
      <c r="BR635" s="8">
        <v>35</v>
      </c>
      <c r="BS635" s="15">
        <f t="shared" si="990"/>
        <v>0</v>
      </c>
      <c r="BT635" s="8">
        <v>335</v>
      </c>
      <c r="BU635" s="15">
        <f t="shared" si="991"/>
        <v>0</v>
      </c>
      <c r="BV635" s="8">
        <v>1551</v>
      </c>
      <c r="BW635" s="15">
        <f t="shared" si="992"/>
        <v>1</v>
      </c>
      <c r="BX635" s="8">
        <v>3471</v>
      </c>
      <c r="BY635" s="15">
        <f t="shared" si="993"/>
        <v>1</v>
      </c>
      <c r="BZ635" s="13">
        <v>1978</v>
      </c>
      <c r="CA635" s="16">
        <f t="shared" si="994"/>
        <v>1</v>
      </c>
    </row>
    <row r="636" spans="1:79">
      <c r="A636" s="1">
        <v>44533</v>
      </c>
      <c r="B636">
        <v>44534</v>
      </c>
      <c r="C636" s="4">
        <v>478543</v>
      </c>
      <c r="D636">
        <f t="shared" si="890"/>
        <v>268</v>
      </c>
      <c r="E636" s="4">
        <v>7371</v>
      </c>
      <c r="F636">
        <f t="shared" si="893"/>
        <v>1</v>
      </c>
      <c r="G636" s="4">
        <v>468416</v>
      </c>
      <c r="H636">
        <f t="shared" si="894"/>
        <v>215</v>
      </c>
      <c r="I636">
        <f t="shared" si="887"/>
        <v>2756</v>
      </c>
      <c r="J636">
        <f t="shared" si="995"/>
        <v>52</v>
      </c>
      <c r="K636">
        <f t="shared" si="945"/>
        <v>1.5403004536687403E-2</v>
      </c>
      <c r="L636">
        <f t="shared" si="946"/>
        <v>0.97883784738257584</v>
      </c>
      <c r="M636">
        <f t="shared" si="947"/>
        <v>5.7591480807367363E-3</v>
      </c>
      <c r="N636">
        <f t="shared" si="948"/>
        <v>5.6003326764783937E-4</v>
      </c>
      <c r="O636">
        <f t="shared" si="949"/>
        <v>1.35666802333469E-4</v>
      </c>
      <c r="P636">
        <f t="shared" si="950"/>
        <v>4.5899371498838641E-4</v>
      </c>
      <c r="Q636">
        <f t="shared" si="951"/>
        <v>1.8867924528301886E-2</v>
      </c>
      <c r="R636">
        <f t="shared" si="952"/>
        <v>120418.47005535984</v>
      </c>
      <c r="S636">
        <f t="shared" si="953"/>
        <v>1854.8062405636638</v>
      </c>
      <c r="T636">
        <f t="shared" si="954"/>
        <v>117870.15601409158</v>
      </c>
      <c r="U636">
        <f t="shared" si="955"/>
        <v>693.50780070457972</v>
      </c>
      <c r="V636" s="4">
        <v>4258361</v>
      </c>
      <c r="W636">
        <f t="shared" si="956"/>
        <v>6680</v>
      </c>
      <c r="X636">
        <f t="shared" si="957"/>
        <v>-665</v>
      </c>
      <c r="Y636" s="20">
        <f t="shared" si="958"/>
        <v>1071555.3598389532</v>
      </c>
      <c r="Z636" s="4">
        <v>3776269</v>
      </c>
      <c r="AA636">
        <f t="shared" si="959"/>
        <v>6412</v>
      </c>
      <c r="AB636" s="17">
        <f t="shared" si="960"/>
        <v>0.88678930696575509</v>
      </c>
      <c r="AC636" s="16">
        <f t="shared" si="961"/>
        <v>-648</v>
      </c>
      <c r="AD636">
        <f t="shared" si="962"/>
        <v>482092</v>
      </c>
      <c r="AE636">
        <f t="shared" si="963"/>
        <v>268</v>
      </c>
      <c r="AF636" s="17">
        <f t="shared" si="964"/>
        <v>0.11321069303424487</v>
      </c>
      <c r="AG636" s="16">
        <f t="shared" si="965"/>
        <v>-17</v>
      </c>
      <c r="AH636" s="20">
        <f t="shared" si="966"/>
        <v>4.0119760479041915E-2</v>
      </c>
      <c r="AI636" s="20">
        <f t="shared" si="967"/>
        <v>121311.52491192752</v>
      </c>
      <c r="AJ636" s="4">
        <v>2565</v>
      </c>
      <c r="AK636">
        <f t="shared" si="968"/>
        <v>41</v>
      </c>
      <c r="AL636">
        <f t="shared" si="969"/>
        <v>1.6244057052297922E-2</v>
      </c>
      <c r="AM636" s="20">
        <f t="shared" si="970"/>
        <v>645.4453950679416</v>
      </c>
      <c r="AN636" s="20">
        <f t="shared" si="971"/>
        <v>5.3600198937190594E-3</v>
      </c>
      <c r="AO636" s="4">
        <v>80</v>
      </c>
      <c r="AP636">
        <f t="shared" si="891"/>
        <v>6</v>
      </c>
      <c r="AQ636">
        <f t="shared" si="996"/>
        <v>8.1081081081081141E-2</v>
      </c>
      <c r="AR636" s="20">
        <f t="shared" si="972"/>
        <v>20.130850528434824</v>
      </c>
      <c r="AS636" s="4">
        <v>91</v>
      </c>
      <c r="AT636">
        <f t="shared" si="973"/>
        <v>5</v>
      </c>
      <c r="AU636">
        <f t="shared" si="974"/>
        <v>5.8139534883721034E-2</v>
      </c>
      <c r="AV636" s="20">
        <f t="shared" si="975"/>
        <v>22.898842476094615</v>
      </c>
      <c r="AW636" s="30">
        <f t="shared" si="976"/>
        <v>1.9016054983564696E-4</v>
      </c>
      <c r="AX636" s="4">
        <v>20</v>
      </c>
      <c r="AY636">
        <f t="shared" si="977"/>
        <v>0</v>
      </c>
      <c r="AZ636">
        <f t="shared" si="978"/>
        <v>0</v>
      </c>
      <c r="BA636" s="20">
        <f t="shared" si="979"/>
        <v>5.0327126321087059</v>
      </c>
      <c r="BB636" s="30">
        <f t="shared" si="980"/>
        <v>4.1793527436405922E-5</v>
      </c>
      <c r="BC636" s="16">
        <f>+Pagina_Inicial[[#This Row],[Aislamiento Domiciliario]]+Pagina_Inicial[[#This Row],[Aislamiento en Hoteles]]+Pagina_Inicial[[#This Row],[Hospitalizados en Sala]]+Pagina_Inicial[[#This Row],[Hospitalizados en UCI]]</f>
        <v>2756</v>
      </c>
      <c r="BD636" s="16">
        <f t="shared" si="981"/>
        <v>52</v>
      </c>
      <c r="BE636" s="30">
        <f t="shared" si="982"/>
        <v>1.9230769230769162E-2</v>
      </c>
      <c r="BF636" s="20">
        <f t="shared" si="983"/>
        <v>693.50780070457972</v>
      </c>
      <c r="BG636" s="20">
        <f t="shared" si="984"/>
        <v>5.7591480807367363E-3</v>
      </c>
      <c r="BH636" s="26">
        <v>88808</v>
      </c>
      <c r="BI636">
        <f t="shared" si="985"/>
        <v>61</v>
      </c>
      <c r="BJ636" s="4">
        <v>180475</v>
      </c>
      <c r="BK636">
        <f t="shared" si="986"/>
        <v>96</v>
      </c>
      <c r="BL636" s="4">
        <v>134618</v>
      </c>
      <c r="BM636">
        <f t="shared" si="987"/>
        <v>69</v>
      </c>
      <c r="BN636" s="4">
        <v>52540</v>
      </c>
      <c r="BO636">
        <f t="shared" si="988"/>
        <v>33</v>
      </c>
      <c r="BP636" s="4">
        <v>22102</v>
      </c>
      <c r="BQ636">
        <f t="shared" si="989"/>
        <v>9</v>
      </c>
      <c r="BR636" s="8">
        <v>35</v>
      </c>
      <c r="BS636" s="15">
        <f t="shared" si="990"/>
        <v>0</v>
      </c>
      <c r="BT636" s="8">
        <v>335</v>
      </c>
      <c r="BU636" s="15">
        <f t="shared" si="991"/>
        <v>0</v>
      </c>
      <c r="BV636" s="8">
        <v>1551</v>
      </c>
      <c r="BW636" s="15">
        <f t="shared" si="992"/>
        <v>0</v>
      </c>
      <c r="BX636" s="8">
        <v>3471</v>
      </c>
      <c r="BY636" s="15">
        <f t="shared" si="993"/>
        <v>0</v>
      </c>
      <c r="BZ636" s="13">
        <v>1979</v>
      </c>
      <c r="CA636" s="16">
        <f t="shared" si="994"/>
        <v>1</v>
      </c>
    </row>
    <row r="637" spans="1:79">
      <c r="A637" s="1">
        <v>44534</v>
      </c>
      <c r="B637">
        <v>44535</v>
      </c>
      <c r="C637" s="4">
        <v>478831</v>
      </c>
      <c r="D637">
        <f t="shared" si="890"/>
        <v>288</v>
      </c>
      <c r="E637" s="4">
        <v>7373</v>
      </c>
      <c r="F637">
        <f t="shared" si="893"/>
        <v>2</v>
      </c>
      <c r="G637" s="4">
        <v>468661</v>
      </c>
      <c r="H637">
        <f t="shared" si="894"/>
        <v>245</v>
      </c>
      <c r="I637">
        <f t="shared" si="887"/>
        <v>2797</v>
      </c>
      <c r="J637">
        <f t="shared" si="995"/>
        <v>41</v>
      </c>
      <c r="K637">
        <f t="shared" si="945"/>
        <v>1.539791701038571E-2</v>
      </c>
      <c r="L637">
        <f t="shared" si="946"/>
        <v>0.97876077363412139</v>
      </c>
      <c r="M637">
        <f t="shared" si="947"/>
        <v>5.8413093554928568E-3</v>
      </c>
      <c r="N637">
        <f t="shared" si="948"/>
        <v>6.0146481744080896E-4</v>
      </c>
      <c r="O637">
        <f t="shared" si="949"/>
        <v>2.712600027126E-4</v>
      </c>
      <c r="P637">
        <f t="shared" si="950"/>
        <v>5.2276592248981675E-4</v>
      </c>
      <c r="Q637">
        <f t="shared" si="951"/>
        <v>1.465856274579907E-2</v>
      </c>
      <c r="R637">
        <f t="shared" si="952"/>
        <v>120490.94111726219</v>
      </c>
      <c r="S637">
        <f t="shared" si="953"/>
        <v>1855.3095118268745</v>
      </c>
      <c r="T637">
        <f t="shared" si="954"/>
        <v>117931.80674383492</v>
      </c>
      <c r="U637">
        <f t="shared" si="955"/>
        <v>703.82486160040253</v>
      </c>
      <c r="V637" s="4">
        <v>4265449</v>
      </c>
      <c r="W637">
        <f t="shared" si="956"/>
        <v>7088</v>
      </c>
      <c r="X637">
        <f t="shared" si="957"/>
        <v>408</v>
      </c>
      <c r="Y637" s="20">
        <f t="shared" si="958"/>
        <v>1073338.9531957724</v>
      </c>
      <c r="Z637" s="4">
        <v>3783069</v>
      </c>
      <c r="AA637">
        <f t="shared" si="959"/>
        <v>6800</v>
      </c>
      <c r="AB637" s="17">
        <f t="shared" si="960"/>
        <v>0.88690991264928964</v>
      </c>
      <c r="AC637" s="16">
        <f t="shared" si="961"/>
        <v>388</v>
      </c>
      <c r="AD637">
        <f t="shared" si="962"/>
        <v>482380</v>
      </c>
      <c r="AE637">
        <f t="shared" si="963"/>
        <v>288</v>
      </c>
      <c r="AF637" s="17">
        <f t="shared" si="964"/>
        <v>0.11309008735071033</v>
      </c>
      <c r="AG637" s="16">
        <f t="shared" si="965"/>
        <v>20</v>
      </c>
      <c r="AH637" s="20">
        <f t="shared" si="966"/>
        <v>4.0632054176072234E-2</v>
      </c>
      <c r="AI637" s="20">
        <f t="shared" si="967"/>
        <v>121383.99597382989</v>
      </c>
      <c r="AJ637" s="4">
        <v>2595</v>
      </c>
      <c r="AK637">
        <f t="shared" si="968"/>
        <v>30</v>
      </c>
      <c r="AL637">
        <f t="shared" si="969"/>
        <v>1.1695906432748648E-2</v>
      </c>
      <c r="AM637" s="20">
        <f t="shared" si="970"/>
        <v>652.99446401610464</v>
      </c>
      <c r="AN637" s="20">
        <f t="shared" si="971"/>
        <v>5.4194486154822896E-3</v>
      </c>
      <c r="AO637" s="4">
        <v>86</v>
      </c>
      <c r="AP637">
        <f t="shared" si="891"/>
        <v>6</v>
      </c>
      <c r="AQ637">
        <f t="shared" si="996"/>
        <v>7.4999999999999956E-2</v>
      </c>
      <c r="AR637" s="20">
        <f t="shared" si="972"/>
        <v>21.640664318067437</v>
      </c>
      <c r="AS637" s="4">
        <v>98</v>
      </c>
      <c r="AT637">
        <f t="shared" si="973"/>
        <v>7</v>
      </c>
      <c r="AU637">
        <f t="shared" si="974"/>
        <v>7.6923076923076872E-2</v>
      </c>
      <c r="AV637" s="20">
        <f t="shared" si="975"/>
        <v>24.660291897332662</v>
      </c>
      <c r="AW637" s="30">
        <f t="shared" si="976"/>
        <v>2.0466511149027527E-4</v>
      </c>
      <c r="AX637" s="4">
        <v>18</v>
      </c>
      <c r="AY637">
        <f t="shared" si="977"/>
        <v>-2</v>
      </c>
      <c r="AZ637">
        <f t="shared" si="978"/>
        <v>-9.9999999999999978E-2</v>
      </c>
      <c r="BA637" s="20">
        <f t="shared" si="979"/>
        <v>4.5294413688978361</v>
      </c>
      <c r="BB637" s="30">
        <f t="shared" si="980"/>
        <v>3.759155109005056E-5</v>
      </c>
      <c r="BC637" s="16">
        <f>+Pagina_Inicial[[#This Row],[Aislamiento Domiciliario]]+Pagina_Inicial[[#This Row],[Aislamiento en Hoteles]]+Pagina_Inicial[[#This Row],[Hospitalizados en Sala]]+Pagina_Inicial[[#This Row],[Hospitalizados en UCI]]</f>
        <v>2797</v>
      </c>
      <c r="BD637" s="16">
        <f t="shared" si="981"/>
        <v>41</v>
      </c>
      <c r="BE637" s="30">
        <f t="shared" si="982"/>
        <v>1.4876632801161138E-2</v>
      </c>
      <c r="BF637" s="20">
        <f t="shared" si="983"/>
        <v>703.82486160040253</v>
      </c>
      <c r="BG637" s="20">
        <f t="shared" si="984"/>
        <v>5.8413093554928568E-3</v>
      </c>
      <c r="BH637" s="26">
        <v>88861</v>
      </c>
      <c r="BI637">
        <f t="shared" si="985"/>
        <v>53</v>
      </c>
      <c r="BJ637" s="4">
        <v>180559</v>
      </c>
      <c r="BK637">
        <f t="shared" si="986"/>
        <v>84</v>
      </c>
      <c r="BL637" s="4">
        <v>134724</v>
      </c>
      <c r="BM637">
        <f t="shared" si="987"/>
        <v>106</v>
      </c>
      <c r="BN637" s="4">
        <v>52574</v>
      </c>
      <c r="BO637">
        <f t="shared" si="988"/>
        <v>34</v>
      </c>
      <c r="BP637" s="4">
        <v>22113</v>
      </c>
      <c r="BQ637">
        <f t="shared" si="989"/>
        <v>11</v>
      </c>
      <c r="BR637" s="8">
        <v>35</v>
      </c>
      <c r="BS637" s="15">
        <f t="shared" si="990"/>
        <v>0</v>
      </c>
      <c r="BT637" s="8">
        <v>335</v>
      </c>
      <c r="BU637" s="15">
        <f t="shared" si="991"/>
        <v>0</v>
      </c>
      <c r="BV637" s="8">
        <v>1551</v>
      </c>
      <c r="BW637" s="15">
        <f t="shared" si="992"/>
        <v>0</v>
      </c>
      <c r="BX637" s="8">
        <v>3472</v>
      </c>
      <c r="BY637" s="15">
        <f t="shared" si="993"/>
        <v>1</v>
      </c>
      <c r="BZ637" s="13">
        <v>1980</v>
      </c>
      <c r="CA637" s="16">
        <f t="shared" si="994"/>
        <v>1</v>
      </c>
    </row>
    <row r="638" spans="1:79">
      <c r="A638" s="1">
        <v>44535</v>
      </c>
      <c r="B638">
        <v>44536</v>
      </c>
      <c r="C638" s="4">
        <v>479053</v>
      </c>
      <c r="D638">
        <f t="shared" ref="D638:D679" si="997">IFERROR(C638-C637,"")</f>
        <v>222</v>
      </c>
      <c r="E638" s="4">
        <v>7374</v>
      </c>
      <c r="F638">
        <f t="shared" ref="F638:F655" si="998">E638-E637</f>
        <v>1</v>
      </c>
      <c r="G638" s="4">
        <v>468838</v>
      </c>
      <c r="H638">
        <f t="shared" ref="H638:H679" si="999">G638-G637</f>
        <v>177</v>
      </c>
      <c r="I638">
        <f t="shared" ref="I638:I679" si="1000">+IFERROR(C638-E638-G638,"")</f>
        <v>2841</v>
      </c>
      <c r="J638">
        <f t="shared" si="995"/>
        <v>44</v>
      </c>
      <c r="K638">
        <f t="shared" si="945"/>
        <v>1.5392868847497042E-2</v>
      </c>
      <c r="L638">
        <f t="shared" si="946"/>
        <v>0.9786766808682964</v>
      </c>
      <c r="M638">
        <f t="shared" si="947"/>
        <v>5.9304502842065492E-3</v>
      </c>
      <c r="N638">
        <f t="shared" si="948"/>
        <v>4.6341427775214853E-4</v>
      </c>
      <c r="O638">
        <f t="shared" si="949"/>
        <v>1.3561160835367508E-4</v>
      </c>
      <c r="P638">
        <f t="shared" si="950"/>
        <v>3.7752912519889599E-4</v>
      </c>
      <c r="Q638">
        <f t="shared" si="951"/>
        <v>1.5487504399859204E-2</v>
      </c>
      <c r="R638">
        <f t="shared" si="952"/>
        <v>120546.8042274786</v>
      </c>
      <c r="S638">
        <f t="shared" si="953"/>
        <v>1855.56114745848</v>
      </c>
      <c r="T638">
        <f t="shared" si="954"/>
        <v>117976.34625062908</v>
      </c>
      <c r="U638">
        <f t="shared" si="955"/>
        <v>714.89682939104171</v>
      </c>
      <c r="V638" s="4">
        <v>4270313</v>
      </c>
      <c r="W638">
        <f t="shared" si="956"/>
        <v>4864</v>
      </c>
      <c r="X638">
        <f t="shared" si="957"/>
        <v>-2224</v>
      </c>
      <c r="Y638" s="20">
        <f t="shared" si="958"/>
        <v>1074562.9089079013</v>
      </c>
      <c r="Z638" s="4">
        <v>3787711</v>
      </c>
      <c r="AA638">
        <f t="shared" si="959"/>
        <v>4642</v>
      </c>
      <c r="AB638" s="17">
        <f t="shared" si="960"/>
        <v>0.88698673844282605</v>
      </c>
      <c r="AC638" s="16">
        <f t="shared" si="961"/>
        <v>-2158</v>
      </c>
      <c r="AD638">
        <f t="shared" si="962"/>
        <v>482602</v>
      </c>
      <c r="AE638">
        <f t="shared" si="963"/>
        <v>222</v>
      </c>
      <c r="AF638" s="17">
        <f t="shared" si="964"/>
        <v>0.11301326155717391</v>
      </c>
      <c r="AG638" s="16">
        <f t="shared" si="965"/>
        <v>-66</v>
      </c>
      <c r="AH638" s="20">
        <f t="shared" si="966"/>
        <v>4.5641447368421052E-2</v>
      </c>
      <c r="AI638" s="20">
        <f t="shared" si="967"/>
        <v>121439.8590840463</v>
      </c>
      <c r="AJ638" s="4">
        <v>2639</v>
      </c>
      <c r="AK638">
        <f t="shared" si="968"/>
        <v>44</v>
      </c>
      <c r="AL638">
        <f t="shared" si="969"/>
        <v>1.6955684007707195E-2</v>
      </c>
      <c r="AM638" s="20">
        <f t="shared" si="970"/>
        <v>664.06643180674382</v>
      </c>
      <c r="AN638" s="20">
        <f t="shared" si="971"/>
        <v>5.5087850404861262E-3</v>
      </c>
      <c r="AO638" s="4">
        <v>90</v>
      </c>
      <c r="AP638">
        <f t="shared" ref="AP638:AP678" si="1001">AO638-AO637</f>
        <v>4</v>
      </c>
      <c r="AQ638">
        <f t="shared" si="996"/>
        <v>4.6511627906976827E-2</v>
      </c>
      <c r="AR638" s="20">
        <f t="shared" si="972"/>
        <v>22.64720684448918</v>
      </c>
      <c r="AS638" s="4">
        <v>95</v>
      </c>
      <c r="AT638">
        <f t="shared" si="973"/>
        <v>-3</v>
      </c>
      <c r="AU638">
        <f t="shared" si="974"/>
        <v>-3.0612244897959218E-2</v>
      </c>
      <c r="AV638" s="20">
        <f t="shared" si="975"/>
        <v>23.905385002516354</v>
      </c>
      <c r="AW638" s="30">
        <f t="shared" si="976"/>
        <v>1.9830791165069417E-4</v>
      </c>
      <c r="AX638" s="4">
        <v>17</v>
      </c>
      <c r="AY638">
        <f t="shared" si="977"/>
        <v>-1</v>
      </c>
      <c r="AZ638">
        <f t="shared" si="978"/>
        <v>-5.555555555555558E-2</v>
      </c>
      <c r="BA638" s="20">
        <f t="shared" si="979"/>
        <v>4.2778057372924003</v>
      </c>
      <c r="BB638" s="30">
        <f t="shared" si="980"/>
        <v>3.5486678926966328E-5</v>
      </c>
      <c r="BC638" s="16">
        <f>+Pagina_Inicial[[#This Row],[Aislamiento Domiciliario]]+Pagina_Inicial[[#This Row],[Aislamiento en Hoteles]]+Pagina_Inicial[[#This Row],[Hospitalizados en Sala]]+Pagina_Inicial[[#This Row],[Hospitalizados en UCI]]</f>
        <v>2841</v>
      </c>
      <c r="BD638" s="16">
        <f t="shared" si="981"/>
        <v>44</v>
      </c>
      <c r="BE638" s="30">
        <f t="shared" si="982"/>
        <v>1.5731140507686758E-2</v>
      </c>
      <c r="BF638" s="20">
        <f t="shared" si="983"/>
        <v>714.89682939104171</v>
      </c>
      <c r="BG638" s="20">
        <f t="shared" si="984"/>
        <v>5.9304502842065492E-3</v>
      </c>
      <c r="BH638" s="26">
        <v>88921</v>
      </c>
      <c r="BI638">
        <f t="shared" si="985"/>
        <v>60</v>
      </c>
      <c r="BJ638" s="4">
        <v>180620</v>
      </c>
      <c r="BK638">
        <f t="shared" si="986"/>
        <v>61</v>
      </c>
      <c r="BL638" s="4">
        <v>134793</v>
      </c>
      <c r="BM638">
        <f t="shared" si="987"/>
        <v>69</v>
      </c>
      <c r="BN638" s="4">
        <v>52602</v>
      </c>
      <c r="BO638">
        <f t="shared" si="988"/>
        <v>28</v>
      </c>
      <c r="BP638" s="4">
        <v>22117</v>
      </c>
      <c r="BQ638">
        <f t="shared" si="989"/>
        <v>4</v>
      </c>
      <c r="BR638" s="8">
        <v>35</v>
      </c>
      <c r="BS638" s="15">
        <f t="shared" si="990"/>
        <v>0</v>
      </c>
      <c r="BT638" s="8">
        <v>335</v>
      </c>
      <c r="BU638" s="15">
        <f t="shared" si="991"/>
        <v>0</v>
      </c>
      <c r="BV638" s="8">
        <v>1551</v>
      </c>
      <c r="BW638" s="15">
        <f t="shared" si="992"/>
        <v>0</v>
      </c>
      <c r="BX638" s="8">
        <v>3472</v>
      </c>
      <c r="BY638" s="15">
        <f t="shared" si="993"/>
        <v>0</v>
      </c>
      <c r="BZ638" s="13">
        <v>1981</v>
      </c>
      <c r="CA638" s="16">
        <f t="shared" si="994"/>
        <v>1</v>
      </c>
    </row>
    <row r="639" spans="1:79">
      <c r="A639" s="1">
        <v>44536</v>
      </c>
      <c r="B639">
        <v>44537</v>
      </c>
      <c r="C639" s="4">
        <v>478831</v>
      </c>
      <c r="D639">
        <f t="shared" si="997"/>
        <v>-222</v>
      </c>
      <c r="E639" s="4">
        <v>7373</v>
      </c>
      <c r="F639">
        <f t="shared" si="998"/>
        <v>-1</v>
      </c>
      <c r="G639" s="4">
        <v>468698</v>
      </c>
      <c r="H639">
        <f t="shared" si="999"/>
        <v>-140</v>
      </c>
      <c r="I639">
        <f t="shared" si="1000"/>
        <v>2760</v>
      </c>
      <c r="J639">
        <f t="shared" si="995"/>
        <v>-81</v>
      </c>
      <c r="K639">
        <f t="shared" si="945"/>
        <v>1.539791701038571E-2</v>
      </c>
      <c r="L639">
        <f t="shared" si="946"/>
        <v>0.97883804515580652</v>
      </c>
      <c r="M639">
        <f t="shared" si="947"/>
        <v>5.7640378338077525E-3</v>
      </c>
      <c r="N639">
        <f t="shared" si="948"/>
        <v>-4.6362913011062357E-4</v>
      </c>
      <c r="O639">
        <f t="shared" si="949"/>
        <v>-1.356300013563E-4</v>
      </c>
      <c r="P639">
        <f t="shared" si="950"/>
        <v>-2.9869980243141638E-4</v>
      </c>
      <c r="Q639">
        <f t="shared" si="951"/>
        <v>-2.9347826086956522E-2</v>
      </c>
      <c r="R639">
        <f t="shared" si="952"/>
        <v>120490.94111726219</v>
      </c>
      <c r="S639">
        <f t="shared" si="953"/>
        <v>1855.3095118268745</v>
      </c>
      <c r="T639">
        <f t="shared" si="954"/>
        <v>117941.11726220432</v>
      </c>
      <c r="U639">
        <f t="shared" si="955"/>
        <v>694.51434323100148</v>
      </c>
      <c r="V639" s="4">
        <v>4273876</v>
      </c>
      <c r="W639">
        <f t="shared" si="956"/>
        <v>3563</v>
      </c>
      <c r="X639">
        <f t="shared" si="957"/>
        <v>-1301</v>
      </c>
      <c r="Y639" s="20">
        <f t="shared" si="958"/>
        <v>1075459.4866633115</v>
      </c>
      <c r="Z639" s="4">
        <v>3791096</v>
      </c>
      <c r="AA639">
        <f t="shared" si="959"/>
        <v>3385</v>
      </c>
      <c r="AB639" s="17">
        <f t="shared" si="960"/>
        <v>0.88703930577302659</v>
      </c>
      <c r="AC639" s="16">
        <f t="shared" si="961"/>
        <v>-1257</v>
      </c>
      <c r="AD639">
        <f t="shared" si="962"/>
        <v>482780</v>
      </c>
      <c r="AE639">
        <f t="shared" si="963"/>
        <v>178</v>
      </c>
      <c r="AF639" s="17">
        <f t="shared" si="964"/>
        <v>0.11296069422697336</v>
      </c>
      <c r="AG639" s="16">
        <f t="shared" si="965"/>
        <v>-44</v>
      </c>
      <c r="AH639" s="20">
        <f t="shared" si="966"/>
        <v>4.9957900645523433E-2</v>
      </c>
      <c r="AI639" s="20">
        <f t="shared" si="967"/>
        <v>121484.65022647206</v>
      </c>
      <c r="AJ639" s="4">
        <v>2702</v>
      </c>
      <c r="AK639">
        <f t="shared" si="968"/>
        <v>63</v>
      </c>
      <c r="AL639">
        <f t="shared" si="969"/>
        <v>2.3872679045092937E-2</v>
      </c>
      <c r="AM639" s="20">
        <f t="shared" si="970"/>
        <v>679.91947659788627</v>
      </c>
      <c r="AN639" s="20">
        <f t="shared" si="971"/>
        <v>5.6429095025175898E-3</v>
      </c>
      <c r="AO639" s="4">
        <v>86</v>
      </c>
      <c r="AP639">
        <f t="shared" si="1001"/>
        <v>-4</v>
      </c>
      <c r="AQ639">
        <f t="shared" si="996"/>
        <v>-4.4444444444444398E-2</v>
      </c>
      <c r="AR639" s="20">
        <f t="shared" si="972"/>
        <v>21.640664318067437</v>
      </c>
      <c r="AS639" s="4">
        <v>87</v>
      </c>
      <c r="AT639">
        <f t="shared" si="973"/>
        <v>-8</v>
      </c>
      <c r="AU639">
        <f t="shared" si="974"/>
        <v>-8.4210526315789513E-2</v>
      </c>
      <c r="AV639" s="20">
        <f t="shared" si="975"/>
        <v>21.892299949672871</v>
      </c>
      <c r="AW639" s="30">
        <f t="shared" si="976"/>
        <v>1.8169249693524437E-4</v>
      </c>
      <c r="AX639" s="4">
        <v>13</v>
      </c>
      <c r="AY639">
        <f t="shared" si="977"/>
        <v>-4</v>
      </c>
      <c r="AZ639">
        <f t="shared" si="978"/>
        <v>-0.23529411764705888</v>
      </c>
      <c r="BA639" s="20">
        <f t="shared" si="979"/>
        <v>3.271263210870659</v>
      </c>
      <c r="BB639" s="30">
        <f t="shared" si="980"/>
        <v>2.7149453565036515E-5</v>
      </c>
      <c r="BC639" s="16">
        <f>+Pagina_Inicial[[#This Row],[Aislamiento Domiciliario]]+Pagina_Inicial[[#This Row],[Aislamiento en Hoteles]]+Pagina_Inicial[[#This Row],[Hospitalizados en Sala]]+Pagina_Inicial[[#This Row],[Hospitalizados en UCI]]</f>
        <v>2888</v>
      </c>
      <c r="BD639" s="16">
        <f t="shared" si="981"/>
        <v>47</v>
      </c>
      <c r="BE639" s="30">
        <f t="shared" si="982"/>
        <v>1.6543470608940458E-2</v>
      </c>
      <c r="BF639" s="20">
        <f t="shared" si="983"/>
        <v>726.72370407649714</v>
      </c>
      <c r="BG639" s="20">
        <f t="shared" si="984"/>
        <v>6.031355530448112E-3</v>
      </c>
      <c r="BH639" s="26">
        <v>88958</v>
      </c>
      <c r="BI639">
        <f t="shared" si="985"/>
        <v>37</v>
      </c>
      <c r="BJ639" s="4">
        <v>180667</v>
      </c>
      <c r="BK639">
        <f t="shared" si="986"/>
        <v>47</v>
      </c>
      <c r="BL639" s="4">
        <v>134847</v>
      </c>
      <c r="BM639">
        <f t="shared" si="987"/>
        <v>54</v>
      </c>
      <c r="BN639" s="4">
        <v>52625</v>
      </c>
      <c r="BO639">
        <f t="shared" si="988"/>
        <v>23</v>
      </c>
      <c r="BP639" s="4">
        <v>22124</v>
      </c>
      <c r="BQ639">
        <f t="shared" si="989"/>
        <v>7</v>
      </c>
      <c r="BR639" s="8">
        <v>35</v>
      </c>
      <c r="BS639" s="15">
        <f t="shared" si="990"/>
        <v>0</v>
      </c>
      <c r="BT639" s="8">
        <v>335</v>
      </c>
      <c r="BU639" s="15">
        <f t="shared" si="991"/>
        <v>0</v>
      </c>
      <c r="BV639" s="8">
        <v>1551</v>
      </c>
      <c r="BW639" s="15">
        <f t="shared" si="992"/>
        <v>0</v>
      </c>
      <c r="BX639" s="8">
        <v>3472</v>
      </c>
      <c r="BY639" s="15">
        <f t="shared" si="993"/>
        <v>0</v>
      </c>
      <c r="BZ639" s="13">
        <v>1982</v>
      </c>
      <c r="CA639" s="16">
        <f t="shared" si="994"/>
        <v>1</v>
      </c>
    </row>
    <row r="640" spans="1:79">
      <c r="A640" s="1">
        <v>44537</v>
      </c>
      <c r="B640">
        <v>44538</v>
      </c>
      <c r="C640" s="4">
        <v>479563</v>
      </c>
      <c r="D640">
        <f t="shared" si="997"/>
        <v>732</v>
      </c>
      <c r="E640" s="4">
        <v>7379</v>
      </c>
      <c r="F640">
        <f t="shared" si="998"/>
        <v>6</v>
      </c>
      <c r="G640" s="4">
        <v>469189</v>
      </c>
      <c r="H640">
        <f t="shared" si="999"/>
        <v>491</v>
      </c>
      <c r="I640">
        <f t="shared" si="1000"/>
        <v>2995</v>
      </c>
      <c r="J640">
        <f t="shared" si="995"/>
        <v>235</v>
      </c>
      <c r="K640">
        <f t="shared" si="945"/>
        <v>1.5386925179799109E-2</v>
      </c>
      <c r="L640">
        <f t="shared" si="946"/>
        <v>0.97836780568976334</v>
      </c>
      <c r="M640">
        <f t="shared" si="947"/>
        <v>6.2452691304375023E-3</v>
      </c>
      <c r="N640">
        <f t="shared" si="948"/>
        <v>1.5263896505777134E-3</v>
      </c>
      <c r="O640">
        <f t="shared" si="949"/>
        <v>8.1311830871391786E-4</v>
      </c>
      <c r="P640">
        <f t="shared" si="950"/>
        <v>1.0464865970856094E-3</v>
      </c>
      <c r="Q640">
        <f t="shared" si="951"/>
        <v>7.8464106844741241E-2</v>
      </c>
      <c r="R640">
        <f t="shared" si="952"/>
        <v>120675.13839959737</v>
      </c>
      <c r="S640">
        <f t="shared" si="953"/>
        <v>1856.8193256165073</v>
      </c>
      <c r="T640">
        <f t="shared" si="954"/>
        <v>118064.6703573226</v>
      </c>
      <c r="U640">
        <f t="shared" si="955"/>
        <v>753.64871665827877</v>
      </c>
      <c r="V640" s="4">
        <v>4281343</v>
      </c>
      <c r="W640">
        <f t="shared" si="956"/>
        <v>7467</v>
      </c>
      <c r="X640">
        <f t="shared" si="957"/>
        <v>3904</v>
      </c>
      <c r="Y640" s="20">
        <f t="shared" si="958"/>
        <v>1077338.4499245093</v>
      </c>
      <c r="Z640" s="4">
        <v>3798231</v>
      </c>
      <c r="AA640">
        <f t="shared" si="959"/>
        <v>7135</v>
      </c>
      <c r="AB640" s="17">
        <f t="shared" si="960"/>
        <v>0.88715877237586427</v>
      </c>
      <c r="AC640" s="16">
        <f t="shared" si="961"/>
        <v>3750</v>
      </c>
      <c r="AD640">
        <f t="shared" si="962"/>
        <v>483112</v>
      </c>
      <c r="AE640">
        <f t="shared" si="963"/>
        <v>332</v>
      </c>
      <c r="AF640" s="17">
        <f t="shared" si="964"/>
        <v>0.1128412276241357</v>
      </c>
      <c r="AG640" s="16">
        <f t="shared" si="965"/>
        <v>154</v>
      </c>
      <c r="AH640" s="20">
        <f t="shared" si="966"/>
        <v>4.4462300790143294E-2</v>
      </c>
      <c r="AI640" s="20">
        <f t="shared" si="967"/>
        <v>121568.19325616506</v>
      </c>
      <c r="AJ640" s="4">
        <v>2804</v>
      </c>
      <c r="AK640">
        <f t="shared" si="968"/>
        <v>102</v>
      </c>
      <c r="AL640">
        <f t="shared" si="969"/>
        <v>3.7749814951887561E-2</v>
      </c>
      <c r="AM640" s="20">
        <f t="shared" si="970"/>
        <v>705.58631102164065</v>
      </c>
      <c r="AN640" s="20">
        <f t="shared" si="971"/>
        <v>5.8469898636883998E-3</v>
      </c>
      <c r="AO640" s="4">
        <v>81</v>
      </c>
      <c r="AP640">
        <f t="shared" si="1001"/>
        <v>-5</v>
      </c>
      <c r="AQ640">
        <f t="shared" si="996"/>
        <v>-5.8139534883720922E-2</v>
      </c>
      <c r="AR640" s="20">
        <f t="shared" si="972"/>
        <v>20.382486160040262</v>
      </c>
      <c r="AS640" s="4">
        <v>97</v>
      </c>
      <c r="AT640">
        <f t="shared" si="973"/>
        <v>10</v>
      </c>
      <c r="AU640">
        <f t="shared" si="974"/>
        <v>0.11494252873563227</v>
      </c>
      <c r="AV640" s="20">
        <f t="shared" si="975"/>
        <v>24.408656265727227</v>
      </c>
      <c r="AW640" s="30">
        <f t="shared" si="976"/>
        <v>2.0226748101917787E-4</v>
      </c>
      <c r="AX640" s="4">
        <v>13</v>
      </c>
      <c r="AY640">
        <f t="shared" si="977"/>
        <v>0</v>
      </c>
      <c r="AZ640">
        <f t="shared" si="978"/>
        <v>0</v>
      </c>
      <c r="BA640" s="20">
        <f t="shared" si="979"/>
        <v>3.271263210870659</v>
      </c>
      <c r="BB640" s="30">
        <f t="shared" si="980"/>
        <v>2.7108012920096005E-5</v>
      </c>
      <c r="BC640" s="16">
        <f>+Pagina_Inicial[[#This Row],[Aislamiento Domiciliario]]+Pagina_Inicial[[#This Row],[Aislamiento en Hoteles]]+Pagina_Inicial[[#This Row],[Hospitalizados en Sala]]+Pagina_Inicial[[#This Row],[Hospitalizados en UCI]]</f>
        <v>2995</v>
      </c>
      <c r="BD640" s="16">
        <f t="shared" si="981"/>
        <v>107</v>
      </c>
      <c r="BE640" s="30">
        <f t="shared" si="982"/>
        <v>3.7049861495844771E-2</v>
      </c>
      <c r="BF640" s="20">
        <f t="shared" si="983"/>
        <v>753.64871665827877</v>
      </c>
      <c r="BG640" s="20">
        <f t="shared" si="984"/>
        <v>6.2452691304375023E-3</v>
      </c>
      <c r="BH640" s="26">
        <v>89008</v>
      </c>
      <c r="BI640">
        <f t="shared" si="985"/>
        <v>50</v>
      </c>
      <c r="BJ640" s="4">
        <v>180785</v>
      </c>
      <c r="BK640">
        <f t="shared" si="986"/>
        <v>118</v>
      </c>
      <c r="BL640" s="4">
        <v>134965</v>
      </c>
      <c r="BM640">
        <f t="shared" si="987"/>
        <v>118</v>
      </c>
      <c r="BN640" s="4">
        <v>52668</v>
      </c>
      <c r="BO640">
        <f t="shared" si="988"/>
        <v>43</v>
      </c>
      <c r="BP640" s="4">
        <v>22137</v>
      </c>
      <c r="BQ640">
        <f t="shared" si="989"/>
        <v>13</v>
      </c>
      <c r="BR640" s="8">
        <v>35</v>
      </c>
      <c r="BS640" s="15">
        <f t="shared" si="990"/>
        <v>0</v>
      </c>
      <c r="BT640" s="8">
        <v>335</v>
      </c>
      <c r="BU640" s="15">
        <f t="shared" si="991"/>
        <v>0</v>
      </c>
      <c r="BV640" s="8">
        <v>1552</v>
      </c>
      <c r="BW640" s="15">
        <f t="shared" si="992"/>
        <v>1</v>
      </c>
      <c r="BX640" s="8">
        <v>3473</v>
      </c>
      <c r="BY640" s="15">
        <f t="shared" si="993"/>
        <v>1</v>
      </c>
      <c r="BZ640" s="13">
        <v>1984</v>
      </c>
      <c r="CA640" s="16">
        <f t="shared" si="994"/>
        <v>2</v>
      </c>
    </row>
    <row r="641" spans="1:79">
      <c r="A641" s="1">
        <v>44538</v>
      </c>
      <c r="B641">
        <v>44539</v>
      </c>
      <c r="C641" s="4">
        <v>479901</v>
      </c>
      <c r="D641">
        <f t="shared" si="997"/>
        <v>338</v>
      </c>
      <c r="E641" s="4">
        <v>7381</v>
      </c>
      <c r="F641">
        <f t="shared" si="998"/>
        <v>2</v>
      </c>
      <c r="G641" s="4">
        <v>469431</v>
      </c>
      <c r="H641">
        <f t="shared" si="999"/>
        <v>242</v>
      </c>
      <c r="I641">
        <f t="shared" si="1000"/>
        <v>3089</v>
      </c>
      <c r="J641">
        <f t="shared" si="995"/>
        <v>94</v>
      </c>
      <c r="K641">
        <f t="shared" si="945"/>
        <v>1.5380255511032484E-2</v>
      </c>
      <c r="L641">
        <f t="shared" si="946"/>
        <v>0.97818300024380034</v>
      </c>
      <c r="M641">
        <f t="shared" si="947"/>
        <v>6.4367442451672323E-3</v>
      </c>
      <c r="N641">
        <f t="shared" si="948"/>
        <v>7.0431193100243595E-4</v>
      </c>
      <c r="O641">
        <f t="shared" si="949"/>
        <v>2.7096599376778217E-4</v>
      </c>
      <c r="P641">
        <f t="shared" si="950"/>
        <v>5.1551772251939051E-4</v>
      </c>
      <c r="Q641">
        <f t="shared" si="951"/>
        <v>3.0430560051796698E-2</v>
      </c>
      <c r="R641">
        <f t="shared" si="952"/>
        <v>120760.19124308001</v>
      </c>
      <c r="S641">
        <f t="shared" si="953"/>
        <v>1857.322596879718</v>
      </c>
      <c r="T641">
        <f t="shared" si="954"/>
        <v>118125.56618017111</v>
      </c>
      <c r="U641">
        <f t="shared" si="955"/>
        <v>777.30246602918965</v>
      </c>
      <c r="V641" s="4">
        <v>4289247</v>
      </c>
      <c r="W641">
        <f t="shared" si="956"/>
        <v>7904</v>
      </c>
      <c r="X641">
        <f t="shared" si="957"/>
        <v>437</v>
      </c>
      <c r="Y641" s="20">
        <f t="shared" si="958"/>
        <v>1079327.3779567187</v>
      </c>
      <c r="Z641" s="4">
        <v>3805797</v>
      </c>
      <c r="AA641">
        <f t="shared" si="959"/>
        <v>7566</v>
      </c>
      <c r="AB641" s="17">
        <f t="shared" si="960"/>
        <v>0.88728790857696005</v>
      </c>
      <c r="AC641" s="16">
        <f t="shared" si="961"/>
        <v>431</v>
      </c>
      <c r="AD641">
        <f t="shared" si="962"/>
        <v>483450</v>
      </c>
      <c r="AE641">
        <f t="shared" si="963"/>
        <v>338</v>
      </c>
      <c r="AF641" s="17">
        <f t="shared" si="964"/>
        <v>0.11271209142303999</v>
      </c>
      <c r="AG641" s="16">
        <f t="shared" si="965"/>
        <v>6</v>
      </c>
      <c r="AH641" s="20">
        <f t="shared" si="966"/>
        <v>4.2763157894736843E-2</v>
      </c>
      <c r="AI641" s="20">
        <f t="shared" si="967"/>
        <v>121653.2460996477</v>
      </c>
      <c r="AJ641" s="4">
        <v>2890</v>
      </c>
      <c r="AK641">
        <f t="shared" si="968"/>
        <v>86</v>
      </c>
      <c r="AL641">
        <f t="shared" si="969"/>
        <v>3.0670470756062773E-2</v>
      </c>
      <c r="AM641" s="20">
        <f t="shared" si="970"/>
        <v>727.22697533970802</v>
      </c>
      <c r="AN641" s="20">
        <f t="shared" si="971"/>
        <v>6.0220753863817747E-3</v>
      </c>
      <c r="AO641" s="4">
        <v>91</v>
      </c>
      <c r="AP641">
        <f t="shared" si="1001"/>
        <v>10</v>
      </c>
      <c r="AQ641">
        <f t="shared" si="996"/>
        <v>0.12345679012345689</v>
      </c>
      <c r="AR641" s="20">
        <f t="shared" si="972"/>
        <v>22.898842476094615</v>
      </c>
      <c r="AS641" s="4">
        <v>95</v>
      </c>
      <c r="AT641">
        <f t="shared" si="973"/>
        <v>-2</v>
      </c>
      <c r="AU641">
        <f t="shared" si="974"/>
        <v>-2.0618556701030966E-2</v>
      </c>
      <c r="AV641" s="20">
        <f t="shared" si="975"/>
        <v>23.905385002516354</v>
      </c>
      <c r="AW641" s="30">
        <f t="shared" si="976"/>
        <v>1.9795749540009293E-4</v>
      </c>
      <c r="AX641" s="4">
        <v>13</v>
      </c>
      <c r="AY641">
        <f t="shared" si="977"/>
        <v>0</v>
      </c>
      <c r="AZ641">
        <f t="shared" si="978"/>
        <v>0</v>
      </c>
      <c r="BA641" s="20">
        <f t="shared" si="979"/>
        <v>3.271263210870659</v>
      </c>
      <c r="BB641" s="30">
        <f t="shared" si="980"/>
        <v>2.7088920423170612E-5</v>
      </c>
      <c r="BC641" s="16">
        <f>+Pagina_Inicial[[#This Row],[Aislamiento Domiciliario]]+Pagina_Inicial[[#This Row],[Aislamiento en Hoteles]]+Pagina_Inicial[[#This Row],[Hospitalizados en Sala]]+Pagina_Inicial[[#This Row],[Hospitalizados en UCI]]</f>
        <v>3089</v>
      </c>
      <c r="BD641" s="16">
        <f t="shared" si="981"/>
        <v>94</v>
      </c>
      <c r="BE641" s="30">
        <f t="shared" si="982"/>
        <v>3.1385642737896458E-2</v>
      </c>
      <c r="BF641" s="20">
        <f t="shared" si="983"/>
        <v>777.30246602918965</v>
      </c>
      <c r="BG641" s="20">
        <f t="shared" si="984"/>
        <v>6.4367442451672323E-3</v>
      </c>
      <c r="BH641" s="26">
        <v>89075</v>
      </c>
      <c r="BI641">
        <f t="shared" si="985"/>
        <v>67</v>
      </c>
      <c r="BJ641" s="4">
        <v>180904</v>
      </c>
      <c r="BK641">
        <f t="shared" si="986"/>
        <v>119</v>
      </c>
      <c r="BL641" s="4">
        <v>135077</v>
      </c>
      <c r="BM641">
        <f t="shared" si="987"/>
        <v>112</v>
      </c>
      <c r="BN641" s="4">
        <v>52699</v>
      </c>
      <c r="BO641">
        <f t="shared" si="988"/>
        <v>31</v>
      </c>
      <c r="BP641" s="4">
        <v>22146</v>
      </c>
      <c r="BQ641">
        <f t="shared" si="989"/>
        <v>9</v>
      </c>
      <c r="BR641" s="8">
        <v>35</v>
      </c>
      <c r="BS641" s="15">
        <f t="shared" si="990"/>
        <v>0</v>
      </c>
      <c r="BT641" s="8">
        <v>335</v>
      </c>
      <c r="BU641" s="15">
        <f t="shared" si="991"/>
        <v>0</v>
      </c>
      <c r="BV641" s="8">
        <v>1552</v>
      </c>
      <c r="BW641" s="15">
        <f t="shared" si="992"/>
        <v>0</v>
      </c>
      <c r="BX641" s="8">
        <v>3473</v>
      </c>
      <c r="BY641" s="15">
        <f t="shared" si="993"/>
        <v>0</v>
      </c>
      <c r="BZ641" s="13">
        <v>1986</v>
      </c>
      <c r="CA641" s="16">
        <f t="shared" si="994"/>
        <v>2</v>
      </c>
    </row>
    <row r="642" spans="1:79">
      <c r="A642" s="1">
        <v>44539</v>
      </c>
      <c r="B642">
        <v>44540</v>
      </c>
      <c r="C642" s="4">
        <v>480090</v>
      </c>
      <c r="D642">
        <f t="shared" si="997"/>
        <v>189</v>
      </c>
      <c r="E642" s="4">
        <v>7382</v>
      </c>
      <c r="F642">
        <f t="shared" si="998"/>
        <v>1</v>
      </c>
      <c r="G642" s="4">
        <v>469690</v>
      </c>
      <c r="H642">
        <f t="shared" si="999"/>
        <v>259</v>
      </c>
      <c r="I642">
        <f t="shared" si="1000"/>
        <v>3018</v>
      </c>
      <c r="J642">
        <f t="shared" si="995"/>
        <v>-71</v>
      </c>
      <c r="K642">
        <f t="shared" si="945"/>
        <v>1.5376283613489137E-2</v>
      </c>
      <c r="L642">
        <f t="shared" si="946"/>
        <v>0.97833739507175743</v>
      </c>
      <c r="M642">
        <f t="shared" si="947"/>
        <v>6.2863213147534838E-3</v>
      </c>
      <c r="N642">
        <f t="shared" si="948"/>
        <v>3.936761857151784E-4</v>
      </c>
      <c r="O642">
        <f t="shared" si="949"/>
        <v>1.35464643727987E-4</v>
      </c>
      <c r="P642">
        <f t="shared" si="950"/>
        <v>5.5142753731184395E-4</v>
      </c>
      <c r="Q642">
        <f t="shared" si="951"/>
        <v>-2.3525513585155731E-2</v>
      </c>
      <c r="R642">
        <f t="shared" si="952"/>
        <v>120807.75037745344</v>
      </c>
      <c r="S642">
        <f t="shared" si="953"/>
        <v>1857.5742325113235</v>
      </c>
      <c r="T642">
        <f t="shared" si="954"/>
        <v>118190.73980875692</v>
      </c>
      <c r="U642">
        <f t="shared" si="955"/>
        <v>759.4363361852038</v>
      </c>
      <c r="V642" s="4">
        <v>4293279</v>
      </c>
      <c r="W642">
        <f t="shared" si="956"/>
        <v>4032</v>
      </c>
      <c r="X642">
        <f t="shared" si="957"/>
        <v>-3872</v>
      </c>
      <c r="Y642" s="20">
        <f t="shared" si="958"/>
        <v>1080341.9728233516</v>
      </c>
      <c r="Z642" s="4">
        <v>3809640</v>
      </c>
      <c r="AA642">
        <f t="shared" si="959"/>
        <v>3843</v>
      </c>
      <c r="AB642" s="17">
        <f t="shared" si="960"/>
        <v>0.88734973897573388</v>
      </c>
      <c r="AC642" s="16">
        <f t="shared" si="961"/>
        <v>-3723</v>
      </c>
      <c r="AD642">
        <f t="shared" si="962"/>
        <v>483639</v>
      </c>
      <c r="AE642">
        <f t="shared" si="963"/>
        <v>189</v>
      </c>
      <c r="AF642" s="17">
        <f t="shared" si="964"/>
        <v>0.11265026102426606</v>
      </c>
      <c r="AG642" s="16">
        <f t="shared" si="965"/>
        <v>-149</v>
      </c>
      <c r="AH642" s="20">
        <f t="shared" si="966"/>
        <v>4.6875E-2</v>
      </c>
      <c r="AI642" s="20">
        <f t="shared" si="967"/>
        <v>121700.80523402113</v>
      </c>
      <c r="AJ642" s="4">
        <v>2814</v>
      </c>
      <c r="AK642">
        <f t="shared" si="968"/>
        <v>-76</v>
      </c>
      <c r="AL642">
        <f t="shared" si="969"/>
        <v>-2.6297577854671239E-2</v>
      </c>
      <c r="AM642" s="20">
        <f t="shared" si="970"/>
        <v>708.10266733769504</v>
      </c>
      <c r="AN642" s="20">
        <f t="shared" si="971"/>
        <v>5.8614009873148784E-3</v>
      </c>
      <c r="AO642" s="4">
        <v>93</v>
      </c>
      <c r="AP642">
        <f t="shared" si="1001"/>
        <v>2</v>
      </c>
      <c r="AQ642">
        <f t="shared" si="996"/>
        <v>2.19780219780219E-2</v>
      </c>
      <c r="AR642" s="20">
        <f t="shared" si="972"/>
        <v>23.402113739305484</v>
      </c>
      <c r="AS642" s="4">
        <v>96</v>
      </c>
      <c r="AT642">
        <f t="shared" si="973"/>
        <v>1</v>
      </c>
      <c r="AU642">
        <f t="shared" si="974"/>
        <v>1.0526315789473717E-2</v>
      </c>
      <c r="AV642" s="20">
        <f t="shared" si="975"/>
        <v>24.157020634121789</v>
      </c>
      <c r="AW642" s="30">
        <f t="shared" si="976"/>
        <v>1.9996250702993188E-4</v>
      </c>
      <c r="AX642" s="4">
        <v>15</v>
      </c>
      <c r="AY642">
        <f t="shared" si="977"/>
        <v>2</v>
      </c>
      <c r="AZ642">
        <f t="shared" si="978"/>
        <v>0.15384615384615374</v>
      </c>
      <c r="BA642" s="20">
        <f t="shared" si="979"/>
        <v>3.7745344740815296</v>
      </c>
      <c r="BB642" s="30">
        <f t="shared" si="980"/>
        <v>3.1244141723426859E-5</v>
      </c>
      <c r="BC642" s="16">
        <f>+Pagina_Inicial[[#This Row],[Aislamiento Domiciliario]]+Pagina_Inicial[[#This Row],[Aislamiento en Hoteles]]+Pagina_Inicial[[#This Row],[Hospitalizados en Sala]]+Pagina_Inicial[[#This Row],[Hospitalizados en UCI]]</f>
        <v>3018</v>
      </c>
      <c r="BD642" s="16">
        <f t="shared" si="981"/>
        <v>-71</v>
      </c>
      <c r="BE642" s="30">
        <f t="shared" si="982"/>
        <v>-2.2984784719974116E-2</v>
      </c>
      <c r="BF642" s="20">
        <f t="shared" si="983"/>
        <v>759.4363361852038</v>
      </c>
      <c r="BG642" s="20">
        <f t="shared" si="984"/>
        <v>6.2863213147534838E-3</v>
      </c>
      <c r="BH642" s="26">
        <v>89105</v>
      </c>
      <c r="BI642">
        <f t="shared" si="985"/>
        <v>30</v>
      </c>
      <c r="BJ642" s="4">
        <v>180980</v>
      </c>
      <c r="BK642">
        <f t="shared" si="986"/>
        <v>76</v>
      </c>
      <c r="BL642" s="4">
        <v>135136</v>
      </c>
      <c r="BM642">
        <f t="shared" si="987"/>
        <v>59</v>
      </c>
      <c r="BN642" s="4">
        <v>52721</v>
      </c>
      <c r="BO642">
        <f t="shared" si="988"/>
        <v>22</v>
      </c>
      <c r="BP642" s="4">
        <v>22148</v>
      </c>
      <c r="BQ642">
        <f t="shared" si="989"/>
        <v>2</v>
      </c>
      <c r="BR642" s="8">
        <v>35</v>
      </c>
      <c r="BS642" s="15">
        <f t="shared" si="990"/>
        <v>0</v>
      </c>
      <c r="BT642" s="8">
        <v>335</v>
      </c>
      <c r="BU642" s="15">
        <f t="shared" si="991"/>
        <v>0</v>
      </c>
      <c r="BV642" s="8">
        <v>1552</v>
      </c>
      <c r="BW642" s="15">
        <f t="shared" si="992"/>
        <v>0</v>
      </c>
      <c r="BX642" s="8">
        <v>3474</v>
      </c>
      <c r="BY642" s="15">
        <f t="shared" si="993"/>
        <v>1</v>
      </c>
      <c r="BZ642" s="13">
        <v>1986</v>
      </c>
      <c r="CA642" s="16">
        <f t="shared" si="994"/>
        <v>0</v>
      </c>
    </row>
    <row r="643" spans="1:79">
      <c r="A643" s="1">
        <v>44540</v>
      </c>
      <c r="B643">
        <v>44541</v>
      </c>
      <c r="C643" s="4">
        <v>480573</v>
      </c>
      <c r="D643">
        <f t="shared" si="997"/>
        <v>483</v>
      </c>
      <c r="E643" s="4">
        <v>7386</v>
      </c>
      <c r="F643">
        <f t="shared" si="998"/>
        <v>4</v>
      </c>
      <c r="G643" s="4">
        <v>470109</v>
      </c>
      <c r="H643">
        <f t="shared" si="999"/>
        <v>419</v>
      </c>
      <c r="I643">
        <f t="shared" si="1000"/>
        <v>3078</v>
      </c>
      <c r="J643">
        <f t="shared" si="995"/>
        <v>60</v>
      </c>
      <c r="K643">
        <f t="shared" si="945"/>
        <v>1.5369153073518488E-2</v>
      </c>
      <c r="L643">
        <f t="shared" si="946"/>
        <v>0.97822599272118904</v>
      </c>
      <c r="M643">
        <f t="shared" si="947"/>
        <v>6.4048542052924321E-3</v>
      </c>
      <c r="N643">
        <f t="shared" si="948"/>
        <v>1.0050502212983251E-3</v>
      </c>
      <c r="O643">
        <f t="shared" si="949"/>
        <v>5.415651232060655E-4</v>
      </c>
      <c r="P643">
        <f t="shared" si="950"/>
        <v>8.9128265997885593E-4</v>
      </c>
      <c r="Q643">
        <f t="shared" si="951"/>
        <v>1.9493177387914229E-2</v>
      </c>
      <c r="R643">
        <f t="shared" si="952"/>
        <v>120929.29038751886</v>
      </c>
      <c r="S643">
        <f t="shared" si="953"/>
        <v>1858.5807750377453</v>
      </c>
      <c r="T643">
        <f t="shared" si="954"/>
        <v>118296.17513839959</v>
      </c>
      <c r="U643">
        <f t="shared" si="955"/>
        <v>774.53447408152988</v>
      </c>
      <c r="V643" s="4">
        <v>4304404</v>
      </c>
      <c r="W643">
        <f t="shared" si="956"/>
        <v>11125</v>
      </c>
      <c r="X643">
        <f t="shared" si="957"/>
        <v>7093</v>
      </c>
      <c r="Y643" s="20">
        <f t="shared" si="958"/>
        <v>1083141.4192249621</v>
      </c>
      <c r="Z643" s="4">
        <v>3820282</v>
      </c>
      <c r="AA643">
        <f t="shared" si="959"/>
        <v>10642</v>
      </c>
      <c r="AB643" s="17">
        <f t="shared" si="960"/>
        <v>0.88752867992874274</v>
      </c>
      <c r="AC643" s="16">
        <f t="shared" si="961"/>
        <v>6799</v>
      </c>
      <c r="AD643">
        <f t="shared" si="962"/>
        <v>484122</v>
      </c>
      <c r="AE643">
        <f t="shared" si="963"/>
        <v>483</v>
      </c>
      <c r="AF643" s="17">
        <f t="shared" si="964"/>
        <v>0.11247132007125725</v>
      </c>
      <c r="AG643" s="16">
        <f t="shared" si="965"/>
        <v>294</v>
      </c>
      <c r="AH643" s="20">
        <f t="shared" si="966"/>
        <v>4.3415730337078649E-2</v>
      </c>
      <c r="AI643" s="20">
        <f t="shared" si="967"/>
        <v>121822.34524408655</v>
      </c>
      <c r="AJ643" s="4">
        <v>2866</v>
      </c>
      <c r="AK643">
        <f t="shared" si="968"/>
        <v>52</v>
      </c>
      <c r="AL643">
        <f t="shared" si="969"/>
        <v>1.8479033404406486E-2</v>
      </c>
      <c r="AM643" s="20">
        <f t="shared" si="970"/>
        <v>721.18772018117761</v>
      </c>
      <c r="AN643" s="20">
        <f t="shared" si="971"/>
        <v>5.9637141495672875E-3</v>
      </c>
      <c r="AO643" s="4">
        <v>97</v>
      </c>
      <c r="AP643">
        <f t="shared" si="1001"/>
        <v>4</v>
      </c>
      <c r="AQ643">
        <f t="shared" si="996"/>
        <v>4.3010752688172005E-2</v>
      </c>
      <c r="AR643" s="20">
        <f t="shared" si="972"/>
        <v>24.408656265727227</v>
      </c>
      <c r="AS643" s="4">
        <v>101</v>
      </c>
      <c r="AT643">
        <f t="shared" si="973"/>
        <v>5</v>
      </c>
      <c r="AU643">
        <f t="shared" si="974"/>
        <v>5.2083333333333259E-2</v>
      </c>
      <c r="AV643" s="20">
        <f t="shared" si="975"/>
        <v>25.415198792148967</v>
      </c>
      <c r="AW643" s="30">
        <f t="shared" si="976"/>
        <v>2.1016578126528123E-4</v>
      </c>
      <c r="AX643" s="4">
        <v>14</v>
      </c>
      <c r="AY643">
        <f t="shared" si="977"/>
        <v>-1</v>
      </c>
      <c r="AZ643">
        <f t="shared" si="978"/>
        <v>-6.6666666666666652E-2</v>
      </c>
      <c r="BA643" s="20">
        <f t="shared" si="979"/>
        <v>3.5228988424760943</v>
      </c>
      <c r="BB643" s="30">
        <f t="shared" si="980"/>
        <v>2.9131890472415222E-5</v>
      </c>
      <c r="BC643" s="16">
        <f>+Pagina_Inicial[[#This Row],[Aislamiento Domiciliario]]+Pagina_Inicial[[#This Row],[Aislamiento en Hoteles]]+Pagina_Inicial[[#This Row],[Hospitalizados en Sala]]+Pagina_Inicial[[#This Row],[Hospitalizados en UCI]]</f>
        <v>3078</v>
      </c>
      <c r="BD643" s="16">
        <f t="shared" si="981"/>
        <v>60</v>
      </c>
      <c r="BE643" s="30">
        <f t="shared" si="982"/>
        <v>1.9880715705765439E-2</v>
      </c>
      <c r="BF643" s="20">
        <f t="shared" si="983"/>
        <v>774.53447408152988</v>
      </c>
      <c r="BG643" s="20">
        <f t="shared" si="984"/>
        <v>6.4048542052924321E-3</v>
      </c>
      <c r="BH643" s="26">
        <v>89181</v>
      </c>
      <c r="BI643">
        <f t="shared" si="985"/>
        <v>76</v>
      </c>
      <c r="BJ643" s="4">
        <v>181171</v>
      </c>
      <c r="BK643">
        <f t="shared" si="986"/>
        <v>191</v>
      </c>
      <c r="BL643" s="4">
        <v>135292</v>
      </c>
      <c r="BM643">
        <f t="shared" si="987"/>
        <v>156</v>
      </c>
      <c r="BN643" s="4">
        <v>52772</v>
      </c>
      <c r="BO643">
        <f t="shared" si="988"/>
        <v>51</v>
      </c>
      <c r="BP643" s="4">
        <v>22157</v>
      </c>
      <c r="BQ643">
        <f t="shared" si="989"/>
        <v>9</v>
      </c>
      <c r="BR643" s="8">
        <v>35</v>
      </c>
      <c r="BS643" s="15">
        <f t="shared" si="990"/>
        <v>0</v>
      </c>
      <c r="BT643" s="8">
        <v>336</v>
      </c>
      <c r="BU643" s="15">
        <f t="shared" si="991"/>
        <v>1</v>
      </c>
      <c r="BV643" s="8">
        <v>1552</v>
      </c>
      <c r="BW643" s="15">
        <f t="shared" si="992"/>
        <v>0</v>
      </c>
      <c r="BX643" s="8">
        <v>3475</v>
      </c>
      <c r="BY643" s="15">
        <f t="shared" si="993"/>
        <v>1</v>
      </c>
      <c r="BZ643" s="13">
        <v>1988</v>
      </c>
      <c r="CA643" s="16">
        <f t="shared" si="994"/>
        <v>2</v>
      </c>
    </row>
    <row r="644" spans="1:79">
      <c r="A644" s="1">
        <v>44541</v>
      </c>
      <c r="B644">
        <v>44542</v>
      </c>
      <c r="C644" s="4">
        <v>480573</v>
      </c>
      <c r="D644">
        <f t="shared" si="997"/>
        <v>0</v>
      </c>
      <c r="E644" s="4">
        <v>7386</v>
      </c>
      <c r="F644">
        <f t="shared" si="998"/>
        <v>0</v>
      </c>
      <c r="G644" s="4">
        <v>470109</v>
      </c>
      <c r="H644">
        <f t="shared" si="999"/>
        <v>0</v>
      </c>
      <c r="I644">
        <f t="shared" si="1000"/>
        <v>3078</v>
      </c>
      <c r="J644">
        <f t="shared" si="995"/>
        <v>0</v>
      </c>
      <c r="K644">
        <f t="shared" si="945"/>
        <v>1.5369153073518488E-2</v>
      </c>
      <c r="L644">
        <f t="shared" si="946"/>
        <v>0.97822599272118904</v>
      </c>
      <c r="M644">
        <f t="shared" si="947"/>
        <v>6.4048542052924321E-3</v>
      </c>
      <c r="N644">
        <f t="shared" si="948"/>
        <v>0</v>
      </c>
      <c r="O644">
        <f t="shared" si="949"/>
        <v>0</v>
      </c>
      <c r="P644">
        <f t="shared" si="950"/>
        <v>0</v>
      </c>
      <c r="Q644">
        <f t="shared" si="951"/>
        <v>0</v>
      </c>
      <c r="R644">
        <f t="shared" si="952"/>
        <v>120929.29038751886</v>
      </c>
      <c r="S644">
        <f t="shared" si="953"/>
        <v>1858.5807750377453</v>
      </c>
      <c r="T644">
        <f t="shared" si="954"/>
        <v>118296.17513839959</v>
      </c>
      <c r="U644">
        <f t="shared" si="955"/>
        <v>774.53447408152988</v>
      </c>
      <c r="V644" s="4">
        <v>4304404</v>
      </c>
      <c r="W644">
        <f t="shared" si="956"/>
        <v>0</v>
      </c>
      <c r="X644">
        <f t="shared" si="957"/>
        <v>-11125</v>
      </c>
      <c r="Y644" s="20">
        <f t="shared" si="958"/>
        <v>1083141.4192249621</v>
      </c>
      <c r="Z644" s="4">
        <v>3820282</v>
      </c>
      <c r="AA644">
        <f t="shared" si="959"/>
        <v>0</v>
      </c>
      <c r="AB644" s="17">
        <f t="shared" si="960"/>
        <v>0.88752867992874274</v>
      </c>
      <c r="AC644" s="16">
        <f t="shared" si="961"/>
        <v>-10642</v>
      </c>
      <c r="AD644">
        <f t="shared" si="962"/>
        <v>484122</v>
      </c>
      <c r="AE644">
        <f t="shared" si="963"/>
        <v>0</v>
      </c>
      <c r="AF644" s="17">
        <f t="shared" si="964"/>
        <v>0.11247132007125725</v>
      </c>
      <c r="AG644" s="16">
        <f t="shared" si="965"/>
        <v>-483</v>
      </c>
      <c r="AH644" s="20">
        <f t="shared" si="966"/>
        <v>0</v>
      </c>
      <c r="AI644" s="20">
        <f t="shared" si="967"/>
        <v>121822.34524408655</v>
      </c>
      <c r="AJ644" s="4">
        <v>2866</v>
      </c>
      <c r="AK644">
        <f t="shared" si="968"/>
        <v>0</v>
      </c>
      <c r="AL644">
        <f t="shared" si="969"/>
        <v>0</v>
      </c>
      <c r="AM644" s="20">
        <f t="shared" si="970"/>
        <v>721.18772018117761</v>
      </c>
      <c r="AN644" s="20">
        <f t="shared" si="971"/>
        <v>5.9637141495672875E-3</v>
      </c>
      <c r="AO644" s="4">
        <v>97</v>
      </c>
      <c r="AP644">
        <f t="shared" si="1001"/>
        <v>0</v>
      </c>
      <c r="AQ644">
        <f t="shared" si="996"/>
        <v>0</v>
      </c>
      <c r="AR644" s="20">
        <f t="shared" si="972"/>
        <v>24.408656265727227</v>
      </c>
      <c r="AS644" s="4">
        <v>101</v>
      </c>
      <c r="AT644">
        <f t="shared" si="973"/>
        <v>0</v>
      </c>
      <c r="AU644">
        <f t="shared" si="974"/>
        <v>0</v>
      </c>
      <c r="AV644" s="20">
        <f t="shared" si="975"/>
        <v>25.415198792148967</v>
      </c>
      <c r="AW644" s="30">
        <f t="shared" si="976"/>
        <v>2.1016578126528123E-4</v>
      </c>
      <c r="AX644" s="4">
        <v>14</v>
      </c>
      <c r="AY644">
        <f t="shared" si="977"/>
        <v>0</v>
      </c>
      <c r="AZ644">
        <f t="shared" si="978"/>
        <v>0</v>
      </c>
      <c r="BA644" s="20">
        <f t="shared" si="979"/>
        <v>3.5228988424760943</v>
      </c>
      <c r="BB644" s="30">
        <f t="shared" si="980"/>
        <v>2.9131890472415222E-5</v>
      </c>
      <c r="BC644" s="16">
        <f>+Pagina_Inicial[[#This Row],[Aislamiento Domiciliario]]+Pagina_Inicial[[#This Row],[Aislamiento en Hoteles]]+Pagina_Inicial[[#This Row],[Hospitalizados en Sala]]+Pagina_Inicial[[#This Row],[Hospitalizados en UCI]]</f>
        <v>3078</v>
      </c>
      <c r="BD644" s="16">
        <f t="shared" si="981"/>
        <v>0</v>
      </c>
      <c r="BE644" s="30">
        <f t="shared" si="982"/>
        <v>0</v>
      </c>
      <c r="BF644" s="20">
        <f t="shared" si="983"/>
        <v>774.53447408152988</v>
      </c>
      <c r="BG644" s="20">
        <f t="shared" si="984"/>
        <v>6.4048542052924321E-3</v>
      </c>
      <c r="BH644" s="26">
        <v>89181</v>
      </c>
      <c r="BI644">
        <f t="shared" si="985"/>
        <v>0</v>
      </c>
      <c r="BJ644" s="4">
        <v>181171</v>
      </c>
      <c r="BK644">
        <f t="shared" si="986"/>
        <v>0</v>
      </c>
      <c r="BL644" s="4">
        <v>135292</v>
      </c>
      <c r="BM644">
        <f t="shared" si="987"/>
        <v>0</v>
      </c>
      <c r="BN644" s="4">
        <v>52772</v>
      </c>
      <c r="BO644">
        <f t="shared" si="988"/>
        <v>0</v>
      </c>
      <c r="BP644" s="4">
        <v>22157</v>
      </c>
      <c r="BQ644">
        <f t="shared" si="989"/>
        <v>0</v>
      </c>
      <c r="BR644" s="8">
        <v>35</v>
      </c>
      <c r="BS644" s="15">
        <f t="shared" si="990"/>
        <v>0</v>
      </c>
      <c r="BT644" s="8">
        <v>336</v>
      </c>
      <c r="BU644" s="15">
        <f t="shared" si="991"/>
        <v>0</v>
      </c>
      <c r="BV644" s="8">
        <v>1552</v>
      </c>
      <c r="BW644" s="15">
        <f t="shared" si="992"/>
        <v>0</v>
      </c>
      <c r="BX644" s="8">
        <v>3475</v>
      </c>
      <c r="BY644" s="15">
        <f t="shared" si="993"/>
        <v>0</v>
      </c>
      <c r="BZ644" s="13">
        <v>1988</v>
      </c>
      <c r="CA644" s="16">
        <f t="shared" si="994"/>
        <v>0</v>
      </c>
    </row>
    <row r="645" spans="1:79">
      <c r="A645" s="1">
        <v>44542</v>
      </c>
      <c r="B645">
        <v>44543</v>
      </c>
      <c r="C645" s="4">
        <v>480781</v>
      </c>
      <c r="D645">
        <f t="shared" si="997"/>
        <v>208</v>
      </c>
      <c r="E645" s="4">
        <v>7386</v>
      </c>
      <c r="F645">
        <f t="shared" si="998"/>
        <v>0</v>
      </c>
      <c r="G645" s="4">
        <v>470285</v>
      </c>
      <c r="H645">
        <f t="shared" si="999"/>
        <v>176</v>
      </c>
      <c r="I645">
        <f t="shared" si="1000"/>
        <v>3110</v>
      </c>
      <c r="J645">
        <f t="shared" si="995"/>
        <v>32</v>
      </c>
      <c r="K645">
        <f t="shared" si="945"/>
        <v>1.5362503925903893E-2</v>
      </c>
      <c r="L645">
        <f t="shared" si="946"/>
        <v>0.97816885442644363</v>
      </c>
      <c r="M645">
        <f t="shared" si="947"/>
        <v>6.4686416476524653E-3</v>
      </c>
      <c r="N645">
        <f t="shared" si="948"/>
        <v>4.32629409232062E-4</v>
      </c>
      <c r="O645">
        <f t="shared" si="949"/>
        <v>0</v>
      </c>
      <c r="P645">
        <f t="shared" si="950"/>
        <v>3.7424115164208939E-4</v>
      </c>
      <c r="Q645">
        <f t="shared" si="951"/>
        <v>1.0289389067524116E-2</v>
      </c>
      <c r="R645">
        <f t="shared" si="952"/>
        <v>120981.63059889279</v>
      </c>
      <c r="S645">
        <f t="shared" si="953"/>
        <v>1858.5807750377453</v>
      </c>
      <c r="T645">
        <f t="shared" si="954"/>
        <v>118340.46300956215</v>
      </c>
      <c r="U645">
        <f t="shared" si="955"/>
        <v>782.5868142929038</v>
      </c>
      <c r="V645" s="4">
        <v>4310101</v>
      </c>
      <c r="W645">
        <f t="shared" si="956"/>
        <v>5697</v>
      </c>
      <c r="X645">
        <f t="shared" si="957"/>
        <v>5697</v>
      </c>
      <c r="Y645" s="20">
        <f t="shared" si="958"/>
        <v>1084574.9874182183</v>
      </c>
      <c r="Z645" s="4">
        <v>3825771</v>
      </c>
      <c r="AA645">
        <f t="shared" si="959"/>
        <v>5489</v>
      </c>
      <c r="AB645" s="17">
        <f t="shared" si="960"/>
        <v>0.88762908340198987</v>
      </c>
      <c r="AC645" s="16">
        <f t="shared" si="961"/>
        <v>5489</v>
      </c>
      <c r="AD645">
        <f t="shared" si="962"/>
        <v>484330</v>
      </c>
      <c r="AE645">
        <f t="shared" si="963"/>
        <v>208</v>
      </c>
      <c r="AF645" s="17">
        <f t="shared" si="964"/>
        <v>0.11237091659801011</v>
      </c>
      <c r="AG645" s="16">
        <f t="shared" si="965"/>
        <v>208</v>
      </c>
      <c r="AH645" s="20">
        <f t="shared" si="966"/>
        <v>3.6510444093382485E-2</v>
      </c>
      <c r="AI645" s="20">
        <f t="shared" si="967"/>
        <v>121874.68545546049</v>
      </c>
      <c r="AJ645" s="4">
        <v>2902</v>
      </c>
      <c r="AK645">
        <f t="shared" si="968"/>
        <v>36</v>
      </c>
      <c r="AL645">
        <f t="shared" si="969"/>
        <v>1.2561060711793415E-2</v>
      </c>
      <c r="AM645" s="20">
        <f t="shared" si="970"/>
        <v>730.24660291897328</v>
      </c>
      <c r="AN645" s="20">
        <f t="shared" si="971"/>
        <v>6.0360122384204035E-3</v>
      </c>
      <c r="AO645" s="4">
        <v>98</v>
      </c>
      <c r="AP645">
        <f t="shared" si="1001"/>
        <v>1</v>
      </c>
      <c r="AQ645">
        <f t="shared" si="996"/>
        <v>1.0309278350515427E-2</v>
      </c>
      <c r="AR645" s="20">
        <f t="shared" si="972"/>
        <v>24.660291897332662</v>
      </c>
      <c r="AS645" s="4">
        <v>96</v>
      </c>
      <c r="AT645">
        <f t="shared" si="973"/>
        <v>-5</v>
      </c>
      <c r="AU645">
        <f t="shared" si="974"/>
        <v>-4.9504950495049549E-2</v>
      </c>
      <c r="AV645" s="20">
        <f t="shared" si="975"/>
        <v>24.157020634121789</v>
      </c>
      <c r="AW645" s="30">
        <f t="shared" si="976"/>
        <v>1.996751119532594E-4</v>
      </c>
      <c r="AX645" s="4">
        <v>14</v>
      </c>
      <c r="AY645">
        <f t="shared" si="977"/>
        <v>0</v>
      </c>
      <c r="AZ645">
        <f t="shared" si="978"/>
        <v>0</v>
      </c>
      <c r="BA645" s="20">
        <f t="shared" si="979"/>
        <v>3.5228988424760943</v>
      </c>
      <c r="BB645" s="30">
        <f t="shared" si="980"/>
        <v>2.9119287159850328E-5</v>
      </c>
      <c r="BC645" s="16">
        <f>+Pagina_Inicial[[#This Row],[Aislamiento Domiciliario]]+Pagina_Inicial[[#This Row],[Aislamiento en Hoteles]]+Pagina_Inicial[[#This Row],[Hospitalizados en Sala]]+Pagina_Inicial[[#This Row],[Hospitalizados en UCI]]</f>
        <v>3110</v>
      </c>
      <c r="BD645" s="16">
        <f t="shared" si="981"/>
        <v>32</v>
      </c>
      <c r="BE645" s="30">
        <f t="shared" si="982"/>
        <v>1.0396361273554255E-2</v>
      </c>
      <c r="BF645" s="20">
        <f t="shared" si="983"/>
        <v>782.5868142929038</v>
      </c>
      <c r="BG645" s="20">
        <f t="shared" si="984"/>
        <v>6.4686416476524653E-3</v>
      </c>
      <c r="BH645" s="26">
        <v>89225</v>
      </c>
      <c r="BI645">
        <f t="shared" si="985"/>
        <v>44</v>
      </c>
      <c r="BJ645" s="4">
        <v>181251</v>
      </c>
      <c r="BK645">
        <f t="shared" si="986"/>
        <v>80</v>
      </c>
      <c r="BL645" s="4">
        <v>135343</v>
      </c>
      <c r="BM645">
        <f t="shared" si="987"/>
        <v>51</v>
      </c>
      <c r="BN645" s="4">
        <v>52800</v>
      </c>
      <c r="BO645">
        <f t="shared" si="988"/>
        <v>28</v>
      </c>
      <c r="BP645" s="4">
        <v>22162</v>
      </c>
      <c r="BQ645">
        <f t="shared" si="989"/>
        <v>5</v>
      </c>
      <c r="BR645" s="8">
        <v>35</v>
      </c>
      <c r="BS645" s="15">
        <f t="shared" si="990"/>
        <v>0</v>
      </c>
      <c r="BT645" s="8">
        <v>336</v>
      </c>
      <c r="BU645" s="15">
        <f t="shared" si="991"/>
        <v>0</v>
      </c>
      <c r="BV645" s="8">
        <v>1552</v>
      </c>
      <c r="BW645" s="15">
        <f t="shared" si="992"/>
        <v>0</v>
      </c>
      <c r="BX645" s="8">
        <v>3475</v>
      </c>
      <c r="BY645" s="15">
        <f t="shared" si="993"/>
        <v>0</v>
      </c>
      <c r="BZ645" s="13">
        <v>1988</v>
      </c>
      <c r="CA645" s="16">
        <f t="shared" si="994"/>
        <v>0</v>
      </c>
    </row>
    <row r="646" spans="1:79">
      <c r="A646" s="1">
        <v>44543</v>
      </c>
      <c r="B646">
        <v>44544</v>
      </c>
      <c r="C646" s="4">
        <v>481056</v>
      </c>
      <c r="D646">
        <f t="shared" si="997"/>
        <v>275</v>
      </c>
      <c r="E646" s="4">
        <v>7388</v>
      </c>
      <c r="F646">
        <f t="shared" si="998"/>
        <v>2</v>
      </c>
      <c r="G646" s="4">
        <v>470398</v>
      </c>
      <c r="H646">
        <f t="shared" si="999"/>
        <v>113</v>
      </c>
      <c r="I646">
        <f t="shared" si="1000"/>
        <v>3270</v>
      </c>
      <c r="J646">
        <f t="shared" si="995"/>
        <v>160</v>
      </c>
      <c r="K646">
        <f t="shared" ref="K646:K672" si="1002">+IFERROR(E646/C646,"")</f>
        <v>1.5357879332135968E-2</v>
      </c>
      <c r="L646">
        <f t="shared" ref="L646:L672" si="1003">+IFERROR(G646/C646,"")</f>
        <v>0.97784457526774426</v>
      </c>
      <c r="M646">
        <f t="shared" ref="M646:M672" si="1004">+IFERROR(I646/C646,"")</f>
        <v>6.7975454001197363E-3</v>
      </c>
      <c r="N646">
        <f t="shared" ref="N646:N672" si="1005">+IFERROR(D646/C646,"")</f>
        <v>5.7165901682964149E-4</v>
      </c>
      <c r="O646">
        <f t="shared" ref="O646:O672" si="1006">+IFERROR(F646/E646,"")</f>
        <v>2.7070925825663239E-4</v>
      </c>
      <c r="P646">
        <f t="shared" ref="P646:P672" si="1007">+IFERROR(H646/G646,"")</f>
        <v>2.4022210978788175E-4</v>
      </c>
      <c r="Q646">
        <f t="shared" ref="Q646:Q672" si="1008">+IFERROR(J646/I646,"")</f>
        <v>4.8929663608562692E-2</v>
      </c>
      <c r="R646">
        <f t="shared" ref="R646:R672" si="1009">+IFERROR(C646/3.974,"")</f>
        <v>121050.83039758429</v>
      </c>
      <c r="S646">
        <f t="shared" ref="S646:S672" si="1010">+IFERROR(E646/3.974,"")</f>
        <v>1859.0840463009561</v>
      </c>
      <c r="T646">
        <f t="shared" ref="T646:T672" si="1011">+IFERROR(G646/3.974,"")</f>
        <v>118368.89783593356</v>
      </c>
      <c r="U646">
        <f t="shared" ref="U646:U672" si="1012">+IFERROR(I646/3.974,"")</f>
        <v>822.84851534977349</v>
      </c>
      <c r="V646" s="4">
        <v>4314516</v>
      </c>
      <c r="W646">
        <f t="shared" ref="W646:W677" si="1013">V646-V645</f>
        <v>4415</v>
      </c>
      <c r="X646">
        <f t="shared" ref="X646:X677" si="1014">IFERROR(W646-W645,0)</f>
        <v>-1282</v>
      </c>
      <c r="Y646" s="20">
        <f t="shared" ref="Y646:Y672" si="1015">IFERROR(V646/3.974,0)</f>
        <v>1085685.9587317563</v>
      </c>
      <c r="Z646" s="4">
        <v>3829911</v>
      </c>
      <c r="AA646">
        <f t="shared" ref="AA646:AA677" si="1016">Z646-Z645</f>
        <v>4140</v>
      </c>
      <c r="AB646" s="17">
        <f t="shared" ref="AB646:AB672" si="1017">IFERROR(Z646/V646,0)</f>
        <v>0.88768033308950534</v>
      </c>
      <c r="AC646" s="16">
        <f t="shared" ref="AC646:AC672" si="1018">IFERROR(AA646-AA645,0)</f>
        <v>-1349</v>
      </c>
      <c r="AD646">
        <f t="shared" ref="AD646:AD672" si="1019">V646-Z646</f>
        <v>484605</v>
      </c>
      <c r="AE646">
        <f t="shared" ref="AE646:AE677" si="1020">AD646-AD645</f>
        <v>275</v>
      </c>
      <c r="AF646" s="17">
        <f t="shared" ref="AF646:AF672" si="1021">IFERROR(AD646/V646,0)</f>
        <v>0.11231966691049471</v>
      </c>
      <c r="AG646" s="16">
        <f t="shared" ref="AG646:AG672" si="1022">IFERROR(AE646-AE645,0)</f>
        <v>67</v>
      </c>
      <c r="AH646" s="20">
        <f t="shared" ref="AH646:AH672" si="1023">IFERROR(AE646/W646,0)</f>
        <v>6.2287655719139301E-2</v>
      </c>
      <c r="AI646" s="20">
        <f t="shared" ref="AI646:AI672" si="1024">IFERROR(AD646/3.974,0)</f>
        <v>121943.88525415199</v>
      </c>
      <c r="AJ646" s="4">
        <v>3056</v>
      </c>
      <c r="AK646">
        <f t="shared" ref="AK646:AK677" si="1025">AJ646-AJ645</f>
        <v>154</v>
      </c>
      <c r="AL646">
        <f t="shared" ref="AL646:AL672" si="1026">IFERROR(AJ646/AJ645,0)-1</f>
        <v>5.3066850447966996E-2</v>
      </c>
      <c r="AM646" s="20">
        <f t="shared" ref="AM646:AM672" si="1027">IFERROR(AJ646/3.974,0)</f>
        <v>768.99849018621035</v>
      </c>
      <c r="AN646" s="20">
        <f t="shared" ref="AN646:AN672" si="1028">IFERROR(AJ646/C646," ")</f>
        <v>6.3526907470232152E-3</v>
      </c>
      <c r="AO646" s="4">
        <v>99</v>
      </c>
      <c r="AP646">
        <f t="shared" si="1001"/>
        <v>1</v>
      </c>
      <c r="AQ646">
        <f t="shared" si="996"/>
        <v>1.0204081632652962E-2</v>
      </c>
      <c r="AR646" s="20">
        <f t="shared" ref="AR646:AR672" si="1029">IFERROR(AO646/3.974,0)</f>
        <v>24.911927528938097</v>
      </c>
      <c r="AS646" s="4">
        <v>98</v>
      </c>
      <c r="AT646">
        <f t="shared" ref="AT646:AT677" si="1030">AS646-AS645</f>
        <v>2</v>
      </c>
      <c r="AU646">
        <f t="shared" ref="AU646:AU672" si="1031">IFERROR(AS646/AS645,0)-1</f>
        <v>2.0833333333333259E-2</v>
      </c>
      <c r="AV646" s="20">
        <f t="shared" ref="AV646:AV672" si="1032">IFERROR(AS646/3.974,0)</f>
        <v>24.660291897332662</v>
      </c>
      <c r="AW646" s="30">
        <f t="shared" ref="AW646:AW672" si="1033">IFERROR(AS646/C646," ")</f>
        <v>2.0371848599747222E-4</v>
      </c>
      <c r="AX646" s="4">
        <v>17</v>
      </c>
      <c r="AY646">
        <f t="shared" ref="AY646:AY677" si="1034">AX646-AX645</f>
        <v>3</v>
      </c>
      <c r="AZ646">
        <f t="shared" ref="AZ646:AZ672" si="1035">IFERROR(AX646/AX645,0)-1</f>
        <v>0.21428571428571419</v>
      </c>
      <c r="BA646" s="20">
        <f t="shared" ref="BA646:BA672" si="1036">IFERROR(AX646/3.974,0)</f>
        <v>4.2778057372924003</v>
      </c>
      <c r="BB646" s="30">
        <f t="shared" ref="BB646:BB672" si="1037">IFERROR(AX646/C646," ")</f>
        <v>3.5338921040377836E-5</v>
      </c>
      <c r="BC646" s="16">
        <f>+Pagina_Inicial[[#This Row],[Aislamiento Domiciliario]]+Pagina_Inicial[[#This Row],[Aislamiento en Hoteles]]+Pagina_Inicial[[#This Row],[Hospitalizados en Sala]]+Pagina_Inicial[[#This Row],[Hospitalizados en UCI]]</f>
        <v>3270</v>
      </c>
      <c r="BD646" s="16">
        <f t="shared" ref="BD646:BD677" si="1038">IFERROR(BC646-BC645,0)</f>
        <v>160</v>
      </c>
      <c r="BE646" s="30">
        <f t="shared" ref="BE646:BE672" si="1039">IFERROR(BC646/BC645,0)-1</f>
        <v>5.1446945337620509E-2</v>
      </c>
      <c r="BF646" s="20">
        <f t="shared" ref="BF646:BF672" si="1040">IFERROR(BC646/3.974,0)</f>
        <v>822.84851534977349</v>
      </c>
      <c r="BG646" s="20">
        <f t="shared" ref="BG646:BG672" si="1041">IFERROR(BC646/C646," ")</f>
        <v>6.7975454001197363E-3</v>
      </c>
      <c r="BH646" s="26">
        <v>89276</v>
      </c>
      <c r="BI646">
        <f t="shared" ref="BI646:BI677" si="1042">IFERROR((BH646-BH645), 0)</f>
        <v>51</v>
      </c>
      <c r="BJ646" s="4">
        <v>181349</v>
      </c>
      <c r="BK646">
        <f t="shared" ref="BK646:BK677" si="1043">IFERROR((BJ646-BJ645),0)</f>
        <v>98</v>
      </c>
      <c r="BL646" s="4">
        <v>135419</v>
      </c>
      <c r="BM646">
        <f t="shared" ref="BM646:BM677" si="1044">IFERROR((BL646-BL645),0)</f>
        <v>76</v>
      </c>
      <c r="BN646" s="4">
        <v>52844</v>
      </c>
      <c r="BO646">
        <f t="shared" ref="BO646:BO677" si="1045">IFERROR((BN646-BN645),0)</f>
        <v>44</v>
      </c>
      <c r="BP646" s="4">
        <v>22168</v>
      </c>
      <c r="BQ646">
        <f t="shared" ref="BQ646:BQ677" si="1046">IFERROR((BP646-BP645),0)</f>
        <v>6</v>
      </c>
      <c r="BR646" s="8">
        <v>35</v>
      </c>
      <c r="BS646" s="15">
        <f t="shared" ref="BS646:BS677" si="1047">IFERROR((BR646-BR645),0)</f>
        <v>0</v>
      </c>
      <c r="BT646" s="8">
        <v>336</v>
      </c>
      <c r="BU646" s="15">
        <f t="shared" ref="BU646:BU677" si="1048">IFERROR((BT646-BT645),0)</f>
        <v>0</v>
      </c>
      <c r="BV646" s="8">
        <v>1553</v>
      </c>
      <c r="BW646" s="15">
        <f t="shared" ref="BW646:BW677" si="1049">IFERROR((BV646-BV645),0)</f>
        <v>1</v>
      </c>
      <c r="BX646" s="8">
        <v>3476</v>
      </c>
      <c r="BY646" s="15">
        <f t="shared" ref="BY646:BY677" si="1050">IFERROR((BX646-BX645),0)</f>
        <v>1</v>
      </c>
      <c r="BZ646" s="13">
        <v>1988</v>
      </c>
      <c r="CA646" s="16">
        <f t="shared" ref="CA646:CA677" si="1051">IFERROR((BZ646-BZ645),0)</f>
        <v>0</v>
      </c>
    </row>
    <row r="647" spans="1:79">
      <c r="A647" s="1">
        <v>44544</v>
      </c>
      <c r="B647">
        <v>44545</v>
      </c>
      <c r="C647" s="4">
        <v>481438</v>
      </c>
      <c r="D647">
        <f t="shared" si="997"/>
        <v>382</v>
      </c>
      <c r="E647" s="4">
        <v>7391</v>
      </c>
      <c r="F647">
        <f t="shared" si="998"/>
        <v>3</v>
      </c>
      <c r="G647" s="4">
        <v>470561</v>
      </c>
      <c r="H647">
        <f t="shared" si="999"/>
        <v>163</v>
      </c>
      <c r="I647">
        <f t="shared" si="1000"/>
        <v>3486</v>
      </c>
      <c r="J647">
        <f t="shared" si="995"/>
        <v>216</v>
      </c>
      <c r="K647">
        <f t="shared" si="1002"/>
        <v>1.5351924858444908E-2</v>
      </c>
      <c r="L647">
        <f t="shared" si="1003"/>
        <v>0.97740726739476314</v>
      </c>
      <c r="M647">
        <f t="shared" si="1004"/>
        <v>7.2408077467919028E-3</v>
      </c>
      <c r="N647">
        <f t="shared" si="1005"/>
        <v>7.934562705893594E-4</v>
      </c>
      <c r="O647">
        <f t="shared" si="1006"/>
        <v>4.058990664321472E-4</v>
      </c>
      <c r="P647">
        <f t="shared" si="1007"/>
        <v>3.4639504761338062E-4</v>
      </c>
      <c r="Q647">
        <f t="shared" si="1008"/>
        <v>6.1962134251290879E-2</v>
      </c>
      <c r="R647">
        <f t="shared" si="1009"/>
        <v>121146.95520885757</v>
      </c>
      <c r="S647">
        <f t="shared" si="1010"/>
        <v>1859.8389531957723</v>
      </c>
      <c r="T647">
        <f t="shared" si="1011"/>
        <v>118409.91444388525</v>
      </c>
      <c r="U647">
        <f t="shared" si="1012"/>
        <v>877.20181177654752</v>
      </c>
      <c r="V647" s="4">
        <v>4324051</v>
      </c>
      <c r="W647">
        <f t="shared" si="1013"/>
        <v>9535</v>
      </c>
      <c r="X647">
        <f t="shared" si="1014"/>
        <v>5120</v>
      </c>
      <c r="Y647" s="20">
        <f t="shared" si="1015"/>
        <v>1088085.3044791142</v>
      </c>
      <c r="Z647" s="4">
        <v>3839064</v>
      </c>
      <c r="AA647">
        <f t="shared" si="1016"/>
        <v>9153</v>
      </c>
      <c r="AB647" s="17">
        <f t="shared" si="1017"/>
        <v>0.88783966701595329</v>
      </c>
      <c r="AC647" s="16">
        <f t="shared" si="1018"/>
        <v>5013</v>
      </c>
      <c r="AD647">
        <f t="shared" si="1019"/>
        <v>484987</v>
      </c>
      <c r="AE647">
        <f t="shared" si="1020"/>
        <v>382</v>
      </c>
      <c r="AF647" s="17">
        <f t="shared" si="1021"/>
        <v>0.11216033298404668</v>
      </c>
      <c r="AG647" s="16">
        <f t="shared" si="1022"/>
        <v>107</v>
      </c>
      <c r="AH647" s="20">
        <f t="shared" si="1023"/>
        <v>4.0062926061877294E-2</v>
      </c>
      <c r="AI647" s="20">
        <f t="shared" si="1024"/>
        <v>122040.01006542526</v>
      </c>
      <c r="AJ647" s="4">
        <v>3263</v>
      </c>
      <c r="AK647">
        <f t="shared" si="1025"/>
        <v>207</v>
      </c>
      <c r="AL647">
        <f t="shared" si="1026"/>
        <v>6.7735602094240788E-2</v>
      </c>
      <c r="AM647" s="20">
        <f t="shared" si="1027"/>
        <v>821.08706592853548</v>
      </c>
      <c r="AN647" s="20">
        <f t="shared" si="1028"/>
        <v>6.7776120705054441E-3</v>
      </c>
      <c r="AO647" s="4">
        <v>102</v>
      </c>
      <c r="AP647">
        <f t="shared" si="1001"/>
        <v>3</v>
      </c>
      <c r="AQ647">
        <f t="shared" si="996"/>
        <v>3.0303030303030276E-2</v>
      </c>
      <c r="AR647" s="20">
        <f t="shared" si="1029"/>
        <v>25.666834423754402</v>
      </c>
      <c r="AS647" s="4">
        <v>105</v>
      </c>
      <c r="AT647">
        <f t="shared" si="1030"/>
        <v>7</v>
      </c>
      <c r="AU647">
        <f t="shared" si="1031"/>
        <v>7.1428571428571397E-2</v>
      </c>
      <c r="AV647" s="20">
        <f t="shared" si="1032"/>
        <v>26.421741318570707</v>
      </c>
      <c r="AW647" s="30">
        <f t="shared" si="1033"/>
        <v>2.1809661887927417E-4</v>
      </c>
      <c r="AX647" s="4">
        <v>16</v>
      </c>
      <c r="AY647">
        <f t="shared" si="1034"/>
        <v>-1</v>
      </c>
      <c r="AZ647">
        <f t="shared" si="1035"/>
        <v>-5.8823529411764719E-2</v>
      </c>
      <c r="BA647" s="20">
        <f t="shared" si="1036"/>
        <v>4.0261701056869654</v>
      </c>
      <c r="BB647" s="30">
        <f t="shared" si="1037"/>
        <v>3.3233770495889399E-5</v>
      </c>
      <c r="BC647" s="16">
        <f>+Pagina_Inicial[[#This Row],[Aislamiento Domiciliario]]+Pagina_Inicial[[#This Row],[Aislamiento en Hoteles]]+Pagina_Inicial[[#This Row],[Hospitalizados en Sala]]+Pagina_Inicial[[#This Row],[Hospitalizados en UCI]]</f>
        <v>3486</v>
      </c>
      <c r="BD647" s="16">
        <f t="shared" si="1038"/>
        <v>216</v>
      </c>
      <c r="BE647" s="30">
        <f t="shared" si="1039"/>
        <v>6.6055045871559637E-2</v>
      </c>
      <c r="BF647" s="20">
        <f t="shared" si="1040"/>
        <v>877.20181177654752</v>
      </c>
      <c r="BG647" s="20">
        <f t="shared" si="1041"/>
        <v>7.2408077467919028E-3</v>
      </c>
      <c r="BH647" s="26">
        <v>89347</v>
      </c>
      <c r="BI647">
        <f t="shared" si="1042"/>
        <v>71</v>
      </c>
      <c r="BJ647" s="4">
        <v>181487</v>
      </c>
      <c r="BK647">
        <f t="shared" si="1043"/>
        <v>138</v>
      </c>
      <c r="BL647" s="4">
        <v>135545</v>
      </c>
      <c r="BM647">
        <f t="shared" si="1044"/>
        <v>126</v>
      </c>
      <c r="BN647" s="4">
        <v>52880</v>
      </c>
      <c r="BO647">
        <f t="shared" si="1045"/>
        <v>36</v>
      </c>
      <c r="BP647" s="4">
        <v>22179</v>
      </c>
      <c r="BQ647">
        <f t="shared" si="1046"/>
        <v>11</v>
      </c>
      <c r="BR647" s="8">
        <v>35</v>
      </c>
      <c r="BS647" s="15">
        <f t="shared" si="1047"/>
        <v>0</v>
      </c>
      <c r="BT647" s="8">
        <v>337</v>
      </c>
      <c r="BU647" s="15">
        <f t="shared" si="1048"/>
        <v>1</v>
      </c>
      <c r="BV647" s="8">
        <v>1553</v>
      </c>
      <c r="BW647" s="15">
        <f t="shared" si="1049"/>
        <v>0</v>
      </c>
      <c r="BX647" s="8">
        <v>3477</v>
      </c>
      <c r="BY647" s="15">
        <f t="shared" si="1050"/>
        <v>1</v>
      </c>
      <c r="BZ647" s="13">
        <v>1989</v>
      </c>
      <c r="CA647" s="16">
        <f t="shared" si="1051"/>
        <v>1</v>
      </c>
    </row>
    <row r="648" spans="1:79">
      <c r="A648" s="1">
        <v>44545</v>
      </c>
      <c r="B648">
        <v>44546</v>
      </c>
      <c r="C648" s="4">
        <v>481824</v>
      </c>
      <c r="D648">
        <f t="shared" si="997"/>
        <v>386</v>
      </c>
      <c r="E648" s="4">
        <v>7394</v>
      </c>
      <c r="F648">
        <f t="shared" si="998"/>
        <v>3</v>
      </c>
      <c r="G648" s="4">
        <v>470820</v>
      </c>
      <c r="H648">
        <f t="shared" si="999"/>
        <v>259</v>
      </c>
      <c r="I648">
        <f t="shared" si="1000"/>
        <v>3610</v>
      </c>
      <c r="J648">
        <f t="shared" si="995"/>
        <v>124</v>
      </c>
      <c r="K648">
        <f t="shared" si="1002"/>
        <v>1.5345852427442385E-2</v>
      </c>
      <c r="L648">
        <f t="shared" si="1003"/>
        <v>0.97716178521617847</v>
      </c>
      <c r="M648">
        <f t="shared" si="1004"/>
        <v>7.4923623563790927E-3</v>
      </c>
      <c r="N648">
        <f t="shared" si="1005"/>
        <v>8.0112240154081159E-4</v>
      </c>
      <c r="O648">
        <f t="shared" si="1006"/>
        <v>4.0573437922639978E-4</v>
      </c>
      <c r="P648">
        <f t="shared" si="1007"/>
        <v>5.5010407374368124E-4</v>
      </c>
      <c r="Q648">
        <f t="shared" si="1008"/>
        <v>3.434903047091413E-2</v>
      </c>
      <c r="R648">
        <f t="shared" si="1009"/>
        <v>121244.08656265726</v>
      </c>
      <c r="S648">
        <f t="shared" si="1010"/>
        <v>1860.5938600905888</v>
      </c>
      <c r="T648">
        <f t="shared" si="1011"/>
        <v>118475.08807247106</v>
      </c>
      <c r="U648">
        <f t="shared" si="1012"/>
        <v>908.40463009562154</v>
      </c>
      <c r="V648" s="4">
        <v>4333065</v>
      </c>
      <c r="W648">
        <f t="shared" si="1013"/>
        <v>9014</v>
      </c>
      <c r="X648">
        <f t="shared" si="1014"/>
        <v>-521</v>
      </c>
      <c r="Y648" s="20">
        <f t="shared" si="1015"/>
        <v>1090353.5480624055</v>
      </c>
      <c r="Z648" s="4">
        <v>3847692</v>
      </c>
      <c r="AA648">
        <f t="shared" si="1016"/>
        <v>8628</v>
      </c>
      <c r="AB648" s="17">
        <f t="shared" si="1017"/>
        <v>0.88798390977287445</v>
      </c>
      <c r="AC648" s="16">
        <f t="shared" si="1018"/>
        <v>-525</v>
      </c>
      <c r="AD648">
        <f t="shared" si="1019"/>
        <v>485373</v>
      </c>
      <c r="AE648">
        <f t="shared" si="1020"/>
        <v>386</v>
      </c>
      <c r="AF648" s="17">
        <f t="shared" si="1021"/>
        <v>0.11201609022712561</v>
      </c>
      <c r="AG648" s="16">
        <f t="shared" si="1022"/>
        <v>4</v>
      </c>
      <c r="AH648" s="20">
        <f t="shared" si="1023"/>
        <v>4.2822276458841804E-2</v>
      </c>
      <c r="AI648" s="20">
        <f t="shared" si="1024"/>
        <v>122137.14141922495</v>
      </c>
      <c r="AJ648" s="4">
        <v>3389</v>
      </c>
      <c r="AK648">
        <f t="shared" si="1025"/>
        <v>126</v>
      </c>
      <c r="AL648">
        <f t="shared" si="1026"/>
        <v>3.8614771682500715E-2</v>
      </c>
      <c r="AM648" s="20">
        <f t="shared" si="1027"/>
        <v>852.79315551082027</v>
      </c>
      <c r="AN648" s="20">
        <f t="shared" si="1028"/>
        <v>7.0336886497974361E-3</v>
      </c>
      <c r="AO648" s="4">
        <v>112</v>
      </c>
      <c r="AP648">
        <f t="shared" si="1001"/>
        <v>10</v>
      </c>
      <c r="AQ648">
        <f t="shared" si="996"/>
        <v>9.8039215686274606E-2</v>
      </c>
      <c r="AR648" s="20">
        <f t="shared" si="1029"/>
        <v>28.183190739808754</v>
      </c>
      <c r="AS648" s="4">
        <v>93</v>
      </c>
      <c r="AT648">
        <f t="shared" si="1030"/>
        <v>-12</v>
      </c>
      <c r="AU648">
        <f t="shared" si="1031"/>
        <v>-0.11428571428571432</v>
      </c>
      <c r="AV648" s="20">
        <f t="shared" si="1032"/>
        <v>23.402113739305484</v>
      </c>
      <c r="AW648" s="30">
        <f t="shared" si="1033"/>
        <v>1.9301653715879657E-4</v>
      </c>
      <c r="AX648" s="4">
        <v>16</v>
      </c>
      <c r="AY648">
        <f t="shared" si="1034"/>
        <v>0</v>
      </c>
      <c r="AZ648">
        <f t="shared" si="1035"/>
        <v>0</v>
      </c>
      <c r="BA648" s="20">
        <f t="shared" si="1036"/>
        <v>4.0261701056869654</v>
      </c>
      <c r="BB648" s="30">
        <f t="shared" si="1037"/>
        <v>3.3207146177857473E-5</v>
      </c>
      <c r="BC648" s="16">
        <f>+Pagina_Inicial[[#This Row],[Aislamiento Domiciliario]]+Pagina_Inicial[[#This Row],[Aislamiento en Hoteles]]+Pagina_Inicial[[#This Row],[Hospitalizados en Sala]]+Pagina_Inicial[[#This Row],[Hospitalizados en UCI]]</f>
        <v>3610</v>
      </c>
      <c r="BD648" s="16">
        <f t="shared" si="1038"/>
        <v>124</v>
      </c>
      <c r="BE648" s="30">
        <f t="shared" si="1039"/>
        <v>3.5570854847963185E-2</v>
      </c>
      <c r="BF648" s="20">
        <f t="shared" si="1040"/>
        <v>908.40463009562154</v>
      </c>
      <c r="BG648" s="20">
        <f t="shared" si="1041"/>
        <v>7.4923623563790927E-3</v>
      </c>
      <c r="BH648" s="26">
        <v>89409</v>
      </c>
      <c r="BI648">
        <f t="shared" si="1042"/>
        <v>62</v>
      </c>
      <c r="BJ648" s="4">
        <v>181634</v>
      </c>
      <c r="BK648">
        <f t="shared" si="1043"/>
        <v>147</v>
      </c>
      <c r="BL648" s="4">
        <v>135655</v>
      </c>
      <c r="BM648">
        <f t="shared" si="1044"/>
        <v>110</v>
      </c>
      <c r="BN648" s="4">
        <v>52937</v>
      </c>
      <c r="BO648">
        <f t="shared" si="1045"/>
        <v>57</v>
      </c>
      <c r="BP648" s="4">
        <v>22189</v>
      </c>
      <c r="BQ648">
        <f t="shared" si="1046"/>
        <v>10</v>
      </c>
      <c r="BR648" s="8">
        <v>35</v>
      </c>
      <c r="BS648" s="15">
        <f t="shared" si="1047"/>
        <v>0</v>
      </c>
      <c r="BT648" s="8">
        <v>337</v>
      </c>
      <c r="BU648" s="15">
        <f t="shared" si="1048"/>
        <v>0</v>
      </c>
      <c r="BV648" s="8">
        <v>1554</v>
      </c>
      <c r="BW648" s="15">
        <f t="shared" si="1049"/>
        <v>1</v>
      </c>
      <c r="BX648" s="8">
        <v>3478</v>
      </c>
      <c r="BY648" s="15">
        <f t="shared" si="1050"/>
        <v>1</v>
      </c>
      <c r="BZ648" s="13">
        <v>1990</v>
      </c>
      <c r="CA648" s="16">
        <f t="shared" si="1051"/>
        <v>1</v>
      </c>
    </row>
    <row r="649" spans="1:79">
      <c r="A649" s="1">
        <v>44546</v>
      </c>
      <c r="B649">
        <v>44547</v>
      </c>
      <c r="C649" s="4">
        <v>482230</v>
      </c>
      <c r="D649">
        <f t="shared" si="997"/>
        <v>406</v>
      </c>
      <c r="E649" s="4">
        <v>7397</v>
      </c>
      <c r="F649">
        <f t="shared" si="998"/>
        <v>3</v>
      </c>
      <c r="G649" s="4">
        <v>471139</v>
      </c>
      <c r="H649">
        <f t="shared" si="999"/>
        <v>319</v>
      </c>
      <c r="I649">
        <f t="shared" si="1000"/>
        <v>3694</v>
      </c>
      <c r="J649">
        <f t="shared" si="995"/>
        <v>84</v>
      </c>
      <c r="K649">
        <f t="shared" si="1002"/>
        <v>1.5339153515957115E-2</v>
      </c>
      <c r="L649">
        <f t="shared" si="1003"/>
        <v>0.97700060137278888</v>
      </c>
      <c r="M649">
        <f t="shared" si="1004"/>
        <v>7.6602451112539657E-3</v>
      </c>
      <c r="N649">
        <f t="shared" si="1005"/>
        <v>8.4192190448541151E-4</v>
      </c>
      <c r="O649">
        <f t="shared" si="1006"/>
        <v>4.05569825604975E-4</v>
      </c>
      <c r="P649">
        <f t="shared" si="1007"/>
        <v>6.7708255949942581E-4</v>
      </c>
      <c r="Q649">
        <f t="shared" si="1008"/>
        <v>2.2739577693557118E-2</v>
      </c>
      <c r="R649">
        <f t="shared" si="1009"/>
        <v>121346.25062908907</v>
      </c>
      <c r="S649">
        <f t="shared" si="1010"/>
        <v>1861.3487669854051</v>
      </c>
      <c r="T649">
        <f t="shared" si="1011"/>
        <v>118555.35983895318</v>
      </c>
      <c r="U649">
        <f t="shared" si="1012"/>
        <v>929.54202315047803</v>
      </c>
      <c r="V649" s="4">
        <v>4342008</v>
      </c>
      <c r="W649">
        <f t="shared" si="1013"/>
        <v>8943</v>
      </c>
      <c r="X649">
        <f t="shared" si="1014"/>
        <v>-71</v>
      </c>
      <c r="Y649" s="20">
        <f t="shared" si="1015"/>
        <v>1092603.9255158531</v>
      </c>
      <c r="Z649" s="4">
        <v>3856229</v>
      </c>
      <c r="AA649">
        <f t="shared" si="1016"/>
        <v>8537</v>
      </c>
      <c r="AB649" s="17">
        <f t="shared" si="1017"/>
        <v>0.8881211181554709</v>
      </c>
      <c r="AC649" s="16">
        <f t="shared" si="1018"/>
        <v>-91</v>
      </c>
      <c r="AD649">
        <f t="shared" si="1019"/>
        <v>485779</v>
      </c>
      <c r="AE649">
        <f t="shared" si="1020"/>
        <v>406</v>
      </c>
      <c r="AF649" s="17">
        <f t="shared" si="1021"/>
        <v>0.11187888184452907</v>
      </c>
      <c r="AG649" s="16">
        <f t="shared" si="1022"/>
        <v>20</v>
      </c>
      <c r="AH649" s="20">
        <f t="shared" si="1023"/>
        <v>4.5398635804539865E-2</v>
      </c>
      <c r="AI649" s="20">
        <f t="shared" si="1024"/>
        <v>122239.30548565676</v>
      </c>
      <c r="AJ649" s="4">
        <v>3471</v>
      </c>
      <c r="AK649">
        <f t="shared" si="1025"/>
        <v>82</v>
      </c>
      <c r="AL649">
        <f t="shared" si="1026"/>
        <v>2.4195928002360478E-2</v>
      </c>
      <c r="AM649" s="20">
        <f t="shared" si="1027"/>
        <v>873.427277302466</v>
      </c>
      <c r="AN649" s="20">
        <f t="shared" si="1028"/>
        <v>7.1978101735686289E-3</v>
      </c>
      <c r="AO649" s="4">
        <v>110</v>
      </c>
      <c r="AP649">
        <f t="shared" si="1001"/>
        <v>-2</v>
      </c>
      <c r="AQ649">
        <f t="shared" si="996"/>
        <v>-1.7857142857142905E-2</v>
      </c>
      <c r="AR649" s="20">
        <f t="shared" si="1029"/>
        <v>27.679919476597885</v>
      </c>
      <c r="AS649" s="4">
        <v>98</v>
      </c>
      <c r="AT649">
        <f t="shared" si="1030"/>
        <v>5</v>
      </c>
      <c r="AU649">
        <f t="shared" si="1031"/>
        <v>5.3763440860215006E-2</v>
      </c>
      <c r="AV649" s="20">
        <f t="shared" si="1032"/>
        <v>24.660291897332662</v>
      </c>
      <c r="AW649" s="30">
        <f t="shared" si="1033"/>
        <v>2.0322252866889244E-4</v>
      </c>
      <c r="AX649" s="4">
        <v>15</v>
      </c>
      <c r="AY649">
        <f t="shared" si="1034"/>
        <v>-1</v>
      </c>
      <c r="AZ649">
        <f t="shared" si="1035"/>
        <v>-6.25E-2</v>
      </c>
      <c r="BA649" s="20">
        <f t="shared" si="1036"/>
        <v>3.7745344740815296</v>
      </c>
      <c r="BB649" s="30">
        <f t="shared" si="1037"/>
        <v>3.1105489081973333E-5</v>
      </c>
      <c r="BC649" s="16">
        <f>+Pagina_Inicial[[#This Row],[Aislamiento Domiciliario]]+Pagina_Inicial[[#This Row],[Aislamiento en Hoteles]]+Pagina_Inicial[[#This Row],[Hospitalizados en Sala]]+Pagina_Inicial[[#This Row],[Hospitalizados en UCI]]</f>
        <v>3694</v>
      </c>
      <c r="BD649" s="16">
        <f t="shared" si="1038"/>
        <v>84</v>
      </c>
      <c r="BE649" s="30">
        <f t="shared" si="1039"/>
        <v>2.3268698060941784E-2</v>
      </c>
      <c r="BF649" s="20">
        <f t="shared" si="1040"/>
        <v>929.54202315047803</v>
      </c>
      <c r="BG649" s="20">
        <f t="shared" si="1041"/>
        <v>7.6602451112539657E-3</v>
      </c>
      <c r="BH649" s="26">
        <v>89489</v>
      </c>
      <c r="BI649">
        <f t="shared" si="1042"/>
        <v>80</v>
      </c>
      <c r="BJ649" s="4">
        <v>181774</v>
      </c>
      <c r="BK649">
        <f t="shared" si="1043"/>
        <v>140</v>
      </c>
      <c r="BL649" s="4">
        <v>135777</v>
      </c>
      <c r="BM649">
        <f t="shared" si="1044"/>
        <v>122</v>
      </c>
      <c r="BN649" s="4">
        <v>52988</v>
      </c>
      <c r="BO649">
        <f t="shared" si="1045"/>
        <v>51</v>
      </c>
      <c r="BP649" s="4">
        <v>22202</v>
      </c>
      <c r="BQ649">
        <f t="shared" si="1046"/>
        <v>13</v>
      </c>
      <c r="BR649" s="8">
        <v>35</v>
      </c>
      <c r="BS649" s="15">
        <f t="shared" si="1047"/>
        <v>0</v>
      </c>
      <c r="BT649" s="8">
        <v>337</v>
      </c>
      <c r="BU649" s="15">
        <f t="shared" si="1048"/>
        <v>0</v>
      </c>
      <c r="BV649" s="8">
        <v>1554</v>
      </c>
      <c r="BW649" s="15">
        <f t="shared" si="1049"/>
        <v>0</v>
      </c>
      <c r="BX649" s="8">
        <v>3481</v>
      </c>
      <c r="BY649" s="15">
        <f t="shared" si="1050"/>
        <v>3</v>
      </c>
      <c r="BZ649" s="13">
        <v>1990</v>
      </c>
      <c r="CA649" s="16">
        <f t="shared" si="1051"/>
        <v>0</v>
      </c>
    </row>
    <row r="650" spans="1:79">
      <c r="A650" s="1">
        <v>44547</v>
      </c>
      <c r="B650">
        <v>44548</v>
      </c>
      <c r="C650" s="4">
        <v>482677</v>
      </c>
      <c r="D650">
        <f t="shared" si="997"/>
        <v>447</v>
      </c>
      <c r="E650" s="4">
        <v>7398</v>
      </c>
      <c r="F650">
        <f t="shared" si="998"/>
        <v>1</v>
      </c>
      <c r="G650" s="4">
        <v>471413</v>
      </c>
      <c r="H650">
        <f t="shared" si="999"/>
        <v>274</v>
      </c>
      <c r="I650">
        <f t="shared" si="1000"/>
        <v>3866</v>
      </c>
      <c r="J650">
        <f t="shared" si="995"/>
        <v>172</v>
      </c>
      <c r="K650">
        <f t="shared" si="1002"/>
        <v>1.5327019932584316E-2</v>
      </c>
      <c r="L650">
        <f t="shared" si="1003"/>
        <v>0.97666348303316708</v>
      </c>
      <c r="M650">
        <f t="shared" si="1004"/>
        <v>8.009497034248577E-3</v>
      </c>
      <c r="N650">
        <f t="shared" si="1005"/>
        <v>9.2608514596717888E-4</v>
      </c>
      <c r="O650">
        <f t="shared" si="1006"/>
        <v>1.3517166801838335E-4</v>
      </c>
      <c r="P650">
        <f t="shared" si="1007"/>
        <v>5.8123131945873364E-4</v>
      </c>
      <c r="Q650">
        <f t="shared" si="1008"/>
        <v>4.4490429384376619E-2</v>
      </c>
      <c r="R650">
        <f t="shared" si="1009"/>
        <v>121458.7317564167</v>
      </c>
      <c r="S650">
        <f t="shared" si="1010"/>
        <v>1861.6004026170106</v>
      </c>
      <c r="T650">
        <f t="shared" si="1011"/>
        <v>118624.30800201307</v>
      </c>
      <c r="U650">
        <f t="shared" si="1012"/>
        <v>972.82335178661299</v>
      </c>
      <c r="V650" s="4">
        <v>4351363</v>
      </c>
      <c r="W650">
        <f t="shared" si="1013"/>
        <v>9355</v>
      </c>
      <c r="X650">
        <f t="shared" si="1014"/>
        <v>412</v>
      </c>
      <c r="Y650" s="20">
        <f t="shared" si="1015"/>
        <v>1094957.9768495217</v>
      </c>
      <c r="Z650" s="4">
        <v>3865137</v>
      </c>
      <c r="AA650">
        <f t="shared" si="1016"/>
        <v>8908</v>
      </c>
      <c r="AB650" s="17">
        <f t="shared" si="1017"/>
        <v>0.88825892025096509</v>
      </c>
      <c r="AC650" s="16">
        <f t="shared" si="1018"/>
        <v>371</v>
      </c>
      <c r="AD650">
        <f t="shared" si="1019"/>
        <v>486226</v>
      </c>
      <c r="AE650">
        <f t="shared" si="1020"/>
        <v>447</v>
      </c>
      <c r="AF650" s="17">
        <f t="shared" si="1021"/>
        <v>0.11174107974903495</v>
      </c>
      <c r="AG650" s="16">
        <f t="shared" si="1022"/>
        <v>41</v>
      </c>
      <c r="AH650" s="20">
        <f t="shared" si="1023"/>
        <v>4.7781934794227689E-2</v>
      </c>
      <c r="AI650" s="20">
        <f t="shared" si="1024"/>
        <v>122351.78661298439</v>
      </c>
      <c r="AJ650" s="4">
        <v>3524</v>
      </c>
      <c r="AK650">
        <f t="shared" si="1025"/>
        <v>53</v>
      </c>
      <c r="AL650">
        <f t="shared" si="1026"/>
        <v>1.5269374819936621E-2</v>
      </c>
      <c r="AM650" s="20">
        <f t="shared" si="1027"/>
        <v>886.76396577755406</v>
      </c>
      <c r="AN650" s="20">
        <f t="shared" si="1028"/>
        <v>7.300948667535433E-3</v>
      </c>
      <c r="AO650" s="4">
        <v>109</v>
      </c>
      <c r="AP650">
        <f t="shared" si="1001"/>
        <v>-1</v>
      </c>
      <c r="AQ650">
        <f t="shared" si="996"/>
        <v>-9.0909090909090384E-3</v>
      </c>
      <c r="AR650" s="20">
        <f t="shared" si="1029"/>
        <v>27.42828384499245</v>
      </c>
      <c r="AS650" s="4">
        <v>119</v>
      </c>
      <c r="AT650">
        <f t="shared" si="1030"/>
        <v>21</v>
      </c>
      <c r="AU650">
        <f t="shared" si="1031"/>
        <v>0.21428571428571419</v>
      </c>
      <c r="AV650" s="20">
        <f t="shared" si="1032"/>
        <v>29.944640161046802</v>
      </c>
      <c r="AW650" s="30">
        <f t="shared" si="1033"/>
        <v>2.4654168315457335E-4</v>
      </c>
      <c r="AX650" s="4">
        <v>14</v>
      </c>
      <c r="AY650">
        <f t="shared" si="1034"/>
        <v>-1</v>
      </c>
      <c r="AZ650">
        <f t="shared" si="1035"/>
        <v>-6.6666666666666652E-2</v>
      </c>
      <c r="BA650" s="20">
        <f t="shared" si="1036"/>
        <v>3.5228988424760943</v>
      </c>
      <c r="BB650" s="30">
        <f t="shared" si="1037"/>
        <v>2.9004903900538042E-5</v>
      </c>
      <c r="BC650" s="16">
        <f>+Pagina_Inicial[[#This Row],[Aislamiento Domiciliario]]+Pagina_Inicial[[#This Row],[Aislamiento en Hoteles]]+Pagina_Inicial[[#This Row],[Hospitalizados en Sala]]+Pagina_Inicial[[#This Row],[Hospitalizados en UCI]]</f>
        <v>3766</v>
      </c>
      <c r="BD650" s="16">
        <f t="shared" si="1038"/>
        <v>72</v>
      </c>
      <c r="BE650" s="30">
        <f t="shared" si="1039"/>
        <v>1.9491066594477635E-2</v>
      </c>
      <c r="BF650" s="20">
        <f t="shared" si="1040"/>
        <v>947.65978862606937</v>
      </c>
      <c r="BG650" s="20">
        <f t="shared" si="1041"/>
        <v>7.8023191492447332E-3</v>
      </c>
      <c r="BH650" s="26">
        <v>89580</v>
      </c>
      <c r="BI650">
        <f t="shared" si="1042"/>
        <v>91</v>
      </c>
      <c r="BJ650" s="4">
        <v>181931</v>
      </c>
      <c r="BK650">
        <f t="shared" si="1043"/>
        <v>157</v>
      </c>
      <c r="BL650" s="4">
        <v>135910</v>
      </c>
      <c r="BM650">
        <f t="shared" si="1044"/>
        <v>133</v>
      </c>
      <c r="BN650" s="4">
        <v>53047</v>
      </c>
      <c r="BO650">
        <f t="shared" si="1045"/>
        <v>59</v>
      </c>
      <c r="BP650" s="4">
        <v>22209</v>
      </c>
      <c r="BQ650">
        <f t="shared" si="1046"/>
        <v>7</v>
      </c>
      <c r="BR650" s="8">
        <v>35</v>
      </c>
      <c r="BS650" s="15">
        <f t="shared" si="1047"/>
        <v>0</v>
      </c>
      <c r="BT650" s="8">
        <v>337</v>
      </c>
      <c r="BU650" s="15">
        <f t="shared" si="1048"/>
        <v>0</v>
      </c>
      <c r="BV650" s="8">
        <v>1554</v>
      </c>
      <c r="BW650" s="15">
        <f t="shared" si="1049"/>
        <v>0</v>
      </c>
      <c r="BX650" s="8">
        <v>3482</v>
      </c>
      <c r="BY650" s="15">
        <f t="shared" si="1050"/>
        <v>1</v>
      </c>
      <c r="BZ650" s="13">
        <v>1990</v>
      </c>
      <c r="CA650" s="16">
        <f t="shared" si="1051"/>
        <v>0</v>
      </c>
    </row>
    <row r="651" spans="1:79">
      <c r="A651" s="1">
        <v>44548</v>
      </c>
      <c r="B651">
        <v>44549</v>
      </c>
      <c r="C651" s="4">
        <v>483063</v>
      </c>
      <c r="D651">
        <f t="shared" si="997"/>
        <v>386</v>
      </c>
      <c r="E651" s="4">
        <v>7367</v>
      </c>
      <c r="F651">
        <f t="shared" si="998"/>
        <v>-31</v>
      </c>
      <c r="G651" s="4">
        <v>471678</v>
      </c>
      <c r="H651">
        <f t="shared" si="999"/>
        <v>265</v>
      </c>
      <c r="I651">
        <f t="shared" si="1000"/>
        <v>4018</v>
      </c>
      <c r="J651">
        <f t="shared" si="995"/>
        <v>152</v>
      </c>
      <c r="K651">
        <f t="shared" si="1002"/>
        <v>1.5250598783181489E-2</v>
      </c>
      <c r="L651">
        <f t="shared" si="1003"/>
        <v>0.97643164556175899</v>
      </c>
      <c r="M651">
        <f t="shared" si="1004"/>
        <v>8.3177556550594854E-3</v>
      </c>
      <c r="N651">
        <f t="shared" si="1005"/>
        <v>7.9906761643926366E-4</v>
      </c>
      <c r="O651">
        <f t="shared" si="1006"/>
        <v>-4.2079543912040178E-3</v>
      </c>
      <c r="P651">
        <f t="shared" si="1007"/>
        <v>5.6182395617349122E-4</v>
      </c>
      <c r="Q651">
        <f t="shared" si="1008"/>
        <v>3.7829766052762566E-2</v>
      </c>
      <c r="R651">
        <f t="shared" si="1009"/>
        <v>121555.86311021641</v>
      </c>
      <c r="S651">
        <f t="shared" si="1010"/>
        <v>1853.799698037242</v>
      </c>
      <c r="T651">
        <f t="shared" si="1011"/>
        <v>118690.99144438852</v>
      </c>
      <c r="U651">
        <f t="shared" si="1012"/>
        <v>1011.0719677906391</v>
      </c>
      <c r="V651" s="4">
        <v>4359882</v>
      </c>
      <c r="W651">
        <f t="shared" si="1013"/>
        <v>8519</v>
      </c>
      <c r="X651">
        <f t="shared" si="1014"/>
        <v>-836</v>
      </c>
      <c r="Y651" s="20">
        <f t="shared" si="1015"/>
        <v>1097101.6607951685</v>
      </c>
      <c r="Z651" s="4">
        <v>3873270</v>
      </c>
      <c r="AA651">
        <f t="shared" si="1016"/>
        <v>8133</v>
      </c>
      <c r="AB651" s="17">
        <f t="shared" si="1017"/>
        <v>0.88838872244707545</v>
      </c>
      <c r="AC651" s="16">
        <f t="shared" si="1018"/>
        <v>-775</v>
      </c>
      <c r="AD651">
        <f t="shared" si="1019"/>
        <v>486612</v>
      </c>
      <c r="AE651">
        <f t="shared" si="1020"/>
        <v>386</v>
      </c>
      <c r="AF651" s="17">
        <f t="shared" si="1021"/>
        <v>0.1116112775529246</v>
      </c>
      <c r="AG651" s="16">
        <f t="shared" si="1022"/>
        <v>-61</v>
      </c>
      <c r="AH651" s="20">
        <f t="shared" si="1023"/>
        <v>4.5310482450991903E-2</v>
      </c>
      <c r="AI651" s="20">
        <f t="shared" si="1024"/>
        <v>122448.91796678409</v>
      </c>
      <c r="AJ651" s="4">
        <v>3682</v>
      </c>
      <c r="AK651">
        <f t="shared" si="1025"/>
        <v>158</v>
      </c>
      <c r="AL651">
        <f t="shared" si="1026"/>
        <v>4.483541430192961E-2</v>
      </c>
      <c r="AM651" s="20">
        <f t="shared" si="1027"/>
        <v>926.52239557121288</v>
      </c>
      <c r="AN651" s="20">
        <f t="shared" si="1028"/>
        <v>7.6221942065527685E-3</v>
      </c>
      <c r="AO651" s="4">
        <v>168</v>
      </c>
      <c r="AP651">
        <f t="shared" si="1001"/>
        <v>59</v>
      </c>
      <c r="AQ651">
        <f t="shared" si="996"/>
        <v>0.54128440366972486</v>
      </c>
      <c r="AR651" s="20">
        <f t="shared" si="1029"/>
        <v>42.274786109713133</v>
      </c>
      <c r="AS651" s="4">
        <v>121</v>
      </c>
      <c r="AT651">
        <f t="shared" si="1030"/>
        <v>2</v>
      </c>
      <c r="AU651">
        <f t="shared" si="1031"/>
        <v>1.6806722689075571E-2</v>
      </c>
      <c r="AV651" s="20">
        <f t="shared" si="1032"/>
        <v>30.447911424257672</v>
      </c>
      <c r="AW651" s="30">
        <f t="shared" si="1033"/>
        <v>2.5048492639676397E-4</v>
      </c>
      <c r="AX651" s="4">
        <v>16</v>
      </c>
      <c r="AY651">
        <f t="shared" si="1034"/>
        <v>2</v>
      </c>
      <c r="AZ651">
        <f t="shared" si="1035"/>
        <v>0.14285714285714279</v>
      </c>
      <c r="BA651" s="20">
        <f t="shared" si="1036"/>
        <v>4.0261701056869654</v>
      </c>
      <c r="BB651" s="30">
        <f t="shared" si="1037"/>
        <v>3.3121973738415072E-5</v>
      </c>
      <c r="BC651" s="16">
        <f>+Pagina_Inicial[[#This Row],[Aislamiento Domiciliario]]+Pagina_Inicial[[#This Row],[Aislamiento en Hoteles]]+Pagina_Inicial[[#This Row],[Hospitalizados en Sala]]+Pagina_Inicial[[#This Row],[Hospitalizados en UCI]]</f>
        <v>3987</v>
      </c>
      <c r="BD651" s="16">
        <f t="shared" si="1038"/>
        <v>221</v>
      </c>
      <c r="BE651" s="30">
        <f t="shared" si="1039"/>
        <v>5.868295273499724E-2</v>
      </c>
      <c r="BF651" s="20">
        <f t="shared" si="1040"/>
        <v>1003.2712632108706</v>
      </c>
      <c r="BG651" s="20">
        <f t="shared" si="1041"/>
        <v>8.2535818309413065E-3</v>
      </c>
      <c r="BH651" s="26">
        <v>89655</v>
      </c>
      <c r="BI651">
        <f t="shared" si="1042"/>
        <v>75</v>
      </c>
      <c r="BJ651" s="4">
        <v>182059</v>
      </c>
      <c r="BK651">
        <f t="shared" si="1043"/>
        <v>128</v>
      </c>
      <c r="BL651" s="4">
        <v>136033</v>
      </c>
      <c r="BM651">
        <f t="shared" si="1044"/>
        <v>123</v>
      </c>
      <c r="BN651" s="4">
        <v>53102</v>
      </c>
      <c r="BO651">
        <f t="shared" si="1045"/>
        <v>55</v>
      </c>
      <c r="BP651" s="4">
        <v>22086</v>
      </c>
      <c r="BQ651">
        <f t="shared" si="1046"/>
        <v>-123</v>
      </c>
      <c r="BR651" s="8">
        <v>35</v>
      </c>
      <c r="BS651" s="15">
        <f t="shared" si="1047"/>
        <v>0</v>
      </c>
      <c r="BT651" s="8">
        <v>337</v>
      </c>
      <c r="BU651" s="15">
        <f t="shared" si="1048"/>
        <v>0</v>
      </c>
      <c r="BV651" s="8">
        <v>1554</v>
      </c>
      <c r="BW651" s="15">
        <f t="shared" si="1049"/>
        <v>0</v>
      </c>
      <c r="BX651" s="8">
        <v>3482</v>
      </c>
      <c r="BY651" s="15">
        <f t="shared" si="1050"/>
        <v>0</v>
      </c>
      <c r="BZ651" s="13">
        <v>1990</v>
      </c>
      <c r="CA651" s="16">
        <f t="shared" si="1051"/>
        <v>0</v>
      </c>
    </row>
    <row r="652" spans="1:79">
      <c r="A652" s="1">
        <v>44549</v>
      </c>
      <c r="B652">
        <v>44550</v>
      </c>
      <c r="C652" s="4">
        <v>483386</v>
      </c>
      <c r="D652">
        <f t="shared" si="997"/>
        <v>323</v>
      </c>
      <c r="E652" s="4">
        <v>7398</v>
      </c>
      <c r="F652">
        <f t="shared" si="998"/>
        <v>31</v>
      </c>
      <c r="G652" s="4">
        <v>471894</v>
      </c>
      <c r="H652">
        <f t="shared" si="999"/>
        <v>216</v>
      </c>
      <c r="I652">
        <f t="shared" si="1000"/>
        <v>4094</v>
      </c>
      <c r="J652">
        <f t="shared" si="995"/>
        <v>76</v>
      </c>
      <c r="K652">
        <f t="shared" si="1002"/>
        <v>1.5304539229518438E-2</v>
      </c>
      <c r="L652">
        <f t="shared" si="1003"/>
        <v>0.9762260388178392</v>
      </c>
      <c r="M652">
        <f t="shared" si="1004"/>
        <v>8.469421952642402E-3</v>
      </c>
      <c r="N652">
        <f t="shared" si="1005"/>
        <v>6.6820305097789348E-4</v>
      </c>
      <c r="O652">
        <f t="shared" si="1006"/>
        <v>4.1903217085698836E-3</v>
      </c>
      <c r="P652">
        <f t="shared" si="1007"/>
        <v>4.5772991392134673E-4</v>
      </c>
      <c r="Q652">
        <f t="shared" si="1008"/>
        <v>1.8563751831949193E-2</v>
      </c>
      <c r="R652">
        <f t="shared" si="1009"/>
        <v>121637.14141922495</v>
      </c>
      <c r="S652">
        <f t="shared" si="1010"/>
        <v>1861.6004026170106</v>
      </c>
      <c r="T652">
        <f t="shared" si="1011"/>
        <v>118745.3447408153</v>
      </c>
      <c r="U652">
        <f t="shared" si="1012"/>
        <v>1030.1962757926522</v>
      </c>
      <c r="V652" s="4">
        <v>4366173</v>
      </c>
      <c r="W652">
        <f t="shared" si="1013"/>
        <v>6291</v>
      </c>
      <c r="X652">
        <f t="shared" si="1014"/>
        <v>-2228</v>
      </c>
      <c r="Y652" s="20">
        <f t="shared" si="1015"/>
        <v>1098684.7005535983</v>
      </c>
      <c r="Z652" s="4">
        <v>3879238</v>
      </c>
      <c r="AA652">
        <f t="shared" si="1016"/>
        <v>5968</v>
      </c>
      <c r="AB652" s="17">
        <f t="shared" si="1017"/>
        <v>0.88847555971785819</v>
      </c>
      <c r="AC652" s="16">
        <f t="shared" si="1018"/>
        <v>-2165</v>
      </c>
      <c r="AD652">
        <f t="shared" si="1019"/>
        <v>486935</v>
      </c>
      <c r="AE652">
        <f t="shared" si="1020"/>
        <v>323</v>
      </c>
      <c r="AF652" s="17">
        <f t="shared" si="1021"/>
        <v>0.11152444028214183</v>
      </c>
      <c r="AG652" s="16">
        <f t="shared" si="1022"/>
        <v>-63</v>
      </c>
      <c r="AH652" s="20">
        <f t="shared" si="1023"/>
        <v>5.1343188682244474E-2</v>
      </c>
      <c r="AI652" s="20">
        <f t="shared" si="1024"/>
        <v>122530.19627579265</v>
      </c>
      <c r="AJ652" s="4">
        <v>3784</v>
      </c>
      <c r="AK652">
        <f t="shared" si="1025"/>
        <v>102</v>
      </c>
      <c r="AL652">
        <f t="shared" si="1026"/>
        <v>2.7702335687126656E-2</v>
      </c>
      <c r="AM652" s="20">
        <f t="shared" si="1027"/>
        <v>952.18922999496726</v>
      </c>
      <c r="AN652" s="20">
        <f t="shared" si="1028"/>
        <v>7.8281125229112958E-3</v>
      </c>
      <c r="AO652" s="4">
        <v>170</v>
      </c>
      <c r="AP652">
        <f t="shared" si="1001"/>
        <v>2</v>
      </c>
      <c r="AQ652">
        <f t="shared" si="996"/>
        <v>1.1904761904761862E-2</v>
      </c>
      <c r="AR652" s="20">
        <f t="shared" si="1029"/>
        <v>42.778057372924003</v>
      </c>
      <c r="AS652" s="4">
        <v>119</v>
      </c>
      <c r="AT652">
        <f t="shared" si="1030"/>
        <v>-2</v>
      </c>
      <c r="AU652">
        <f t="shared" si="1031"/>
        <v>-1.6528925619834656E-2</v>
      </c>
      <c r="AV652" s="20">
        <f t="shared" si="1032"/>
        <v>29.944640161046802</v>
      </c>
      <c r="AW652" s="30">
        <f t="shared" si="1033"/>
        <v>2.4618007141290812E-4</v>
      </c>
      <c r="AX652" s="4">
        <v>19</v>
      </c>
      <c r="AY652">
        <f t="shared" si="1034"/>
        <v>3</v>
      </c>
      <c r="AZ652">
        <f t="shared" si="1035"/>
        <v>0.1875</v>
      </c>
      <c r="BA652" s="20">
        <f t="shared" si="1036"/>
        <v>4.781077000503271</v>
      </c>
      <c r="BB652" s="30">
        <f t="shared" si="1037"/>
        <v>3.9306061822229024E-5</v>
      </c>
      <c r="BC652" s="16">
        <f>+Pagina_Inicial[[#This Row],[Aislamiento Domiciliario]]+Pagina_Inicial[[#This Row],[Aislamiento en Hoteles]]+Pagina_Inicial[[#This Row],[Hospitalizados en Sala]]+Pagina_Inicial[[#This Row],[Hospitalizados en UCI]]</f>
        <v>4092</v>
      </c>
      <c r="BD652" s="16">
        <f t="shared" si="1038"/>
        <v>105</v>
      </c>
      <c r="BE652" s="30">
        <f t="shared" si="1039"/>
        <v>2.6335590669676501E-2</v>
      </c>
      <c r="BF652" s="20">
        <f t="shared" si="1040"/>
        <v>1029.6930045294414</v>
      </c>
      <c r="BG652" s="20">
        <f t="shared" si="1041"/>
        <v>8.4652844724505873E-3</v>
      </c>
      <c r="BH652" s="26">
        <v>89721</v>
      </c>
      <c r="BI652">
        <f t="shared" si="1042"/>
        <v>66</v>
      </c>
      <c r="BJ652" s="4">
        <v>182175</v>
      </c>
      <c r="BK652">
        <f t="shared" si="1043"/>
        <v>116</v>
      </c>
      <c r="BL652" s="4">
        <v>136119</v>
      </c>
      <c r="BM652">
        <f t="shared" si="1044"/>
        <v>86</v>
      </c>
      <c r="BN652" s="4">
        <v>53147</v>
      </c>
      <c r="BO652">
        <f t="shared" si="1045"/>
        <v>45</v>
      </c>
      <c r="BP652" s="4">
        <v>22223</v>
      </c>
      <c r="BQ652">
        <f t="shared" si="1046"/>
        <v>137</v>
      </c>
      <c r="BR652" s="8">
        <v>35</v>
      </c>
      <c r="BS652" s="15">
        <f t="shared" si="1047"/>
        <v>0</v>
      </c>
      <c r="BT652" s="8">
        <v>337</v>
      </c>
      <c r="BU652" s="15">
        <f t="shared" si="1048"/>
        <v>0</v>
      </c>
      <c r="BV652" s="8">
        <v>1554</v>
      </c>
      <c r="BW652" s="15">
        <f t="shared" si="1049"/>
        <v>0</v>
      </c>
      <c r="BX652" s="8">
        <v>3483</v>
      </c>
      <c r="BY652" s="15">
        <f t="shared" si="1050"/>
        <v>1</v>
      </c>
      <c r="BZ652" s="13">
        <v>1991</v>
      </c>
      <c r="CA652" s="16">
        <f t="shared" si="1051"/>
        <v>1</v>
      </c>
    </row>
    <row r="653" spans="1:79">
      <c r="A653" s="1">
        <v>44550</v>
      </c>
      <c r="B653">
        <v>44551</v>
      </c>
      <c r="C653" s="4">
        <v>483638</v>
      </c>
      <c r="D653">
        <f t="shared" si="997"/>
        <v>252</v>
      </c>
      <c r="E653" s="4">
        <v>7400</v>
      </c>
      <c r="F653">
        <f t="shared" si="998"/>
        <v>2</v>
      </c>
      <c r="G653" s="4">
        <v>472089</v>
      </c>
      <c r="H653">
        <f t="shared" si="999"/>
        <v>195</v>
      </c>
      <c r="I653">
        <f t="shared" si="1000"/>
        <v>4149</v>
      </c>
      <c r="J653">
        <f t="shared" ref="J653:J679" si="1052">+IFERROR(D653-F653-H653,"")</f>
        <v>55</v>
      </c>
      <c r="K653">
        <f t="shared" si="1002"/>
        <v>1.530070011041316E-2</v>
      </c>
      <c r="L653">
        <f t="shared" si="1003"/>
        <v>0.9761205695168701</v>
      </c>
      <c r="M653">
        <f t="shared" si="1004"/>
        <v>8.5787303727167842E-3</v>
      </c>
      <c r="N653">
        <f t="shared" si="1005"/>
        <v>5.2105086862488058E-4</v>
      </c>
      <c r="O653">
        <f t="shared" si="1006"/>
        <v>2.7027027027027027E-4</v>
      </c>
      <c r="P653">
        <f t="shared" si="1007"/>
        <v>4.1305770733908226E-4</v>
      </c>
      <c r="Q653">
        <f t="shared" si="1008"/>
        <v>1.3256206314774645E-2</v>
      </c>
      <c r="R653">
        <f t="shared" si="1009"/>
        <v>121700.55359838952</v>
      </c>
      <c r="S653">
        <f t="shared" si="1010"/>
        <v>1862.1036738802213</v>
      </c>
      <c r="T653">
        <f t="shared" si="1011"/>
        <v>118794.41368897835</v>
      </c>
      <c r="U653">
        <f t="shared" si="1012"/>
        <v>1044.0362355309512</v>
      </c>
      <c r="V653" s="4">
        <v>4371071</v>
      </c>
      <c r="W653">
        <f t="shared" si="1013"/>
        <v>4898</v>
      </c>
      <c r="X653">
        <f t="shared" si="1014"/>
        <v>-1393</v>
      </c>
      <c r="Y653" s="20">
        <f t="shared" si="1015"/>
        <v>1099917.2118772017</v>
      </c>
      <c r="Z653" s="4">
        <v>3883884</v>
      </c>
      <c r="AA653">
        <f t="shared" si="1016"/>
        <v>4646</v>
      </c>
      <c r="AB653" s="17">
        <f t="shared" si="1017"/>
        <v>0.88854287656274633</v>
      </c>
      <c r="AC653" s="16">
        <f t="shared" si="1018"/>
        <v>-1322</v>
      </c>
      <c r="AD653">
        <f t="shared" si="1019"/>
        <v>487187</v>
      </c>
      <c r="AE653">
        <f t="shared" si="1020"/>
        <v>252</v>
      </c>
      <c r="AF653" s="17">
        <f t="shared" si="1021"/>
        <v>0.11145712343725371</v>
      </c>
      <c r="AG653" s="16">
        <f t="shared" si="1022"/>
        <v>-71</v>
      </c>
      <c r="AH653" s="20">
        <f t="shared" si="1023"/>
        <v>5.1449571253572884E-2</v>
      </c>
      <c r="AI653" s="20">
        <f t="shared" si="1024"/>
        <v>122593.60845495721</v>
      </c>
      <c r="AJ653" s="4">
        <v>3837</v>
      </c>
      <c r="AK653">
        <f t="shared" si="1025"/>
        <v>53</v>
      </c>
      <c r="AL653">
        <f t="shared" si="1026"/>
        <v>1.4006342494714552E-2</v>
      </c>
      <c r="AM653" s="20">
        <f t="shared" si="1027"/>
        <v>965.52591847005533</v>
      </c>
      <c r="AN653" s="20">
        <f t="shared" si="1028"/>
        <v>7.9336197734669323E-3</v>
      </c>
      <c r="AO653" s="4">
        <v>166</v>
      </c>
      <c r="AP653">
        <f t="shared" si="1001"/>
        <v>-4</v>
      </c>
      <c r="AQ653">
        <f t="shared" si="996"/>
        <v>-2.352941176470591E-2</v>
      </c>
      <c r="AR653" s="20">
        <f t="shared" si="1029"/>
        <v>41.771514846502264</v>
      </c>
      <c r="AS653" s="4">
        <v>127</v>
      </c>
      <c r="AT653">
        <f t="shared" si="1030"/>
        <v>8</v>
      </c>
      <c r="AU653">
        <f t="shared" si="1031"/>
        <v>6.7226890756302504E-2</v>
      </c>
      <c r="AV653" s="20">
        <f t="shared" si="1032"/>
        <v>31.957725213890285</v>
      </c>
      <c r="AW653" s="30">
        <f t="shared" si="1033"/>
        <v>2.6259309648952317E-4</v>
      </c>
      <c r="AX653" s="4">
        <v>19</v>
      </c>
      <c r="AY653">
        <f t="shared" si="1034"/>
        <v>0</v>
      </c>
      <c r="AZ653">
        <f t="shared" si="1035"/>
        <v>0</v>
      </c>
      <c r="BA653" s="20">
        <f t="shared" si="1036"/>
        <v>4.781077000503271</v>
      </c>
      <c r="BB653" s="30">
        <f t="shared" si="1037"/>
        <v>3.9285581364574327E-5</v>
      </c>
      <c r="BC653" s="16">
        <f>+Pagina_Inicial[[#This Row],[Aislamiento Domiciliario]]+Pagina_Inicial[[#This Row],[Aislamiento en Hoteles]]+Pagina_Inicial[[#This Row],[Hospitalizados en Sala]]+Pagina_Inicial[[#This Row],[Hospitalizados en UCI]]</f>
        <v>4149</v>
      </c>
      <c r="BD653" s="16">
        <f t="shared" si="1038"/>
        <v>57</v>
      </c>
      <c r="BE653" s="30">
        <f t="shared" si="1039"/>
        <v>1.3929618768328433E-2</v>
      </c>
      <c r="BF653" s="20">
        <f t="shared" si="1040"/>
        <v>1044.0362355309512</v>
      </c>
      <c r="BG653" s="20">
        <f t="shared" si="1041"/>
        <v>8.5787303727167842E-3</v>
      </c>
      <c r="BH653" s="26">
        <v>89770</v>
      </c>
      <c r="BI653">
        <f t="shared" si="1042"/>
        <v>49</v>
      </c>
      <c r="BJ653" s="4">
        <v>182263</v>
      </c>
      <c r="BK653">
        <f t="shared" si="1043"/>
        <v>88</v>
      </c>
      <c r="BL653" s="4">
        <v>135191</v>
      </c>
      <c r="BM653">
        <f t="shared" si="1044"/>
        <v>-928</v>
      </c>
      <c r="BN653" s="4">
        <v>53182</v>
      </c>
      <c r="BO653">
        <f t="shared" si="1045"/>
        <v>35</v>
      </c>
      <c r="BP653" s="4">
        <v>22232</v>
      </c>
      <c r="BQ653">
        <f t="shared" si="1046"/>
        <v>9</v>
      </c>
      <c r="BR653" s="8">
        <v>35</v>
      </c>
      <c r="BS653" s="15">
        <f t="shared" si="1047"/>
        <v>0</v>
      </c>
      <c r="BT653" s="8">
        <v>337</v>
      </c>
      <c r="BU653" s="15">
        <f t="shared" si="1048"/>
        <v>0</v>
      </c>
      <c r="BV653" s="8">
        <v>1554</v>
      </c>
      <c r="BW653" s="15">
        <f t="shared" si="1049"/>
        <v>0</v>
      </c>
      <c r="BX653" s="8">
        <v>3483</v>
      </c>
      <c r="BY653" s="15">
        <f t="shared" si="1050"/>
        <v>0</v>
      </c>
      <c r="BZ653" s="13">
        <v>1991</v>
      </c>
      <c r="CA653" s="16">
        <f t="shared" si="1051"/>
        <v>0</v>
      </c>
    </row>
    <row r="654" spans="1:79">
      <c r="A654" s="1">
        <v>44551</v>
      </c>
      <c r="B654">
        <v>44552</v>
      </c>
      <c r="C654" s="4">
        <v>484125</v>
      </c>
      <c r="D654">
        <f t="shared" si="997"/>
        <v>487</v>
      </c>
      <c r="E654" s="4">
        <v>7405</v>
      </c>
      <c r="F654">
        <f t="shared" si="998"/>
        <v>5</v>
      </c>
      <c r="G654" s="4">
        <v>472398</v>
      </c>
      <c r="H654">
        <f t="shared" si="999"/>
        <v>309</v>
      </c>
      <c r="I654">
        <f t="shared" si="1000"/>
        <v>4322</v>
      </c>
      <c r="J654">
        <f t="shared" si="1052"/>
        <v>173</v>
      </c>
      <c r="K654">
        <f t="shared" si="1002"/>
        <v>1.5295636457526466E-2</v>
      </c>
      <c r="L654">
        <f t="shared" si="1003"/>
        <v>0.97577691711851278</v>
      </c>
      <c r="M654">
        <f t="shared" si="1004"/>
        <v>8.927446423960754E-3</v>
      </c>
      <c r="N654">
        <f t="shared" si="1005"/>
        <v>1.0059385489284791E-3</v>
      </c>
      <c r="O654">
        <f t="shared" si="1006"/>
        <v>6.7521944632005406E-4</v>
      </c>
      <c r="P654">
        <f t="shared" si="1007"/>
        <v>6.5410945854978218E-4</v>
      </c>
      <c r="Q654">
        <f t="shared" si="1008"/>
        <v>4.0027764923646458E-2</v>
      </c>
      <c r="R654">
        <f t="shared" si="1009"/>
        <v>121823.10015098138</v>
      </c>
      <c r="S654">
        <f t="shared" si="1010"/>
        <v>1863.3618520382486</v>
      </c>
      <c r="T654">
        <f t="shared" si="1011"/>
        <v>118872.16909914443</v>
      </c>
      <c r="U654">
        <f t="shared" si="1012"/>
        <v>1087.5691997986914</v>
      </c>
      <c r="V654" s="4">
        <v>4379785</v>
      </c>
      <c r="W654">
        <f t="shared" si="1013"/>
        <v>8714</v>
      </c>
      <c r="X654">
        <f t="shared" si="1014"/>
        <v>3816</v>
      </c>
      <c r="Y654" s="20">
        <f t="shared" si="1015"/>
        <v>1102109.9647710116</v>
      </c>
      <c r="Z654" s="4">
        <v>3892111</v>
      </c>
      <c r="AA654">
        <f t="shared" si="1016"/>
        <v>8227</v>
      </c>
      <c r="AB654" s="17">
        <f t="shared" si="1017"/>
        <v>0.88865343846787004</v>
      </c>
      <c r="AC654" s="16">
        <f t="shared" si="1018"/>
        <v>3581</v>
      </c>
      <c r="AD654">
        <f t="shared" si="1019"/>
        <v>487674</v>
      </c>
      <c r="AE654">
        <f t="shared" si="1020"/>
        <v>487</v>
      </c>
      <c r="AF654" s="17">
        <f t="shared" si="1021"/>
        <v>0.11134656153213</v>
      </c>
      <c r="AG654" s="16">
        <f t="shared" si="1022"/>
        <v>235</v>
      </c>
      <c r="AH654" s="20">
        <f t="shared" si="1023"/>
        <v>5.588707826486114E-2</v>
      </c>
      <c r="AI654" s="20">
        <f t="shared" si="1024"/>
        <v>122716.15500754907</v>
      </c>
      <c r="AJ654" s="4">
        <v>4017</v>
      </c>
      <c r="AK654">
        <f t="shared" si="1025"/>
        <v>180</v>
      </c>
      <c r="AL654">
        <f t="shared" si="1026"/>
        <v>4.6911649726348648E-2</v>
      </c>
      <c r="AM654" s="20">
        <f t="shared" si="1027"/>
        <v>1010.8203321590337</v>
      </c>
      <c r="AN654" s="20">
        <f t="shared" si="1028"/>
        <v>8.2974438419829589E-3</v>
      </c>
      <c r="AO654" s="4">
        <v>155</v>
      </c>
      <c r="AP654">
        <f t="shared" si="1001"/>
        <v>-11</v>
      </c>
      <c r="AQ654">
        <f t="shared" si="996"/>
        <v>-6.6265060240963902E-2</v>
      </c>
      <c r="AR654" s="20">
        <f t="shared" si="1029"/>
        <v>39.003522898842476</v>
      </c>
      <c r="AS654" s="4">
        <v>141</v>
      </c>
      <c r="AT654">
        <f t="shared" si="1030"/>
        <v>14</v>
      </c>
      <c r="AU654">
        <f t="shared" si="1031"/>
        <v>0.11023622047244097</v>
      </c>
      <c r="AV654" s="20">
        <f t="shared" si="1032"/>
        <v>35.480624056366381</v>
      </c>
      <c r="AW654" s="30">
        <f t="shared" si="1033"/>
        <v>2.9124709527498063E-4</v>
      </c>
      <c r="AX654" s="4">
        <v>19</v>
      </c>
      <c r="AY654">
        <f t="shared" si="1034"/>
        <v>0</v>
      </c>
      <c r="AZ654">
        <f t="shared" si="1035"/>
        <v>0</v>
      </c>
      <c r="BA654" s="20">
        <f t="shared" si="1036"/>
        <v>4.781077000503271</v>
      </c>
      <c r="BB654" s="30">
        <f t="shared" si="1037"/>
        <v>3.9246062483862638E-5</v>
      </c>
      <c r="BC654" s="16">
        <f>+Pagina_Inicial[[#This Row],[Aislamiento Domiciliario]]+Pagina_Inicial[[#This Row],[Aislamiento en Hoteles]]+Pagina_Inicial[[#This Row],[Hospitalizados en Sala]]+Pagina_Inicial[[#This Row],[Hospitalizados en UCI]]</f>
        <v>4332</v>
      </c>
      <c r="BD654" s="16">
        <f t="shared" si="1038"/>
        <v>183</v>
      </c>
      <c r="BE654" s="30">
        <f t="shared" si="1039"/>
        <v>4.4107013738250211E-2</v>
      </c>
      <c r="BF654" s="20">
        <f t="shared" si="1040"/>
        <v>1090.0855561147457</v>
      </c>
      <c r="BG654" s="20">
        <f t="shared" si="1041"/>
        <v>8.948102246320682E-3</v>
      </c>
      <c r="BH654" s="26">
        <v>89838</v>
      </c>
      <c r="BI654">
        <f t="shared" si="1042"/>
        <v>68</v>
      </c>
      <c r="BJ654" s="4">
        <v>182446</v>
      </c>
      <c r="BK654">
        <f t="shared" si="1043"/>
        <v>183</v>
      </c>
      <c r="BL654" s="4">
        <v>136349</v>
      </c>
      <c r="BM654">
        <f t="shared" si="1044"/>
        <v>1158</v>
      </c>
      <c r="BN654" s="4">
        <v>53245</v>
      </c>
      <c r="BO654">
        <f t="shared" si="1045"/>
        <v>63</v>
      </c>
      <c r="BP654" s="4">
        <v>22247</v>
      </c>
      <c r="BQ654">
        <f t="shared" si="1046"/>
        <v>15</v>
      </c>
      <c r="BR654" s="8">
        <v>35</v>
      </c>
      <c r="BS654" s="15">
        <f t="shared" si="1047"/>
        <v>0</v>
      </c>
      <c r="BT654" s="8">
        <v>338</v>
      </c>
      <c r="BU654" s="15">
        <f t="shared" si="1048"/>
        <v>1</v>
      </c>
      <c r="BV654" s="8">
        <v>1556</v>
      </c>
      <c r="BW654" s="15">
        <f t="shared" si="1049"/>
        <v>2</v>
      </c>
      <c r="BX654" s="8">
        <v>3483</v>
      </c>
      <c r="BY654" s="15">
        <f t="shared" si="1050"/>
        <v>0</v>
      </c>
      <c r="BZ654" s="13">
        <v>1993</v>
      </c>
      <c r="CA654" s="16">
        <f t="shared" si="1051"/>
        <v>2</v>
      </c>
    </row>
    <row r="655" spans="1:79">
      <c r="A655" s="1">
        <v>44552</v>
      </c>
      <c r="B655">
        <v>44553</v>
      </c>
      <c r="C655" s="4">
        <v>484793</v>
      </c>
      <c r="D655">
        <f t="shared" si="997"/>
        <v>668</v>
      </c>
      <c r="E655" s="4">
        <v>7405</v>
      </c>
      <c r="F655">
        <f t="shared" si="998"/>
        <v>0</v>
      </c>
      <c r="G655" s="4">
        <v>472731</v>
      </c>
      <c r="H655">
        <f t="shared" si="999"/>
        <v>333</v>
      </c>
      <c r="I655">
        <f t="shared" si="1000"/>
        <v>4657</v>
      </c>
      <c r="J655">
        <f t="shared" si="1052"/>
        <v>335</v>
      </c>
      <c r="K655">
        <f t="shared" si="1002"/>
        <v>1.5274560482515218E-2</v>
      </c>
      <c r="L655">
        <f t="shared" si="1003"/>
        <v>0.97511927771234319</v>
      </c>
      <c r="M655">
        <f t="shared" si="1004"/>
        <v>9.6061618051415752E-3</v>
      </c>
      <c r="N655">
        <f t="shared" si="1005"/>
        <v>1.3779076843106234E-3</v>
      </c>
      <c r="O655">
        <f t="shared" si="1006"/>
        <v>0</v>
      </c>
      <c r="P655">
        <f t="shared" si="1007"/>
        <v>7.0441752286183894E-4</v>
      </c>
      <c r="Q655">
        <f t="shared" si="1008"/>
        <v>7.1934721923985395E-2</v>
      </c>
      <c r="R655">
        <f t="shared" si="1009"/>
        <v>121991.19275289381</v>
      </c>
      <c r="S655">
        <f t="shared" si="1010"/>
        <v>1863.3618520382486</v>
      </c>
      <c r="T655">
        <f t="shared" si="1011"/>
        <v>118955.96376446904</v>
      </c>
      <c r="U655">
        <f t="shared" si="1012"/>
        <v>1171.8671363865124</v>
      </c>
      <c r="V655" s="4">
        <v>4390473</v>
      </c>
      <c r="W655">
        <f t="shared" si="1013"/>
        <v>10688</v>
      </c>
      <c r="X655">
        <f t="shared" si="1014"/>
        <v>1974</v>
      </c>
      <c r="Y655" s="20">
        <f t="shared" si="1015"/>
        <v>1104799.4464016105</v>
      </c>
      <c r="Z655" s="4">
        <v>3902131</v>
      </c>
      <c r="AA655">
        <f t="shared" si="1016"/>
        <v>10020</v>
      </c>
      <c r="AB655" s="17">
        <f t="shared" si="1017"/>
        <v>0.88877234867404942</v>
      </c>
      <c r="AC655" s="16">
        <f t="shared" si="1018"/>
        <v>1793</v>
      </c>
      <c r="AD655">
        <f t="shared" si="1019"/>
        <v>488342</v>
      </c>
      <c r="AE655">
        <f t="shared" si="1020"/>
        <v>668</v>
      </c>
      <c r="AF655" s="17">
        <f t="shared" si="1021"/>
        <v>0.11122765132595053</v>
      </c>
      <c r="AG655" s="16">
        <f t="shared" si="1022"/>
        <v>181</v>
      </c>
      <c r="AH655" s="20">
        <f t="shared" si="1023"/>
        <v>6.25E-2</v>
      </c>
      <c r="AI655" s="20">
        <f t="shared" si="1024"/>
        <v>122884.2476094615</v>
      </c>
      <c r="AJ655" s="4">
        <v>4359</v>
      </c>
      <c r="AK655">
        <f t="shared" si="1025"/>
        <v>342</v>
      </c>
      <c r="AL655">
        <f t="shared" si="1026"/>
        <v>8.5138162808065632E-2</v>
      </c>
      <c r="AM655" s="20">
        <f t="shared" si="1027"/>
        <v>1096.8797181680925</v>
      </c>
      <c r="AN655" s="20">
        <f t="shared" si="1028"/>
        <v>8.991466460943124E-3</v>
      </c>
      <c r="AO655" s="4">
        <v>144</v>
      </c>
      <c r="AP655">
        <f t="shared" si="1001"/>
        <v>-11</v>
      </c>
      <c r="AQ655">
        <f t="shared" si="996"/>
        <v>-7.096774193548383E-2</v>
      </c>
      <c r="AR655" s="20">
        <f t="shared" si="1029"/>
        <v>36.235530951182689</v>
      </c>
      <c r="AS655" s="4">
        <v>136</v>
      </c>
      <c r="AT655">
        <f t="shared" si="1030"/>
        <v>-5</v>
      </c>
      <c r="AU655">
        <f t="shared" si="1031"/>
        <v>-3.546099290780147E-2</v>
      </c>
      <c r="AV655" s="20">
        <f t="shared" si="1032"/>
        <v>34.222445898339203</v>
      </c>
      <c r="AW655" s="30">
        <f t="shared" si="1033"/>
        <v>2.8053210339258199E-4</v>
      </c>
      <c r="AX655" s="4">
        <v>18</v>
      </c>
      <c r="AY655">
        <f t="shared" si="1034"/>
        <v>-1</v>
      </c>
      <c r="AZ655">
        <f t="shared" si="1035"/>
        <v>-5.2631578947368474E-2</v>
      </c>
      <c r="BA655" s="20">
        <f t="shared" si="1036"/>
        <v>4.5294413688978361</v>
      </c>
      <c r="BB655" s="30">
        <f t="shared" si="1037"/>
        <v>3.7129248978429971E-5</v>
      </c>
      <c r="BC655" s="16">
        <f>+Pagina_Inicial[[#This Row],[Aislamiento Domiciliario]]+Pagina_Inicial[[#This Row],[Aislamiento en Hoteles]]+Pagina_Inicial[[#This Row],[Hospitalizados en Sala]]+Pagina_Inicial[[#This Row],[Hospitalizados en UCI]]</f>
        <v>4657</v>
      </c>
      <c r="BD655" s="16">
        <f t="shared" si="1038"/>
        <v>325</v>
      </c>
      <c r="BE655" s="30">
        <f t="shared" si="1039"/>
        <v>7.5023084025854114E-2</v>
      </c>
      <c r="BF655" s="20">
        <f t="shared" si="1040"/>
        <v>1171.8671363865124</v>
      </c>
      <c r="BG655" s="20">
        <f t="shared" si="1041"/>
        <v>9.6061618051415752E-3</v>
      </c>
      <c r="BH655" s="26">
        <v>89971</v>
      </c>
      <c r="BI655">
        <f t="shared" si="1042"/>
        <v>133</v>
      </c>
      <c r="BJ655" s="4">
        <v>182724</v>
      </c>
      <c r="BK655">
        <f t="shared" si="1043"/>
        <v>278</v>
      </c>
      <c r="BL655" s="4">
        <v>136530</v>
      </c>
      <c r="BM655">
        <f t="shared" si="1044"/>
        <v>181</v>
      </c>
      <c r="BN655" s="4">
        <v>53301</v>
      </c>
      <c r="BO655">
        <f t="shared" si="1045"/>
        <v>56</v>
      </c>
      <c r="BP655" s="4">
        <v>22267</v>
      </c>
      <c r="BQ655">
        <f t="shared" si="1046"/>
        <v>20</v>
      </c>
      <c r="BR655" s="8">
        <v>35</v>
      </c>
      <c r="BS655" s="15">
        <f t="shared" si="1047"/>
        <v>0</v>
      </c>
      <c r="BT655" s="8">
        <v>338</v>
      </c>
      <c r="BU655" s="15">
        <f t="shared" si="1048"/>
        <v>0</v>
      </c>
      <c r="BV655" s="8">
        <v>1556</v>
      </c>
      <c r="BW655" s="15">
        <f t="shared" si="1049"/>
        <v>0</v>
      </c>
      <c r="BX655" s="8">
        <v>3483</v>
      </c>
      <c r="BY655" s="15">
        <f t="shared" si="1050"/>
        <v>0</v>
      </c>
      <c r="BZ655" s="13">
        <v>1993</v>
      </c>
      <c r="CA655" s="16">
        <f t="shared" si="1051"/>
        <v>0</v>
      </c>
    </row>
    <row r="656" spans="1:79">
      <c r="A656" s="1">
        <v>44553</v>
      </c>
      <c r="B656">
        <v>44554</v>
      </c>
      <c r="C656" s="4">
        <v>485512</v>
      </c>
      <c r="D656">
        <f t="shared" si="997"/>
        <v>719</v>
      </c>
      <c r="E656" s="4">
        <v>7406</v>
      </c>
      <c r="F656">
        <f t="shared" ref="F656:H679" si="1053">IFERROR(E656-E655,"")</f>
        <v>1</v>
      </c>
      <c r="G656" s="4">
        <v>472874</v>
      </c>
      <c r="H656">
        <f t="shared" si="999"/>
        <v>143</v>
      </c>
      <c r="I656">
        <f t="shared" si="1000"/>
        <v>5232</v>
      </c>
      <c r="J656">
        <f t="shared" si="1052"/>
        <v>575</v>
      </c>
      <c r="K656">
        <f t="shared" si="1002"/>
        <v>1.5253999901135296E-2</v>
      </c>
      <c r="L656">
        <f t="shared" si="1003"/>
        <v>0.97396974740068221</v>
      </c>
      <c r="M656">
        <f t="shared" si="1004"/>
        <v>1.0776252698182538E-2</v>
      </c>
      <c r="N656">
        <f t="shared" si="1005"/>
        <v>1.4809108734696568E-3</v>
      </c>
      <c r="O656">
        <f t="shared" si="1006"/>
        <v>1.3502565487442613E-4</v>
      </c>
      <c r="P656">
        <f t="shared" si="1007"/>
        <v>3.0240613778723298E-4</v>
      </c>
      <c r="Q656">
        <f t="shared" si="1008"/>
        <v>0.10990061162079511</v>
      </c>
      <c r="R656">
        <f t="shared" si="1009"/>
        <v>122172.11877201812</v>
      </c>
      <c r="S656">
        <f t="shared" si="1010"/>
        <v>1863.6134876698541</v>
      </c>
      <c r="T656">
        <f t="shared" si="1011"/>
        <v>118991.94765978862</v>
      </c>
      <c r="U656">
        <f t="shared" si="1012"/>
        <v>1316.5576245596376</v>
      </c>
      <c r="V656" s="4">
        <v>4401180</v>
      </c>
      <c r="W656">
        <f t="shared" si="1013"/>
        <v>10707</v>
      </c>
      <c r="X656">
        <f t="shared" si="1014"/>
        <v>19</v>
      </c>
      <c r="Y656" s="20">
        <f t="shared" si="1015"/>
        <v>1107493.7091092097</v>
      </c>
      <c r="Z656" s="4">
        <v>3912119</v>
      </c>
      <c r="AA656">
        <f t="shared" si="1016"/>
        <v>9988</v>
      </c>
      <c r="AB656" s="17">
        <f t="shared" si="1017"/>
        <v>0.8888795732053677</v>
      </c>
      <c r="AC656" s="16">
        <f t="shared" si="1018"/>
        <v>-32</v>
      </c>
      <c r="AD656">
        <f t="shared" si="1019"/>
        <v>489061</v>
      </c>
      <c r="AE656">
        <f t="shared" si="1020"/>
        <v>719</v>
      </c>
      <c r="AF656" s="17">
        <f t="shared" si="1021"/>
        <v>0.11112042679463235</v>
      </c>
      <c r="AG656" s="16">
        <f t="shared" si="1022"/>
        <v>51</v>
      </c>
      <c r="AH656" s="20">
        <f t="shared" si="1023"/>
        <v>6.7152330251237513E-2</v>
      </c>
      <c r="AI656" s="20">
        <f t="shared" si="1024"/>
        <v>123065.17362858581</v>
      </c>
      <c r="AJ656" s="4">
        <v>4919</v>
      </c>
      <c r="AK656">
        <f t="shared" si="1025"/>
        <v>560</v>
      </c>
      <c r="AL656">
        <f t="shared" si="1026"/>
        <v>0.12846983253039679</v>
      </c>
      <c r="AM656" s="20">
        <f t="shared" si="1027"/>
        <v>1237.7956718671364</v>
      </c>
      <c r="AN656" s="20">
        <f t="shared" si="1028"/>
        <v>1.0131572443111601E-2</v>
      </c>
      <c r="AO656" s="4">
        <v>150</v>
      </c>
      <c r="AP656">
        <f t="shared" si="1001"/>
        <v>6</v>
      </c>
      <c r="AQ656">
        <f t="shared" si="996"/>
        <v>4.1666666666666741E-2</v>
      </c>
      <c r="AR656" s="20">
        <f t="shared" si="1029"/>
        <v>37.745344740815298</v>
      </c>
      <c r="AS656" s="4">
        <v>146</v>
      </c>
      <c r="AT656">
        <f t="shared" si="1030"/>
        <v>10</v>
      </c>
      <c r="AU656">
        <f t="shared" si="1031"/>
        <v>7.3529411764705843E-2</v>
      </c>
      <c r="AV656" s="20">
        <f t="shared" si="1032"/>
        <v>36.738802214393559</v>
      </c>
      <c r="AW656" s="30">
        <f t="shared" si="1033"/>
        <v>3.0071347361136283E-4</v>
      </c>
      <c r="AX656" s="4">
        <v>17</v>
      </c>
      <c r="AY656">
        <f t="shared" si="1034"/>
        <v>-1</v>
      </c>
      <c r="AZ656">
        <f t="shared" si="1035"/>
        <v>-5.555555555555558E-2</v>
      </c>
      <c r="BA656" s="20">
        <f t="shared" si="1036"/>
        <v>4.2778057372924003</v>
      </c>
      <c r="BB656" s="30">
        <f t="shared" si="1037"/>
        <v>3.5014582543788822E-5</v>
      </c>
      <c r="BC656" s="16">
        <f>+Pagina_Inicial[[#This Row],[Aislamiento Domiciliario]]+Pagina_Inicial[[#This Row],[Aislamiento en Hoteles]]+Pagina_Inicial[[#This Row],[Hospitalizados en Sala]]+Pagina_Inicial[[#This Row],[Hospitalizados en UCI]]</f>
        <v>5232</v>
      </c>
      <c r="BD656" s="16">
        <f t="shared" si="1038"/>
        <v>575</v>
      </c>
      <c r="BE656" s="30">
        <f t="shared" si="1039"/>
        <v>0.12347004509340787</v>
      </c>
      <c r="BF656" s="20">
        <f t="shared" si="1040"/>
        <v>1316.5576245596376</v>
      </c>
      <c r="BG656" s="20">
        <f t="shared" si="1041"/>
        <v>1.0776252698182538E-2</v>
      </c>
      <c r="BH656" s="26">
        <v>90105</v>
      </c>
      <c r="BI656">
        <f t="shared" si="1042"/>
        <v>134</v>
      </c>
      <c r="BJ656" s="4">
        <v>183019</v>
      </c>
      <c r="BK656">
        <f t="shared" si="1043"/>
        <v>295</v>
      </c>
      <c r="BL656" s="4">
        <v>136733</v>
      </c>
      <c r="BM656">
        <f t="shared" si="1044"/>
        <v>203</v>
      </c>
      <c r="BN656" s="4">
        <v>53371</v>
      </c>
      <c r="BO656">
        <f t="shared" si="1045"/>
        <v>70</v>
      </c>
      <c r="BP656" s="4">
        <v>22284</v>
      </c>
      <c r="BQ656">
        <f t="shared" si="1046"/>
        <v>17</v>
      </c>
      <c r="BR656" s="8">
        <v>35</v>
      </c>
      <c r="BS656" s="15">
        <f t="shared" si="1047"/>
        <v>0</v>
      </c>
      <c r="BT656" s="8">
        <v>338</v>
      </c>
      <c r="BU656" s="15">
        <f t="shared" si="1048"/>
        <v>0</v>
      </c>
      <c r="BV656" s="8">
        <v>1556</v>
      </c>
      <c r="BW656" s="15">
        <f t="shared" si="1049"/>
        <v>0</v>
      </c>
      <c r="BX656" s="8">
        <v>3484</v>
      </c>
      <c r="BY656" s="15">
        <f t="shared" si="1050"/>
        <v>1</v>
      </c>
      <c r="BZ656" s="13">
        <v>1993</v>
      </c>
      <c r="CA656" s="16">
        <f t="shared" si="1051"/>
        <v>0</v>
      </c>
    </row>
    <row r="657" spans="1:79">
      <c r="A657" s="1">
        <v>44554</v>
      </c>
      <c r="B657">
        <v>44555</v>
      </c>
      <c r="C657" s="4">
        <v>486377</v>
      </c>
      <c r="D657">
        <f t="shared" si="997"/>
        <v>865</v>
      </c>
      <c r="E657" s="4">
        <v>7409</v>
      </c>
      <c r="F657">
        <f t="shared" si="1053"/>
        <v>3</v>
      </c>
      <c r="G657" s="4">
        <v>473110</v>
      </c>
      <c r="H657">
        <f t="shared" si="999"/>
        <v>236</v>
      </c>
      <c r="I657">
        <f t="shared" si="1000"/>
        <v>5858</v>
      </c>
      <c r="J657">
        <f t="shared" si="1052"/>
        <v>626</v>
      </c>
      <c r="K657">
        <f t="shared" si="1002"/>
        <v>1.5233039391254109E-2</v>
      </c>
      <c r="L657">
        <f t="shared" si="1003"/>
        <v>0.97272280556029578</v>
      </c>
      <c r="M657">
        <f t="shared" si="1004"/>
        <v>1.2044155048450071E-2</v>
      </c>
      <c r="N657">
        <f t="shared" si="1005"/>
        <v>1.7784558069152119E-3</v>
      </c>
      <c r="O657">
        <f t="shared" si="1006"/>
        <v>4.0491294371710083E-4</v>
      </c>
      <c r="P657">
        <f t="shared" si="1007"/>
        <v>4.988269112891294E-4</v>
      </c>
      <c r="Q657">
        <f t="shared" si="1008"/>
        <v>0.10686241037896893</v>
      </c>
      <c r="R657">
        <f t="shared" si="1009"/>
        <v>122389.78359335681</v>
      </c>
      <c r="S657">
        <f t="shared" si="1010"/>
        <v>1864.3683945646703</v>
      </c>
      <c r="T657">
        <f t="shared" si="1011"/>
        <v>119051.3336688475</v>
      </c>
      <c r="U657">
        <f t="shared" si="1012"/>
        <v>1474.0815299446401</v>
      </c>
      <c r="V657" s="4">
        <v>4413125</v>
      </c>
      <c r="W657">
        <f t="shared" si="1013"/>
        <v>11945</v>
      </c>
      <c r="X657">
        <f t="shared" si="1014"/>
        <v>1238</v>
      </c>
      <c r="Y657" s="20">
        <f t="shared" si="1015"/>
        <v>1110499.4967287367</v>
      </c>
      <c r="Z657" s="4">
        <v>3923199</v>
      </c>
      <c r="AA657">
        <f t="shared" si="1016"/>
        <v>11080</v>
      </c>
      <c r="AB657" s="17">
        <f t="shared" si="1017"/>
        <v>0.88898433649624697</v>
      </c>
      <c r="AC657" s="16">
        <f t="shared" si="1018"/>
        <v>1092</v>
      </c>
      <c r="AD657">
        <f t="shared" si="1019"/>
        <v>489926</v>
      </c>
      <c r="AE657">
        <f t="shared" si="1020"/>
        <v>865</v>
      </c>
      <c r="AF657" s="17">
        <f t="shared" si="1021"/>
        <v>0.11101566350375301</v>
      </c>
      <c r="AG657" s="16">
        <f t="shared" si="1022"/>
        <v>146</v>
      </c>
      <c r="AH657" s="20">
        <f t="shared" si="1023"/>
        <v>7.241523650062788E-2</v>
      </c>
      <c r="AI657" s="20">
        <f t="shared" si="1024"/>
        <v>123282.8384499245</v>
      </c>
      <c r="AJ657" s="4">
        <v>5543</v>
      </c>
      <c r="AK657">
        <f t="shared" si="1025"/>
        <v>624</v>
      </c>
      <c r="AL657">
        <f t="shared" si="1026"/>
        <v>0.12685505183980483</v>
      </c>
      <c r="AM657" s="20">
        <f t="shared" si="1027"/>
        <v>1394.816305988928</v>
      </c>
      <c r="AN657" s="20">
        <f t="shared" si="1028"/>
        <v>1.1396509292174589E-2</v>
      </c>
      <c r="AO657" s="4">
        <v>157</v>
      </c>
      <c r="AP657">
        <f t="shared" si="1001"/>
        <v>7</v>
      </c>
      <c r="AQ657">
        <f t="shared" si="996"/>
        <v>4.6666666666666634E-2</v>
      </c>
      <c r="AR657" s="20">
        <f t="shared" si="1029"/>
        <v>39.506794162053346</v>
      </c>
      <c r="AS657" s="4">
        <v>141</v>
      </c>
      <c r="AT657">
        <f t="shared" si="1030"/>
        <v>-5</v>
      </c>
      <c r="AU657">
        <f t="shared" si="1031"/>
        <v>-3.4246575342465779E-2</v>
      </c>
      <c r="AV657" s="20">
        <f t="shared" si="1032"/>
        <v>35.480624056366381</v>
      </c>
      <c r="AW657" s="30">
        <f t="shared" si="1033"/>
        <v>2.8989857661854899E-4</v>
      </c>
      <c r="AX657" s="4">
        <v>17</v>
      </c>
      <c r="AY657">
        <f t="shared" si="1034"/>
        <v>0</v>
      </c>
      <c r="AZ657">
        <f t="shared" si="1035"/>
        <v>0</v>
      </c>
      <c r="BA657" s="20">
        <f t="shared" si="1036"/>
        <v>4.2778057372924003</v>
      </c>
      <c r="BB657" s="30">
        <f t="shared" si="1037"/>
        <v>3.4952310656137113E-5</v>
      </c>
      <c r="BC657" s="16">
        <f>+Pagina_Inicial[[#This Row],[Aislamiento Domiciliario]]+Pagina_Inicial[[#This Row],[Aislamiento en Hoteles]]+Pagina_Inicial[[#This Row],[Hospitalizados en Sala]]+Pagina_Inicial[[#This Row],[Hospitalizados en UCI]]</f>
        <v>5858</v>
      </c>
      <c r="BD657" s="16">
        <f t="shared" si="1038"/>
        <v>626</v>
      </c>
      <c r="BE657" s="30">
        <f t="shared" si="1039"/>
        <v>0.1196483180428134</v>
      </c>
      <c r="BF657" s="20">
        <f t="shared" si="1040"/>
        <v>1474.0815299446401</v>
      </c>
      <c r="BG657" s="20">
        <f t="shared" si="1041"/>
        <v>1.2044155048450071E-2</v>
      </c>
      <c r="BH657" s="26">
        <v>90269</v>
      </c>
      <c r="BI657">
        <f t="shared" si="1042"/>
        <v>164</v>
      </c>
      <c r="BJ657" s="4">
        <v>183403</v>
      </c>
      <c r="BK657">
        <f t="shared" si="1043"/>
        <v>384</v>
      </c>
      <c r="BL657" s="4">
        <v>136965</v>
      </c>
      <c r="BM657">
        <f t="shared" si="1044"/>
        <v>232</v>
      </c>
      <c r="BN657" s="4">
        <v>53445</v>
      </c>
      <c r="BO657">
        <f t="shared" si="1045"/>
        <v>74</v>
      </c>
      <c r="BP657" s="4">
        <v>22295</v>
      </c>
      <c r="BQ657">
        <f t="shared" si="1046"/>
        <v>11</v>
      </c>
      <c r="BR657" s="8">
        <v>35</v>
      </c>
      <c r="BS657" s="15">
        <f t="shared" si="1047"/>
        <v>0</v>
      </c>
      <c r="BT657" s="8">
        <v>338</v>
      </c>
      <c r="BU657" s="15">
        <f t="shared" si="1048"/>
        <v>0</v>
      </c>
      <c r="BV657" s="8">
        <v>1557</v>
      </c>
      <c r="BW657" s="15">
        <f t="shared" si="1049"/>
        <v>1</v>
      </c>
      <c r="BX657" s="8">
        <v>3485</v>
      </c>
      <c r="BY657" s="15">
        <f t="shared" si="1050"/>
        <v>1</v>
      </c>
      <c r="BZ657" s="13">
        <v>1994</v>
      </c>
      <c r="CA657" s="16">
        <f t="shared" si="1051"/>
        <v>1</v>
      </c>
    </row>
    <row r="658" spans="1:79">
      <c r="A658" s="1">
        <v>44555</v>
      </c>
      <c r="B658">
        <v>44556</v>
      </c>
      <c r="C658" s="4">
        <v>487204</v>
      </c>
      <c r="D658">
        <f t="shared" si="997"/>
        <v>827</v>
      </c>
      <c r="E658" s="4">
        <v>7411</v>
      </c>
      <c r="F658">
        <f t="shared" si="1053"/>
        <v>2</v>
      </c>
      <c r="G658" s="4">
        <v>473428</v>
      </c>
      <c r="H658">
        <f t="shared" si="999"/>
        <v>318</v>
      </c>
      <c r="I658">
        <f t="shared" si="1000"/>
        <v>6365</v>
      </c>
      <c r="J658">
        <f t="shared" si="1052"/>
        <v>507</v>
      </c>
      <c r="K658">
        <f t="shared" si="1002"/>
        <v>1.5211287263651365E-2</v>
      </c>
      <c r="L658">
        <f t="shared" si="1003"/>
        <v>0.97172437007906343</v>
      </c>
      <c r="M658">
        <f t="shared" si="1004"/>
        <v>1.3064342657285243E-2</v>
      </c>
      <c r="N658">
        <f t="shared" si="1005"/>
        <v>1.6974409077101173E-3</v>
      </c>
      <c r="O658">
        <f t="shared" si="1006"/>
        <v>2.6986911347996224E-4</v>
      </c>
      <c r="P658">
        <f t="shared" si="1007"/>
        <v>6.7169664658617572E-4</v>
      </c>
      <c r="Q658">
        <f t="shared" si="1008"/>
        <v>7.9654359780047132E-2</v>
      </c>
      <c r="R658">
        <f t="shared" si="1009"/>
        <v>122597.8862606945</v>
      </c>
      <c r="S658">
        <f t="shared" si="1010"/>
        <v>1864.8716658278811</v>
      </c>
      <c r="T658">
        <f t="shared" si="1011"/>
        <v>119131.35379969803</v>
      </c>
      <c r="U658">
        <f t="shared" si="1012"/>
        <v>1601.6607951685958</v>
      </c>
      <c r="V658" s="4">
        <v>4425931</v>
      </c>
      <c r="W658">
        <f t="shared" si="1013"/>
        <v>12806</v>
      </c>
      <c r="X658">
        <f t="shared" si="1014"/>
        <v>861</v>
      </c>
      <c r="Y658" s="20">
        <f t="shared" si="1015"/>
        <v>1113721.9426270758</v>
      </c>
      <c r="Z658" s="4">
        <v>3935178</v>
      </c>
      <c r="AA658">
        <f t="shared" si="1016"/>
        <v>11979</v>
      </c>
      <c r="AB658" s="17">
        <f t="shared" si="1017"/>
        <v>0.88911869615680861</v>
      </c>
      <c r="AC658" s="16">
        <f t="shared" si="1018"/>
        <v>899</v>
      </c>
      <c r="AD658">
        <f t="shared" si="1019"/>
        <v>490753</v>
      </c>
      <c r="AE658">
        <f t="shared" si="1020"/>
        <v>827</v>
      </c>
      <c r="AF658" s="17">
        <f t="shared" si="1021"/>
        <v>0.11088130384319141</v>
      </c>
      <c r="AG658" s="16">
        <f t="shared" si="1022"/>
        <v>-38</v>
      </c>
      <c r="AH658" s="20">
        <f t="shared" si="1023"/>
        <v>6.4579103545213179E-2</v>
      </c>
      <c r="AI658" s="20">
        <f t="shared" si="1024"/>
        <v>123490.94111726219</v>
      </c>
      <c r="AJ658" s="4">
        <v>6039</v>
      </c>
      <c r="AK658">
        <f t="shared" si="1025"/>
        <v>496</v>
      </c>
      <c r="AL658">
        <f t="shared" si="1026"/>
        <v>8.94822298394371E-2</v>
      </c>
      <c r="AM658" s="20">
        <f t="shared" si="1027"/>
        <v>1519.6275792652239</v>
      </c>
      <c r="AN658" s="20">
        <f t="shared" si="1028"/>
        <v>1.239521843006215E-2</v>
      </c>
      <c r="AO658" s="4">
        <v>161</v>
      </c>
      <c r="AP658">
        <f t="shared" si="1001"/>
        <v>4</v>
      </c>
      <c r="AQ658">
        <f t="shared" si="996"/>
        <v>2.5477707006369421E-2</v>
      </c>
      <c r="AR658" s="20">
        <f t="shared" si="1029"/>
        <v>40.513336688475086</v>
      </c>
      <c r="AS658" s="4">
        <v>145</v>
      </c>
      <c r="AT658">
        <f t="shared" si="1030"/>
        <v>4</v>
      </c>
      <c r="AU658">
        <f t="shared" si="1031"/>
        <v>2.8368794326241176E-2</v>
      </c>
      <c r="AV658" s="20">
        <f t="shared" si="1032"/>
        <v>36.48716658278812</v>
      </c>
      <c r="AW658" s="30">
        <f t="shared" si="1033"/>
        <v>2.9761660413297098E-4</v>
      </c>
      <c r="AX658" s="4">
        <v>20</v>
      </c>
      <c r="AY658">
        <f t="shared" si="1034"/>
        <v>3</v>
      </c>
      <c r="AZ658">
        <f t="shared" si="1035"/>
        <v>0.17647058823529416</v>
      </c>
      <c r="BA658" s="20">
        <f t="shared" si="1036"/>
        <v>5.0327126321087059</v>
      </c>
      <c r="BB658" s="30">
        <f t="shared" si="1037"/>
        <v>4.1050566087306346E-5</v>
      </c>
      <c r="BC658" s="16">
        <f>+Pagina_Inicial[[#This Row],[Aislamiento Domiciliario]]+Pagina_Inicial[[#This Row],[Aislamiento en Hoteles]]+Pagina_Inicial[[#This Row],[Hospitalizados en Sala]]+Pagina_Inicial[[#This Row],[Hospitalizados en UCI]]</f>
        <v>6365</v>
      </c>
      <c r="BD658" s="16">
        <f t="shared" si="1038"/>
        <v>507</v>
      </c>
      <c r="BE658" s="30">
        <f t="shared" si="1039"/>
        <v>8.654831000341412E-2</v>
      </c>
      <c r="BF658" s="20">
        <f t="shared" si="1040"/>
        <v>1601.6607951685958</v>
      </c>
      <c r="BG658" s="20">
        <f t="shared" si="1041"/>
        <v>1.3064342657285243E-2</v>
      </c>
      <c r="BH658" s="26">
        <v>90463</v>
      </c>
      <c r="BI658">
        <f t="shared" si="1042"/>
        <v>194</v>
      </c>
      <c r="BJ658" s="4">
        <v>183725</v>
      </c>
      <c r="BK658">
        <f t="shared" si="1043"/>
        <v>322</v>
      </c>
      <c r="BL658" s="4">
        <v>137174</v>
      </c>
      <c r="BM658">
        <f t="shared" si="1044"/>
        <v>209</v>
      </c>
      <c r="BN658" s="4">
        <v>53530</v>
      </c>
      <c r="BO658">
        <f t="shared" si="1045"/>
        <v>85</v>
      </c>
      <c r="BP658" s="4">
        <v>22312</v>
      </c>
      <c r="BQ658">
        <f t="shared" si="1046"/>
        <v>17</v>
      </c>
      <c r="BR658" s="8">
        <v>35</v>
      </c>
      <c r="BS658" s="15">
        <f t="shared" si="1047"/>
        <v>0</v>
      </c>
      <c r="BT658" s="8">
        <v>338</v>
      </c>
      <c r="BU658" s="15">
        <f t="shared" si="1048"/>
        <v>0</v>
      </c>
      <c r="BV658" s="8">
        <v>1557</v>
      </c>
      <c r="BW658" s="15">
        <f t="shared" si="1049"/>
        <v>0</v>
      </c>
      <c r="BX658" s="8">
        <v>3485</v>
      </c>
      <c r="BY658" s="15">
        <f t="shared" si="1050"/>
        <v>0</v>
      </c>
      <c r="BZ658" s="13">
        <v>1996</v>
      </c>
      <c r="CA658" s="16">
        <f t="shared" si="1051"/>
        <v>2</v>
      </c>
    </row>
    <row r="659" spans="1:79">
      <c r="A659" s="1">
        <v>44556</v>
      </c>
      <c r="B659">
        <v>44557</v>
      </c>
      <c r="C659" s="4">
        <v>487767</v>
      </c>
      <c r="D659">
        <f t="shared" si="997"/>
        <v>563</v>
      </c>
      <c r="E659" s="4">
        <v>7416</v>
      </c>
      <c r="F659">
        <f t="shared" si="1053"/>
        <v>5</v>
      </c>
      <c r="G659" s="4">
        <v>473719</v>
      </c>
      <c r="H659">
        <f t="shared" si="999"/>
        <v>291</v>
      </c>
      <c r="I659">
        <f t="shared" si="1000"/>
        <v>6632</v>
      </c>
      <c r="J659">
        <f t="shared" si="1052"/>
        <v>267</v>
      </c>
      <c r="K659">
        <f t="shared" si="1002"/>
        <v>1.5203980589092742E-2</v>
      </c>
      <c r="L659">
        <f t="shared" si="1003"/>
        <v>0.9711993636305859</v>
      </c>
      <c r="M659">
        <f t="shared" si="1004"/>
        <v>1.3596655780321341E-2</v>
      </c>
      <c r="N659">
        <f t="shared" si="1005"/>
        <v>1.1542396267070138E-3</v>
      </c>
      <c r="O659">
        <f t="shared" si="1006"/>
        <v>6.7421790722761602E-4</v>
      </c>
      <c r="P659">
        <f t="shared" si="1007"/>
        <v>6.1428821727648668E-4</v>
      </c>
      <c r="Q659">
        <f t="shared" si="1008"/>
        <v>4.0259348612786489E-2</v>
      </c>
      <c r="R659">
        <f t="shared" si="1009"/>
        <v>122739.55712128837</v>
      </c>
      <c r="S659">
        <f t="shared" si="1010"/>
        <v>1866.1298439859083</v>
      </c>
      <c r="T659">
        <f t="shared" si="1011"/>
        <v>119204.57976849521</v>
      </c>
      <c r="U659">
        <f t="shared" si="1012"/>
        <v>1668.8475088072471</v>
      </c>
      <c r="V659" s="4">
        <v>4432384</v>
      </c>
      <c r="W659">
        <f t="shared" si="1013"/>
        <v>6453</v>
      </c>
      <c r="X659">
        <f t="shared" si="1014"/>
        <v>-6353</v>
      </c>
      <c r="Y659" s="20">
        <f t="shared" si="1015"/>
        <v>1115345.7473578257</v>
      </c>
      <c r="Z659" s="4">
        <v>3941068</v>
      </c>
      <c r="AA659">
        <f t="shared" si="1016"/>
        <v>5890</v>
      </c>
      <c r="AB659" s="17">
        <f t="shared" si="1017"/>
        <v>0.8891531058680836</v>
      </c>
      <c r="AC659" s="16">
        <f t="shared" si="1018"/>
        <v>-6089</v>
      </c>
      <c r="AD659">
        <f t="shared" si="1019"/>
        <v>491316</v>
      </c>
      <c r="AE659">
        <f t="shared" si="1020"/>
        <v>563</v>
      </c>
      <c r="AF659" s="17">
        <f t="shared" si="1021"/>
        <v>0.11084689413191637</v>
      </c>
      <c r="AG659" s="16">
        <f t="shared" si="1022"/>
        <v>-264</v>
      </c>
      <c r="AH659" s="20">
        <f t="shared" si="1023"/>
        <v>8.7246242057957543E-2</v>
      </c>
      <c r="AI659" s="20">
        <f t="shared" si="1024"/>
        <v>123632.61197785605</v>
      </c>
      <c r="AJ659" s="4">
        <v>6325</v>
      </c>
      <c r="AK659">
        <f t="shared" si="1025"/>
        <v>286</v>
      </c>
      <c r="AL659">
        <f t="shared" si="1026"/>
        <v>4.735883424408005E-2</v>
      </c>
      <c r="AM659" s="20">
        <f t="shared" si="1027"/>
        <v>1591.5953699043785</v>
      </c>
      <c r="AN659" s="20">
        <f t="shared" si="1028"/>
        <v>1.2967256907498868E-2</v>
      </c>
      <c r="AO659" s="4">
        <v>152</v>
      </c>
      <c r="AP659">
        <f t="shared" si="1001"/>
        <v>-9</v>
      </c>
      <c r="AQ659">
        <f t="shared" si="996"/>
        <v>-5.5900621118012417E-2</v>
      </c>
      <c r="AR659" s="20">
        <f t="shared" si="1029"/>
        <v>38.248616004026168</v>
      </c>
      <c r="AS659" s="4">
        <v>136</v>
      </c>
      <c r="AT659">
        <f t="shared" si="1030"/>
        <v>-9</v>
      </c>
      <c r="AU659">
        <f t="shared" si="1031"/>
        <v>-6.2068965517241392E-2</v>
      </c>
      <c r="AV659" s="20">
        <f t="shared" si="1032"/>
        <v>34.222445898339203</v>
      </c>
      <c r="AW659" s="30">
        <f t="shared" si="1033"/>
        <v>2.7882165050116141E-4</v>
      </c>
      <c r="AX659" s="4">
        <v>19</v>
      </c>
      <c r="AY659">
        <f t="shared" si="1034"/>
        <v>-1</v>
      </c>
      <c r="AZ659">
        <f t="shared" si="1035"/>
        <v>-5.0000000000000044E-2</v>
      </c>
      <c r="BA659" s="20">
        <f t="shared" si="1036"/>
        <v>4.781077000503271</v>
      </c>
      <c r="BB659" s="30">
        <f t="shared" si="1037"/>
        <v>3.895302470236814E-5</v>
      </c>
      <c r="BC659" s="16">
        <f>+Pagina_Inicial[[#This Row],[Aislamiento Domiciliario]]+Pagina_Inicial[[#This Row],[Aislamiento en Hoteles]]+Pagina_Inicial[[#This Row],[Hospitalizados en Sala]]+Pagina_Inicial[[#This Row],[Hospitalizados en UCI]]</f>
        <v>6632</v>
      </c>
      <c r="BD659" s="16">
        <f t="shared" si="1038"/>
        <v>267</v>
      </c>
      <c r="BE659" s="30">
        <f t="shared" si="1039"/>
        <v>4.1948153967007018E-2</v>
      </c>
      <c r="BF659" s="20">
        <f t="shared" si="1040"/>
        <v>1668.8475088072471</v>
      </c>
      <c r="BG659" s="20">
        <f t="shared" si="1041"/>
        <v>1.3596655780321341E-2</v>
      </c>
      <c r="BH659" s="26">
        <v>90575</v>
      </c>
      <c r="BI659">
        <f t="shared" si="1042"/>
        <v>112</v>
      </c>
      <c r="BJ659" s="4">
        <v>183942</v>
      </c>
      <c r="BK659">
        <f t="shared" si="1043"/>
        <v>217</v>
      </c>
      <c r="BL659" s="4">
        <v>137324</v>
      </c>
      <c r="BM659">
        <f t="shared" si="1044"/>
        <v>150</v>
      </c>
      <c r="BN659" s="4">
        <v>53597</v>
      </c>
      <c r="BO659">
        <f t="shared" si="1045"/>
        <v>67</v>
      </c>
      <c r="BP659" s="4">
        <v>22329</v>
      </c>
      <c r="BQ659">
        <f t="shared" si="1046"/>
        <v>17</v>
      </c>
      <c r="BR659" s="8">
        <v>35</v>
      </c>
      <c r="BS659" s="15">
        <f t="shared" si="1047"/>
        <v>0</v>
      </c>
      <c r="BT659" s="8">
        <v>338</v>
      </c>
      <c r="BU659" s="15">
        <f t="shared" si="1048"/>
        <v>0</v>
      </c>
      <c r="BV659" s="8">
        <v>1558</v>
      </c>
      <c r="BW659" s="15">
        <f t="shared" si="1049"/>
        <v>1</v>
      </c>
      <c r="BX659" s="8">
        <v>3487</v>
      </c>
      <c r="BY659" s="15">
        <f t="shared" si="1050"/>
        <v>2</v>
      </c>
      <c r="BZ659" s="13">
        <v>1998</v>
      </c>
      <c r="CA659" s="16">
        <f t="shared" si="1051"/>
        <v>2</v>
      </c>
    </row>
    <row r="660" spans="1:79">
      <c r="A660" s="1">
        <v>44557</v>
      </c>
      <c r="B660">
        <v>44558</v>
      </c>
      <c r="C660" s="4">
        <v>488341</v>
      </c>
      <c r="D660">
        <f t="shared" si="997"/>
        <v>574</v>
      </c>
      <c r="E660" s="4">
        <v>7418</v>
      </c>
      <c r="F660">
        <f t="shared" si="1053"/>
        <v>2</v>
      </c>
      <c r="G660" s="4">
        <v>473977</v>
      </c>
      <c r="H660">
        <f t="shared" si="999"/>
        <v>258</v>
      </c>
      <c r="I660">
        <f t="shared" si="1000"/>
        <v>6946</v>
      </c>
      <c r="J660">
        <f t="shared" si="1052"/>
        <v>314</v>
      </c>
      <c r="K660">
        <f t="shared" si="1002"/>
        <v>1.5190205204969479E-2</v>
      </c>
      <c r="L660">
        <f t="shared" si="1003"/>
        <v>0.97058612731677252</v>
      </c>
      <c r="M660">
        <f t="shared" si="1004"/>
        <v>1.4223667478258021E-2</v>
      </c>
      <c r="N660">
        <f t="shared" si="1005"/>
        <v>1.1754081676533406E-3</v>
      </c>
      <c r="O660">
        <f t="shared" si="1006"/>
        <v>2.6961445133459155E-4</v>
      </c>
      <c r="P660">
        <f t="shared" si="1007"/>
        <v>5.443302101156807E-4</v>
      </c>
      <c r="Q660">
        <f t="shared" si="1008"/>
        <v>4.5205873884249931E-2</v>
      </c>
      <c r="R660">
        <f t="shared" si="1009"/>
        <v>122883.99597382989</v>
      </c>
      <c r="S660">
        <f t="shared" si="1010"/>
        <v>1866.6331152491191</v>
      </c>
      <c r="T660">
        <f t="shared" si="1011"/>
        <v>119269.50176144941</v>
      </c>
      <c r="U660">
        <f t="shared" si="1012"/>
        <v>1747.8610971313537</v>
      </c>
      <c r="V660" s="4">
        <v>4438772</v>
      </c>
      <c r="W660">
        <f t="shared" si="1013"/>
        <v>6388</v>
      </c>
      <c r="X660">
        <f t="shared" si="1014"/>
        <v>-65</v>
      </c>
      <c r="Y660" s="20">
        <f t="shared" si="1015"/>
        <v>1116953.1957725214</v>
      </c>
      <c r="Z660" s="4">
        <v>3946882</v>
      </c>
      <c r="AA660">
        <f t="shared" si="1016"/>
        <v>5814</v>
      </c>
      <c r="AB660" s="17">
        <f t="shared" si="1017"/>
        <v>0.88918331466450629</v>
      </c>
      <c r="AC660" s="16">
        <f t="shared" si="1018"/>
        <v>-76</v>
      </c>
      <c r="AD660">
        <f t="shared" si="1019"/>
        <v>491890</v>
      </c>
      <c r="AE660">
        <f t="shared" si="1020"/>
        <v>574</v>
      </c>
      <c r="AF660" s="17">
        <f t="shared" si="1021"/>
        <v>0.11081668533549369</v>
      </c>
      <c r="AG660" s="16">
        <f t="shared" si="1022"/>
        <v>11</v>
      </c>
      <c r="AH660" s="20">
        <f t="shared" si="1023"/>
        <v>8.9855979962429555E-2</v>
      </c>
      <c r="AI660" s="20">
        <f t="shared" si="1024"/>
        <v>123777.05083039758</v>
      </c>
      <c r="AJ660" s="4">
        <v>6624</v>
      </c>
      <c r="AK660">
        <f t="shared" si="1025"/>
        <v>299</v>
      </c>
      <c r="AL660">
        <f t="shared" si="1026"/>
        <v>4.7272727272727355E-2</v>
      </c>
      <c r="AM660" s="20">
        <f t="shared" si="1027"/>
        <v>1666.8344237544036</v>
      </c>
      <c r="AN660" s="20">
        <f t="shared" si="1028"/>
        <v>1.3564292164696391E-2</v>
      </c>
      <c r="AO660" s="4">
        <v>155</v>
      </c>
      <c r="AP660">
        <f t="shared" si="1001"/>
        <v>3</v>
      </c>
      <c r="AQ660">
        <f t="shared" si="996"/>
        <v>1.9736842105263053E-2</v>
      </c>
      <c r="AR660" s="20">
        <f t="shared" si="1029"/>
        <v>39.003522898842476</v>
      </c>
      <c r="AS660" s="4">
        <v>148</v>
      </c>
      <c r="AT660">
        <f t="shared" si="1030"/>
        <v>12</v>
      </c>
      <c r="AU660">
        <f t="shared" si="1031"/>
        <v>8.8235294117646967E-2</v>
      </c>
      <c r="AV660" s="20">
        <f t="shared" si="1032"/>
        <v>37.242073477604428</v>
      </c>
      <c r="AW660" s="30">
        <f t="shared" si="1033"/>
        <v>3.0306691430782997E-4</v>
      </c>
      <c r="AX660" s="4">
        <v>19</v>
      </c>
      <c r="AY660">
        <f t="shared" si="1034"/>
        <v>0</v>
      </c>
      <c r="AZ660">
        <f t="shared" si="1035"/>
        <v>0</v>
      </c>
      <c r="BA660" s="20">
        <f t="shared" si="1036"/>
        <v>4.781077000503271</v>
      </c>
      <c r="BB660" s="30">
        <f t="shared" si="1037"/>
        <v>3.8907238998978172E-5</v>
      </c>
      <c r="BC660" s="16">
        <f>+Pagina_Inicial[[#This Row],[Aislamiento Domiciliario]]+Pagina_Inicial[[#This Row],[Aislamiento en Hoteles]]+Pagina_Inicial[[#This Row],[Hospitalizados en Sala]]+Pagina_Inicial[[#This Row],[Hospitalizados en UCI]]</f>
        <v>6946</v>
      </c>
      <c r="BD660" s="16">
        <f t="shared" si="1038"/>
        <v>314</v>
      </c>
      <c r="BE660" s="30">
        <f t="shared" si="1039"/>
        <v>4.7346200241254577E-2</v>
      </c>
      <c r="BF660" s="20">
        <f t="shared" si="1040"/>
        <v>1747.8610971313537</v>
      </c>
      <c r="BG660" s="20">
        <f t="shared" si="1041"/>
        <v>1.4223667478258021E-2</v>
      </c>
      <c r="BH660" s="26">
        <v>90698</v>
      </c>
      <c r="BI660">
        <f t="shared" si="1042"/>
        <v>123</v>
      </c>
      <c r="BJ660" s="4">
        <v>184155</v>
      </c>
      <c r="BK660">
        <f t="shared" si="1043"/>
        <v>213</v>
      </c>
      <c r="BL660" s="4">
        <v>137483</v>
      </c>
      <c r="BM660">
        <f t="shared" si="1044"/>
        <v>159</v>
      </c>
      <c r="BN660" s="4">
        <v>53661</v>
      </c>
      <c r="BO660">
        <f t="shared" si="1045"/>
        <v>64</v>
      </c>
      <c r="BP660" s="4">
        <v>22344</v>
      </c>
      <c r="BQ660">
        <f t="shared" si="1046"/>
        <v>15</v>
      </c>
      <c r="BR660" s="8">
        <v>35</v>
      </c>
      <c r="BS660" s="15">
        <f t="shared" si="1047"/>
        <v>0</v>
      </c>
      <c r="BT660" s="8">
        <v>338</v>
      </c>
      <c r="BU660" s="15">
        <f t="shared" si="1048"/>
        <v>0</v>
      </c>
      <c r="BV660" s="8">
        <v>1558</v>
      </c>
      <c r="BW660" s="15">
        <f t="shared" si="1049"/>
        <v>0</v>
      </c>
      <c r="BX660" s="8">
        <v>3487</v>
      </c>
      <c r="BY660" s="15">
        <f t="shared" si="1050"/>
        <v>0</v>
      </c>
      <c r="BZ660" s="13">
        <v>2000</v>
      </c>
      <c r="CA660" s="16">
        <f t="shared" si="1051"/>
        <v>2</v>
      </c>
    </row>
    <row r="661" spans="1:79">
      <c r="A661" s="1">
        <v>44558</v>
      </c>
      <c r="B661">
        <v>44559</v>
      </c>
      <c r="C661" s="4">
        <v>489695</v>
      </c>
      <c r="D661">
        <f t="shared" si="997"/>
        <v>1354</v>
      </c>
      <c r="E661" s="4">
        <v>7421</v>
      </c>
      <c r="F661">
        <f t="shared" si="1053"/>
        <v>3</v>
      </c>
      <c r="G661" s="4">
        <v>474416</v>
      </c>
      <c r="H661">
        <f t="shared" si="999"/>
        <v>439</v>
      </c>
      <c r="I661">
        <f t="shared" si="1000"/>
        <v>7858</v>
      </c>
      <c r="J661">
        <f t="shared" si="1052"/>
        <v>912</v>
      </c>
      <c r="K661">
        <f t="shared" si="1002"/>
        <v>1.5154330756899703E-2</v>
      </c>
      <c r="L661">
        <f t="shared" si="1003"/>
        <v>0.96879894628289032</v>
      </c>
      <c r="M661">
        <f t="shared" si="1004"/>
        <v>1.6046722960209928E-2</v>
      </c>
      <c r="N661">
        <f t="shared" si="1005"/>
        <v>2.7649863690664598E-3</v>
      </c>
      <c r="O661">
        <f t="shared" si="1006"/>
        <v>4.0425818622827114E-4</v>
      </c>
      <c r="P661">
        <f t="shared" si="1007"/>
        <v>9.253482175980574E-4</v>
      </c>
      <c r="Q661">
        <f t="shared" si="1008"/>
        <v>0.11606006617459913</v>
      </c>
      <c r="R661">
        <f t="shared" si="1009"/>
        <v>123224.71061902365</v>
      </c>
      <c r="S661">
        <f t="shared" si="1010"/>
        <v>1867.3880221439356</v>
      </c>
      <c r="T661">
        <f t="shared" si="1011"/>
        <v>119379.96980372421</v>
      </c>
      <c r="U661">
        <f t="shared" si="1012"/>
        <v>1977.3527931555107</v>
      </c>
      <c r="V661" s="4">
        <v>4451122</v>
      </c>
      <c r="W661">
        <f t="shared" si="1013"/>
        <v>12350</v>
      </c>
      <c r="X661">
        <f t="shared" si="1014"/>
        <v>5962</v>
      </c>
      <c r="Y661" s="20">
        <f t="shared" si="1015"/>
        <v>1120060.8958228484</v>
      </c>
      <c r="Z661" s="4">
        <v>3957878</v>
      </c>
      <c r="AA661">
        <f t="shared" si="1016"/>
        <v>10996</v>
      </c>
      <c r="AB661" s="17">
        <f t="shared" si="1017"/>
        <v>0.88918659160544244</v>
      </c>
      <c r="AC661" s="16">
        <f t="shared" si="1018"/>
        <v>5182</v>
      </c>
      <c r="AD661">
        <f t="shared" si="1019"/>
        <v>493244</v>
      </c>
      <c r="AE661">
        <f t="shared" si="1020"/>
        <v>1354</v>
      </c>
      <c r="AF661" s="17">
        <f t="shared" si="1021"/>
        <v>0.1108134083945576</v>
      </c>
      <c r="AG661" s="16">
        <f t="shared" si="1022"/>
        <v>780</v>
      </c>
      <c r="AH661" s="20">
        <f t="shared" si="1023"/>
        <v>0.10963562753036438</v>
      </c>
      <c r="AI661" s="20">
        <f t="shared" si="1024"/>
        <v>124117.76547559134</v>
      </c>
      <c r="AJ661" s="4">
        <v>7528</v>
      </c>
      <c r="AK661">
        <f t="shared" si="1025"/>
        <v>904</v>
      </c>
      <c r="AL661">
        <f t="shared" si="1026"/>
        <v>0.13647342995169076</v>
      </c>
      <c r="AM661" s="20">
        <f t="shared" si="1027"/>
        <v>1894.313034725717</v>
      </c>
      <c r="AN661" s="20">
        <f t="shared" si="1028"/>
        <v>1.5372834111028293E-2</v>
      </c>
      <c r="AO661" s="4">
        <v>163</v>
      </c>
      <c r="AP661">
        <f t="shared" si="1001"/>
        <v>8</v>
      </c>
      <c r="AQ661">
        <f t="shared" si="996"/>
        <v>5.1612903225806361E-2</v>
      </c>
      <c r="AR661" s="20">
        <f t="shared" si="1029"/>
        <v>41.016607951685955</v>
      </c>
      <c r="AS661" s="4">
        <v>147</v>
      </c>
      <c r="AT661">
        <f t="shared" si="1030"/>
        <v>-1</v>
      </c>
      <c r="AU661">
        <f t="shared" si="1031"/>
        <v>-6.7567567567567988E-3</v>
      </c>
      <c r="AV661" s="20">
        <f t="shared" si="1032"/>
        <v>36.99043784599899</v>
      </c>
      <c r="AW661" s="30">
        <f t="shared" si="1033"/>
        <v>3.0018685099909127E-4</v>
      </c>
      <c r="AX661" s="4">
        <v>20</v>
      </c>
      <c r="AY661">
        <f t="shared" si="1034"/>
        <v>1</v>
      </c>
      <c r="AZ661">
        <f t="shared" si="1035"/>
        <v>5.2631578947368363E-2</v>
      </c>
      <c r="BA661" s="20">
        <f t="shared" si="1036"/>
        <v>5.0327126321087068</v>
      </c>
      <c r="BB661" s="30">
        <f t="shared" si="1037"/>
        <v>4.0841748435250513E-5</v>
      </c>
      <c r="BC661" s="16">
        <f>+Pagina_Inicial[[#This Row],[Aislamiento Domiciliario]]+Pagina_Inicial[[#This Row],[Aislamiento en Hoteles]]+Pagina_Inicial[[#This Row],[Hospitalizados en Sala]]+Pagina_Inicial[[#This Row],[Hospitalizados en UCI]]</f>
        <v>7858</v>
      </c>
      <c r="BD661" s="16">
        <f t="shared" si="1038"/>
        <v>912</v>
      </c>
      <c r="BE661" s="30">
        <f t="shared" si="1039"/>
        <v>0.13129858911603809</v>
      </c>
      <c r="BF661" s="20">
        <f t="shared" si="1040"/>
        <v>1977.3527931555107</v>
      </c>
      <c r="BG661" s="20">
        <f t="shared" si="1041"/>
        <v>1.6046722960209928E-2</v>
      </c>
      <c r="BH661" s="26">
        <v>90945</v>
      </c>
      <c r="BI661">
        <f t="shared" si="1042"/>
        <v>247</v>
      </c>
      <c r="BJ661" s="4">
        <v>184687</v>
      </c>
      <c r="BK661">
        <f t="shared" si="1043"/>
        <v>532</v>
      </c>
      <c r="BL661" s="4">
        <v>137916</v>
      </c>
      <c r="BM661">
        <f t="shared" si="1044"/>
        <v>433</v>
      </c>
      <c r="BN661" s="4">
        <v>53782</v>
      </c>
      <c r="BO661">
        <f t="shared" si="1045"/>
        <v>121</v>
      </c>
      <c r="BP661" s="4">
        <v>22365</v>
      </c>
      <c r="BQ661">
        <f t="shared" si="1046"/>
        <v>21</v>
      </c>
      <c r="BR661" s="8">
        <v>35</v>
      </c>
      <c r="BS661" s="15">
        <f t="shared" si="1047"/>
        <v>0</v>
      </c>
      <c r="BT661" s="8">
        <v>338</v>
      </c>
      <c r="BU661" s="15">
        <f t="shared" si="1048"/>
        <v>0</v>
      </c>
      <c r="BV661" s="8">
        <v>1558</v>
      </c>
      <c r="BW661" s="15">
        <f t="shared" si="1049"/>
        <v>0</v>
      </c>
      <c r="BX661" s="8">
        <v>3488</v>
      </c>
      <c r="BY661" s="15">
        <f t="shared" si="1050"/>
        <v>1</v>
      </c>
      <c r="BZ661" s="13">
        <v>2002</v>
      </c>
      <c r="CA661" s="16">
        <f t="shared" si="1051"/>
        <v>2</v>
      </c>
    </row>
    <row r="662" spans="1:79">
      <c r="A662" s="1">
        <v>44559</v>
      </c>
      <c r="B662">
        <v>44560</v>
      </c>
      <c r="C662" s="4">
        <v>491043</v>
      </c>
      <c r="D662">
        <f t="shared" si="997"/>
        <v>1348</v>
      </c>
      <c r="E662" s="4">
        <v>7425</v>
      </c>
      <c r="F662">
        <f t="shared" si="1053"/>
        <v>4</v>
      </c>
      <c r="G662" s="4">
        <v>474829</v>
      </c>
      <c r="H662">
        <f t="shared" si="999"/>
        <v>413</v>
      </c>
      <c r="I662">
        <f t="shared" si="1000"/>
        <v>8789</v>
      </c>
      <c r="J662">
        <f t="shared" si="1052"/>
        <v>931</v>
      </c>
      <c r="K662">
        <f t="shared" si="1002"/>
        <v>1.5120875361220911E-2</v>
      </c>
      <c r="L662">
        <f t="shared" si="1003"/>
        <v>0.96698048847045981</v>
      </c>
      <c r="M662">
        <f t="shared" si="1004"/>
        <v>1.7898636168319271E-2</v>
      </c>
      <c r="N662">
        <f t="shared" si="1005"/>
        <v>2.745177102616268E-3</v>
      </c>
      <c r="O662">
        <f t="shared" si="1006"/>
        <v>5.3872053872053868E-4</v>
      </c>
      <c r="P662">
        <f t="shared" si="1007"/>
        <v>8.6978680746121236E-4</v>
      </c>
      <c r="Q662">
        <f t="shared" si="1008"/>
        <v>0.10592786437592445</v>
      </c>
      <c r="R662">
        <f t="shared" si="1009"/>
        <v>123563.91545042777</v>
      </c>
      <c r="S662">
        <f t="shared" si="1010"/>
        <v>1868.3945646703573</v>
      </c>
      <c r="T662">
        <f t="shared" si="1011"/>
        <v>119483.89531957725</v>
      </c>
      <c r="U662">
        <f t="shared" si="1012"/>
        <v>2211.6255661801711</v>
      </c>
      <c r="V662" s="4">
        <v>4462855</v>
      </c>
      <c r="W662">
        <f t="shared" si="1013"/>
        <v>11733</v>
      </c>
      <c r="X662">
        <f t="shared" si="1014"/>
        <v>-617</v>
      </c>
      <c r="Y662" s="20">
        <f t="shared" si="1015"/>
        <v>1123013.336688475</v>
      </c>
      <c r="Z662" s="4">
        <v>3968263</v>
      </c>
      <c r="AA662">
        <f t="shared" si="1016"/>
        <v>10385</v>
      </c>
      <c r="AB662" s="17">
        <f t="shared" si="1017"/>
        <v>0.88917587508444706</v>
      </c>
      <c r="AC662" s="16">
        <f t="shared" si="1018"/>
        <v>-611</v>
      </c>
      <c r="AD662">
        <f t="shared" si="1019"/>
        <v>494592</v>
      </c>
      <c r="AE662">
        <f t="shared" si="1020"/>
        <v>1348</v>
      </c>
      <c r="AF662" s="17">
        <f t="shared" si="1021"/>
        <v>0.11082412491555294</v>
      </c>
      <c r="AG662" s="16">
        <f t="shared" si="1022"/>
        <v>-6</v>
      </c>
      <c r="AH662" s="20">
        <f t="shared" si="1023"/>
        <v>0.11488962754623711</v>
      </c>
      <c r="AI662" s="20">
        <f t="shared" si="1024"/>
        <v>124456.97030699547</v>
      </c>
      <c r="AJ662" s="4">
        <v>8429</v>
      </c>
      <c r="AK662">
        <f t="shared" si="1025"/>
        <v>901</v>
      </c>
      <c r="AL662">
        <f t="shared" si="1026"/>
        <v>0.11968650371944745</v>
      </c>
      <c r="AM662" s="20">
        <f t="shared" si="1027"/>
        <v>2121.0367388022141</v>
      </c>
      <c r="AN662" s="20">
        <f t="shared" si="1028"/>
        <v>1.7165502817472197E-2</v>
      </c>
      <c r="AO662" s="4">
        <v>181</v>
      </c>
      <c r="AP662">
        <f t="shared" si="1001"/>
        <v>18</v>
      </c>
      <c r="AQ662">
        <f t="shared" si="996"/>
        <v>0.11042944785276076</v>
      </c>
      <c r="AR662" s="20">
        <f t="shared" si="1029"/>
        <v>45.546049320583791</v>
      </c>
      <c r="AS662" s="4">
        <v>161</v>
      </c>
      <c r="AT662">
        <f t="shared" si="1030"/>
        <v>14</v>
      </c>
      <c r="AU662">
        <f t="shared" si="1031"/>
        <v>9.5238095238095344E-2</v>
      </c>
      <c r="AV662" s="20">
        <f t="shared" si="1032"/>
        <v>40.513336688475086</v>
      </c>
      <c r="AW662" s="30">
        <f t="shared" si="1033"/>
        <v>3.2787352635105276E-4</v>
      </c>
      <c r="AX662" s="4">
        <v>18</v>
      </c>
      <c r="AY662">
        <f t="shared" si="1034"/>
        <v>-2</v>
      </c>
      <c r="AZ662">
        <f t="shared" si="1035"/>
        <v>-9.9999999999999978E-2</v>
      </c>
      <c r="BA662" s="20">
        <f t="shared" si="1036"/>
        <v>4.5294413688978361</v>
      </c>
      <c r="BB662" s="30">
        <f t="shared" si="1037"/>
        <v>3.6656667542353726E-5</v>
      </c>
      <c r="BC662" s="16">
        <f>+Pagina_Inicial[[#This Row],[Aislamiento Domiciliario]]+Pagina_Inicial[[#This Row],[Aislamiento en Hoteles]]+Pagina_Inicial[[#This Row],[Hospitalizados en Sala]]+Pagina_Inicial[[#This Row],[Hospitalizados en UCI]]</f>
        <v>8789</v>
      </c>
      <c r="BD662" s="16">
        <f t="shared" si="1038"/>
        <v>931</v>
      </c>
      <c r="BE662" s="30">
        <f t="shared" si="1039"/>
        <v>0.1184779842199033</v>
      </c>
      <c r="BF662" s="20">
        <f t="shared" si="1040"/>
        <v>2211.6255661801711</v>
      </c>
      <c r="BG662" s="20">
        <f t="shared" si="1041"/>
        <v>1.7898636168319271E-2</v>
      </c>
      <c r="BH662" s="26">
        <v>91155</v>
      </c>
      <c r="BI662">
        <f t="shared" si="1042"/>
        <v>210</v>
      </c>
      <c r="BJ662" s="4">
        <v>185243</v>
      </c>
      <c r="BK662">
        <f t="shared" si="1043"/>
        <v>556</v>
      </c>
      <c r="BL662" s="4">
        <v>138337</v>
      </c>
      <c r="BM662">
        <f t="shared" si="1044"/>
        <v>421</v>
      </c>
      <c r="BN662" s="4">
        <v>53917</v>
      </c>
      <c r="BO662">
        <f t="shared" si="1045"/>
        <v>135</v>
      </c>
      <c r="BP662" s="4">
        <v>22391</v>
      </c>
      <c r="BQ662">
        <f t="shared" si="1046"/>
        <v>26</v>
      </c>
      <c r="BR662" s="8">
        <v>35</v>
      </c>
      <c r="BS662" s="15">
        <f t="shared" si="1047"/>
        <v>0</v>
      </c>
      <c r="BT662" s="8">
        <v>338</v>
      </c>
      <c r="BU662" s="15">
        <f t="shared" si="1048"/>
        <v>0</v>
      </c>
      <c r="BV662" s="8">
        <v>1558</v>
      </c>
      <c r="BW662" s="15">
        <f t="shared" si="1049"/>
        <v>0</v>
      </c>
      <c r="BX662" s="8">
        <v>3488</v>
      </c>
      <c r="BY662" s="15">
        <f t="shared" si="1050"/>
        <v>0</v>
      </c>
      <c r="BZ662" s="13">
        <v>2006</v>
      </c>
      <c r="CA662" s="16">
        <f t="shared" si="1051"/>
        <v>4</v>
      </c>
    </row>
    <row r="663" spans="1:79">
      <c r="A663" s="1">
        <v>44560</v>
      </c>
      <c r="B663">
        <v>44561</v>
      </c>
      <c r="C663" s="4">
        <v>493707</v>
      </c>
      <c r="D663">
        <f t="shared" si="997"/>
        <v>2664</v>
      </c>
      <c r="E663" s="4">
        <v>7427</v>
      </c>
      <c r="F663">
        <f t="shared" si="1053"/>
        <v>2</v>
      </c>
      <c r="G663" s="4">
        <v>475216</v>
      </c>
      <c r="H663">
        <f t="shared" si="999"/>
        <v>387</v>
      </c>
      <c r="I663">
        <f t="shared" si="1000"/>
        <v>11064</v>
      </c>
      <c r="J663">
        <f t="shared" si="1052"/>
        <v>2275</v>
      </c>
      <c r="K663">
        <f t="shared" si="1002"/>
        <v>1.5043335419590973E-2</v>
      </c>
      <c r="L663">
        <f t="shared" si="1003"/>
        <v>0.96254661165428079</v>
      </c>
      <c r="M663">
        <f t="shared" si="1004"/>
        <v>2.241005292612825E-2</v>
      </c>
      <c r="N663">
        <f t="shared" si="1005"/>
        <v>5.3959129605211185E-3</v>
      </c>
      <c r="O663">
        <f t="shared" si="1006"/>
        <v>2.6928773394371884E-4</v>
      </c>
      <c r="P663">
        <f t="shared" si="1007"/>
        <v>8.1436651964580313E-4</v>
      </c>
      <c r="Q663">
        <f t="shared" si="1008"/>
        <v>0.20562183658712943</v>
      </c>
      <c r="R663">
        <f t="shared" si="1009"/>
        <v>124234.27277302466</v>
      </c>
      <c r="S663">
        <f t="shared" si="1010"/>
        <v>1868.8978359335681</v>
      </c>
      <c r="T663">
        <f t="shared" si="1011"/>
        <v>119581.27830900854</v>
      </c>
      <c r="U663">
        <f t="shared" si="1012"/>
        <v>2784.0966280825364</v>
      </c>
      <c r="V663" s="4">
        <v>4488534</v>
      </c>
      <c r="W663">
        <f t="shared" si="1013"/>
        <v>25679</v>
      </c>
      <c r="X663">
        <f t="shared" si="1014"/>
        <v>13946</v>
      </c>
      <c r="Y663" s="20">
        <f t="shared" si="1015"/>
        <v>1129475.0880724711</v>
      </c>
      <c r="Z663" s="4">
        <v>3991278</v>
      </c>
      <c r="AA663">
        <f t="shared" si="1016"/>
        <v>23015</v>
      </c>
      <c r="AB663" s="17">
        <f t="shared" si="1017"/>
        <v>0.8892163900284592</v>
      </c>
      <c r="AC663" s="16">
        <f t="shared" si="1018"/>
        <v>12630</v>
      </c>
      <c r="AD663">
        <f t="shared" si="1019"/>
        <v>497256</v>
      </c>
      <c r="AE663">
        <f t="shared" si="1020"/>
        <v>2664</v>
      </c>
      <c r="AF663" s="17">
        <f t="shared" si="1021"/>
        <v>0.11078360997154083</v>
      </c>
      <c r="AG663" s="16">
        <f t="shared" si="1022"/>
        <v>1316</v>
      </c>
      <c r="AH663" s="20">
        <f t="shared" si="1023"/>
        <v>0.10374235756844113</v>
      </c>
      <c r="AI663" s="20">
        <f t="shared" si="1024"/>
        <v>125127.32762959234</v>
      </c>
      <c r="AJ663" s="4">
        <v>10726</v>
      </c>
      <c r="AK663">
        <f t="shared" si="1025"/>
        <v>2297</v>
      </c>
      <c r="AL663">
        <f t="shared" si="1026"/>
        <v>0.27251156720844705</v>
      </c>
      <c r="AM663" s="20">
        <f t="shared" si="1027"/>
        <v>2699.043784599899</v>
      </c>
      <c r="AN663" s="20">
        <f t="shared" si="1028"/>
        <v>2.1725436341797869E-2</v>
      </c>
      <c r="AO663" s="4">
        <v>170</v>
      </c>
      <c r="AP663">
        <f t="shared" si="1001"/>
        <v>-11</v>
      </c>
      <c r="AQ663">
        <f t="shared" si="996"/>
        <v>-6.0773480662983381E-2</v>
      </c>
      <c r="AR663" s="20">
        <f t="shared" si="1029"/>
        <v>42.778057372924003</v>
      </c>
      <c r="AS663" s="4">
        <v>145</v>
      </c>
      <c r="AT663">
        <f t="shared" si="1030"/>
        <v>-16</v>
      </c>
      <c r="AU663">
        <f t="shared" si="1031"/>
        <v>-9.9378881987577605E-2</v>
      </c>
      <c r="AV663" s="20">
        <f t="shared" si="1032"/>
        <v>36.48716658278812</v>
      </c>
      <c r="AW663" s="30">
        <f t="shared" si="1033"/>
        <v>2.9369646369202784E-4</v>
      </c>
      <c r="AX663" s="4">
        <v>23</v>
      </c>
      <c r="AY663">
        <f t="shared" si="1034"/>
        <v>5</v>
      </c>
      <c r="AZ663">
        <f t="shared" si="1035"/>
        <v>0.27777777777777768</v>
      </c>
      <c r="BA663" s="20">
        <f t="shared" si="1036"/>
        <v>5.7876195269250124</v>
      </c>
      <c r="BB663" s="30">
        <f t="shared" si="1037"/>
        <v>4.6586335620114766E-5</v>
      </c>
      <c r="BC663" s="16">
        <f>+Pagina_Inicial[[#This Row],[Aislamiento Domiciliario]]+Pagina_Inicial[[#This Row],[Aislamiento en Hoteles]]+Pagina_Inicial[[#This Row],[Hospitalizados en Sala]]+Pagina_Inicial[[#This Row],[Hospitalizados en UCI]]</f>
        <v>11064</v>
      </c>
      <c r="BD663" s="16">
        <f t="shared" si="1038"/>
        <v>2275</v>
      </c>
      <c r="BE663" s="30">
        <f t="shared" si="1039"/>
        <v>0.25884628512913865</v>
      </c>
      <c r="BF663" s="20">
        <f t="shared" si="1040"/>
        <v>2784.0966280825364</v>
      </c>
      <c r="BG663" s="20">
        <f t="shared" si="1041"/>
        <v>2.241005292612825E-2</v>
      </c>
      <c r="BH663" s="26">
        <v>91591</v>
      </c>
      <c r="BI663">
        <f t="shared" si="1042"/>
        <v>436</v>
      </c>
      <c r="BJ663" s="4">
        <v>186427</v>
      </c>
      <c r="BK663">
        <f t="shared" si="1043"/>
        <v>1184</v>
      </c>
      <c r="BL663" s="4">
        <v>139099</v>
      </c>
      <c r="BM663">
        <f t="shared" si="1044"/>
        <v>762</v>
      </c>
      <c r="BN663" s="4">
        <v>54157</v>
      </c>
      <c r="BO663">
        <f t="shared" si="1045"/>
        <v>240</v>
      </c>
      <c r="BP663" s="4">
        <v>22433</v>
      </c>
      <c r="BQ663">
        <f t="shared" si="1046"/>
        <v>42</v>
      </c>
      <c r="BR663" s="8">
        <v>35</v>
      </c>
      <c r="BS663" s="15">
        <f t="shared" si="1047"/>
        <v>0</v>
      </c>
      <c r="BT663" s="8">
        <v>338</v>
      </c>
      <c r="BU663" s="15">
        <f t="shared" si="1048"/>
        <v>0</v>
      </c>
      <c r="BV663" s="8">
        <v>1558</v>
      </c>
      <c r="BW663" s="15">
        <f t="shared" si="1049"/>
        <v>0</v>
      </c>
      <c r="BX663" s="8">
        <v>3488</v>
      </c>
      <c r="BY663" s="15">
        <f t="shared" si="1050"/>
        <v>0</v>
      </c>
      <c r="BZ663" s="13">
        <v>2008</v>
      </c>
      <c r="CA663" s="16">
        <f t="shared" si="1051"/>
        <v>2</v>
      </c>
    </row>
    <row r="664" spans="1:79">
      <c r="A664" s="1">
        <v>44592</v>
      </c>
      <c r="B664">
        <v>44562</v>
      </c>
      <c r="C664" s="4">
        <v>495920</v>
      </c>
      <c r="D664">
        <f t="shared" si="997"/>
        <v>2213</v>
      </c>
      <c r="E664" s="4">
        <v>7428</v>
      </c>
      <c r="F664">
        <f t="shared" si="1053"/>
        <v>1</v>
      </c>
      <c r="G664" s="4">
        <v>475624</v>
      </c>
      <c r="H664">
        <f t="shared" si="999"/>
        <v>408</v>
      </c>
      <c r="I664">
        <f t="shared" si="1000"/>
        <v>12868</v>
      </c>
      <c r="J664">
        <f t="shared" si="1052"/>
        <v>1804</v>
      </c>
      <c r="K664">
        <f t="shared" si="1002"/>
        <v>1.4978222293918373E-2</v>
      </c>
      <c r="L664">
        <f t="shared" si="1003"/>
        <v>0.95907404420067754</v>
      </c>
      <c r="M664">
        <f t="shared" si="1004"/>
        <v>2.5947733505404098E-2</v>
      </c>
      <c r="N664">
        <f t="shared" si="1005"/>
        <v>4.4624132924665268E-3</v>
      </c>
      <c r="O664">
        <f t="shared" si="1006"/>
        <v>1.3462574044157243E-4</v>
      </c>
      <c r="P664">
        <f t="shared" si="1007"/>
        <v>8.5782046322305011E-4</v>
      </c>
      <c r="Q664">
        <f t="shared" si="1008"/>
        <v>0.14019272614236866</v>
      </c>
      <c r="R664">
        <f t="shared" si="1009"/>
        <v>124791.14242576748</v>
      </c>
      <c r="S664">
        <f t="shared" si="1010"/>
        <v>1869.1494715651736</v>
      </c>
      <c r="T664">
        <f t="shared" si="1011"/>
        <v>119683.94564670356</v>
      </c>
      <c r="U664">
        <f t="shared" si="1012"/>
        <v>3238.0473074987417</v>
      </c>
      <c r="V664" s="4">
        <v>4509816</v>
      </c>
      <c r="W664">
        <f t="shared" si="1013"/>
        <v>21282</v>
      </c>
      <c r="X664">
        <f t="shared" si="1014"/>
        <v>-4397</v>
      </c>
      <c r="Y664" s="20">
        <f t="shared" si="1015"/>
        <v>1134830.3975842979</v>
      </c>
      <c r="Z664" s="4">
        <v>4010347</v>
      </c>
      <c r="AA664">
        <f t="shared" si="1016"/>
        <v>19069</v>
      </c>
      <c r="AB664" s="17">
        <f t="shared" si="1017"/>
        <v>0.88924847488234549</v>
      </c>
      <c r="AC664" s="16">
        <f t="shared" si="1018"/>
        <v>-3946</v>
      </c>
      <c r="AD664">
        <f t="shared" si="1019"/>
        <v>499469</v>
      </c>
      <c r="AE664">
        <f t="shared" si="1020"/>
        <v>2213</v>
      </c>
      <c r="AF664" s="17">
        <f t="shared" si="1021"/>
        <v>0.11075152511765447</v>
      </c>
      <c r="AG664" s="16">
        <f t="shared" si="1022"/>
        <v>-451</v>
      </c>
      <c r="AH664" s="20">
        <f t="shared" si="1023"/>
        <v>0.10398458791466968</v>
      </c>
      <c r="AI664" s="20">
        <f t="shared" si="1024"/>
        <v>125684.19728233517</v>
      </c>
      <c r="AJ664" s="4">
        <v>12501</v>
      </c>
      <c r="AK664">
        <f t="shared" si="1025"/>
        <v>1775</v>
      </c>
      <c r="AL664">
        <f t="shared" si="1026"/>
        <v>0.16548573559574864</v>
      </c>
      <c r="AM664" s="20">
        <f t="shared" si="1027"/>
        <v>3145.6970306995468</v>
      </c>
      <c r="AN664" s="20">
        <f t="shared" si="1028"/>
        <v>2.5207694789482173E-2</v>
      </c>
      <c r="AO664" s="4">
        <v>194</v>
      </c>
      <c r="AP664">
        <f t="shared" si="1001"/>
        <v>24</v>
      </c>
      <c r="AQ664">
        <f t="shared" si="996"/>
        <v>0.14117647058823524</v>
      </c>
      <c r="AR664" s="20">
        <f t="shared" si="1029"/>
        <v>48.817312531454455</v>
      </c>
      <c r="AS664" s="4">
        <v>148</v>
      </c>
      <c r="AT664">
        <f t="shared" si="1030"/>
        <v>3</v>
      </c>
      <c r="AU664">
        <f t="shared" si="1031"/>
        <v>2.0689655172413834E-2</v>
      </c>
      <c r="AV664" s="20">
        <f t="shared" si="1032"/>
        <v>37.242073477604428</v>
      </c>
      <c r="AW664" s="30">
        <f t="shared" si="1033"/>
        <v>2.9843523148894981E-4</v>
      </c>
      <c r="AX664" s="4">
        <v>25</v>
      </c>
      <c r="AY664">
        <f t="shared" si="1034"/>
        <v>2</v>
      </c>
      <c r="AZ664">
        <f t="shared" si="1035"/>
        <v>8.6956521739130377E-2</v>
      </c>
      <c r="BA664" s="20">
        <f t="shared" si="1036"/>
        <v>6.290890790135883</v>
      </c>
      <c r="BB664" s="30">
        <f t="shared" si="1037"/>
        <v>5.0411356670430714E-5</v>
      </c>
      <c r="BC664" s="16">
        <f>+Pagina_Inicial[[#This Row],[Aislamiento Domiciliario]]+Pagina_Inicial[[#This Row],[Aislamiento en Hoteles]]+Pagina_Inicial[[#This Row],[Hospitalizados en Sala]]+Pagina_Inicial[[#This Row],[Hospitalizados en UCI]]</f>
        <v>12868</v>
      </c>
      <c r="BD664" s="16">
        <f t="shared" si="1038"/>
        <v>1804</v>
      </c>
      <c r="BE664" s="30">
        <f t="shared" si="1039"/>
        <v>0.16305133767172819</v>
      </c>
      <c r="BF664" s="20">
        <f t="shared" si="1040"/>
        <v>3238.0473074987417</v>
      </c>
      <c r="BG664" s="20">
        <f t="shared" si="1041"/>
        <v>2.5947733505404098E-2</v>
      </c>
      <c r="BH664" s="26">
        <v>91992</v>
      </c>
      <c r="BI664">
        <f t="shared" si="1042"/>
        <v>401</v>
      </c>
      <c r="BJ664" s="4">
        <v>187376</v>
      </c>
      <c r="BK664">
        <f t="shared" si="1043"/>
        <v>949</v>
      </c>
      <c r="BL664" s="4">
        <v>139716</v>
      </c>
      <c r="BM664">
        <f t="shared" si="1044"/>
        <v>617</v>
      </c>
      <c r="BN664" s="4">
        <v>54363</v>
      </c>
      <c r="BO664">
        <f t="shared" si="1045"/>
        <v>206</v>
      </c>
      <c r="BP664" s="4">
        <v>22473</v>
      </c>
      <c r="BQ664">
        <f t="shared" si="1046"/>
        <v>40</v>
      </c>
      <c r="BR664" s="8">
        <v>35</v>
      </c>
      <c r="BS664" s="15">
        <f t="shared" si="1047"/>
        <v>0</v>
      </c>
      <c r="BT664" s="8">
        <v>338</v>
      </c>
      <c r="BU664" s="15">
        <f t="shared" si="1048"/>
        <v>0</v>
      </c>
      <c r="BV664" s="8">
        <v>1558</v>
      </c>
      <c r="BW664" s="15">
        <f t="shared" si="1049"/>
        <v>0</v>
      </c>
      <c r="BX664" s="8">
        <v>3488</v>
      </c>
      <c r="BY664" s="15">
        <f t="shared" si="1050"/>
        <v>0</v>
      </c>
      <c r="BZ664" s="13">
        <v>2009</v>
      </c>
      <c r="CA664" s="16">
        <f t="shared" si="1051"/>
        <v>1</v>
      </c>
    </row>
    <row r="665" spans="1:79">
      <c r="A665" s="1">
        <v>44562</v>
      </c>
      <c r="B665">
        <v>44563</v>
      </c>
      <c r="C665" s="4">
        <v>497808</v>
      </c>
      <c r="D665">
        <f t="shared" si="997"/>
        <v>1888</v>
      </c>
      <c r="E665" s="4">
        <v>7430</v>
      </c>
      <c r="F665">
        <f t="shared" si="1053"/>
        <v>2</v>
      </c>
      <c r="G665" s="4">
        <v>476015</v>
      </c>
      <c r="H665">
        <f t="shared" si="999"/>
        <v>391</v>
      </c>
      <c r="I665">
        <f t="shared" si="1000"/>
        <v>14363</v>
      </c>
      <c r="J665">
        <f t="shared" si="1052"/>
        <v>1495</v>
      </c>
      <c r="K665">
        <f t="shared" si="1002"/>
        <v>1.4925433098704722E-2</v>
      </c>
      <c r="L665">
        <f t="shared" si="1003"/>
        <v>0.95622207758814648</v>
      </c>
      <c r="M665">
        <f t="shared" si="1004"/>
        <v>2.8852489313148846E-2</v>
      </c>
      <c r="N665">
        <f t="shared" si="1005"/>
        <v>3.7926268762253721E-3</v>
      </c>
      <c r="O665">
        <f t="shared" si="1006"/>
        <v>2.6917900403768504E-4</v>
      </c>
      <c r="P665">
        <f t="shared" si="1007"/>
        <v>8.2140268689011905E-4</v>
      </c>
      <c r="Q665">
        <f t="shared" si="1008"/>
        <v>0.10408688992550302</v>
      </c>
      <c r="R665">
        <f t="shared" si="1009"/>
        <v>125266.23049823854</v>
      </c>
      <c r="S665">
        <f t="shared" si="1010"/>
        <v>1869.6527428283844</v>
      </c>
      <c r="T665">
        <f t="shared" si="1011"/>
        <v>119782.33517866129</v>
      </c>
      <c r="U665">
        <f t="shared" si="1012"/>
        <v>3614.2425767488676</v>
      </c>
      <c r="V665" s="4">
        <v>4524594</v>
      </c>
      <c r="W665">
        <f t="shared" si="1013"/>
        <v>14778</v>
      </c>
      <c r="X665">
        <f t="shared" si="1014"/>
        <v>-6504</v>
      </c>
      <c r="Y665" s="20">
        <f t="shared" si="1015"/>
        <v>1138549.068948163</v>
      </c>
      <c r="Z665" s="4">
        <v>4023237</v>
      </c>
      <c r="AA665">
        <f t="shared" si="1016"/>
        <v>12890</v>
      </c>
      <c r="AB665" s="17">
        <f t="shared" si="1017"/>
        <v>0.88919293090164553</v>
      </c>
      <c r="AC665" s="16">
        <f t="shared" si="1018"/>
        <v>-6179</v>
      </c>
      <c r="AD665">
        <f t="shared" si="1019"/>
        <v>501357</v>
      </c>
      <c r="AE665">
        <f t="shared" si="1020"/>
        <v>1888</v>
      </c>
      <c r="AF665" s="17">
        <f t="shared" si="1021"/>
        <v>0.11080706909835446</v>
      </c>
      <c r="AG665" s="16">
        <f t="shared" si="1022"/>
        <v>-325</v>
      </c>
      <c r="AH665" s="20">
        <f t="shared" si="1023"/>
        <v>0.12775747733116796</v>
      </c>
      <c r="AI665" s="20">
        <f t="shared" si="1024"/>
        <v>126159.28535480624</v>
      </c>
      <c r="AJ665" s="4">
        <v>13964</v>
      </c>
      <c r="AK665">
        <f t="shared" si="1025"/>
        <v>1463</v>
      </c>
      <c r="AL665">
        <f t="shared" si="1026"/>
        <v>0.11703063754899601</v>
      </c>
      <c r="AM665" s="20">
        <f t="shared" si="1027"/>
        <v>3513.8399597382986</v>
      </c>
      <c r="AN665" s="20">
        <f t="shared" si="1028"/>
        <v>2.8050975476488927E-2</v>
      </c>
      <c r="AO665" s="4">
        <v>211</v>
      </c>
      <c r="AP665">
        <f t="shared" si="1001"/>
        <v>17</v>
      </c>
      <c r="AQ665">
        <f t="shared" si="996"/>
        <v>8.7628865979381354E-2</v>
      </c>
      <c r="AR665" s="20">
        <f t="shared" si="1029"/>
        <v>53.095118268746852</v>
      </c>
      <c r="AS665" s="4">
        <v>153</v>
      </c>
      <c r="AT665">
        <f t="shared" si="1030"/>
        <v>5</v>
      </c>
      <c r="AU665">
        <f t="shared" si="1031"/>
        <v>3.3783783783783772E-2</v>
      </c>
      <c r="AV665" s="20">
        <f t="shared" si="1032"/>
        <v>38.500251635631606</v>
      </c>
      <c r="AW665" s="30">
        <f t="shared" si="1033"/>
        <v>3.0734741105004336E-4</v>
      </c>
      <c r="AX665" s="4">
        <v>35</v>
      </c>
      <c r="AY665">
        <f t="shared" si="1034"/>
        <v>10</v>
      </c>
      <c r="AZ665">
        <f t="shared" si="1035"/>
        <v>0.39999999999999991</v>
      </c>
      <c r="BA665" s="20">
        <f t="shared" si="1036"/>
        <v>8.8072471061902355</v>
      </c>
      <c r="BB665" s="30">
        <f t="shared" si="1037"/>
        <v>7.0308231285957636E-5</v>
      </c>
      <c r="BC665" s="16">
        <f>+Pagina_Inicial[[#This Row],[Aislamiento Domiciliario]]+Pagina_Inicial[[#This Row],[Aislamiento en Hoteles]]+Pagina_Inicial[[#This Row],[Hospitalizados en Sala]]+Pagina_Inicial[[#This Row],[Hospitalizados en UCI]]</f>
        <v>14363</v>
      </c>
      <c r="BD665" s="16">
        <f t="shared" si="1038"/>
        <v>1495</v>
      </c>
      <c r="BE665" s="30">
        <f t="shared" si="1039"/>
        <v>0.11617967050046629</v>
      </c>
      <c r="BF665" s="20">
        <f t="shared" si="1040"/>
        <v>3614.2425767488676</v>
      </c>
      <c r="BG665" s="20">
        <f t="shared" si="1041"/>
        <v>2.8852489313148846E-2</v>
      </c>
      <c r="BH665" s="26">
        <v>92343</v>
      </c>
      <c r="BI665">
        <f t="shared" si="1042"/>
        <v>351</v>
      </c>
      <c r="BJ665" s="4">
        <v>188163</v>
      </c>
      <c r="BK665">
        <f t="shared" si="1043"/>
        <v>787</v>
      </c>
      <c r="BL665" s="4">
        <v>140241</v>
      </c>
      <c r="BM665">
        <f t="shared" si="1044"/>
        <v>525</v>
      </c>
      <c r="BN665" s="4">
        <v>54558</v>
      </c>
      <c r="BO665">
        <f t="shared" si="1045"/>
        <v>195</v>
      </c>
      <c r="BP665" s="4">
        <v>22503</v>
      </c>
      <c r="BQ665">
        <f t="shared" si="1046"/>
        <v>30</v>
      </c>
      <c r="BR665" s="8">
        <v>35</v>
      </c>
      <c r="BS665" s="15">
        <f t="shared" si="1047"/>
        <v>0</v>
      </c>
      <c r="BT665" s="8">
        <v>338</v>
      </c>
      <c r="BU665" s="15">
        <f t="shared" si="1048"/>
        <v>0</v>
      </c>
      <c r="BV665" s="8">
        <v>1558</v>
      </c>
      <c r="BW665" s="15">
        <f t="shared" si="1049"/>
        <v>0</v>
      </c>
      <c r="BX665" s="8">
        <v>3489</v>
      </c>
      <c r="BY665" s="15">
        <f t="shared" si="1050"/>
        <v>1</v>
      </c>
      <c r="BZ665" s="13">
        <v>2010</v>
      </c>
      <c r="CA665" s="16">
        <f t="shared" si="1051"/>
        <v>1</v>
      </c>
    </row>
    <row r="666" spans="1:79">
      <c r="A666" s="1">
        <v>44563</v>
      </c>
      <c r="B666">
        <v>44564</v>
      </c>
      <c r="C666" s="4">
        <v>498785</v>
      </c>
      <c r="D666">
        <f t="shared" si="997"/>
        <v>977</v>
      </c>
      <c r="E666" s="4">
        <v>7433</v>
      </c>
      <c r="F666">
        <f t="shared" si="1053"/>
        <v>3</v>
      </c>
      <c r="G666" s="4">
        <v>476527</v>
      </c>
      <c r="H666">
        <f t="shared" si="999"/>
        <v>512</v>
      </c>
      <c r="I666">
        <f t="shared" si="1000"/>
        <v>14825</v>
      </c>
      <c r="J666">
        <f t="shared" si="1052"/>
        <v>462</v>
      </c>
      <c r="K666">
        <f t="shared" si="1002"/>
        <v>1.4902212376073859E-2</v>
      </c>
      <c r="L666">
        <f t="shared" si="1003"/>
        <v>0.95537556261715972</v>
      </c>
      <c r="M666">
        <f t="shared" si="1004"/>
        <v>2.9722225006766443E-2</v>
      </c>
      <c r="N666">
        <f t="shared" si="1005"/>
        <v>1.9587597862806621E-3</v>
      </c>
      <c r="O666">
        <f t="shared" si="1006"/>
        <v>4.0360554284945513E-4</v>
      </c>
      <c r="P666">
        <f t="shared" si="1007"/>
        <v>1.0744406927624248E-3</v>
      </c>
      <c r="Q666">
        <f t="shared" si="1008"/>
        <v>3.1163575042158515E-2</v>
      </c>
      <c r="R666">
        <f t="shared" si="1009"/>
        <v>125512.07851031705</v>
      </c>
      <c r="S666">
        <f t="shared" si="1010"/>
        <v>1870.4076497232006</v>
      </c>
      <c r="T666">
        <f t="shared" si="1011"/>
        <v>119911.17262204328</v>
      </c>
      <c r="U666">
        <f t="shared" si="1012"/>
        <v>3730.4982385505787</v>
      </c>
      <c r="V666" s="4">
        <v>4531950</v>
      </c>
      <c r="W666">
        <f t="shared" si="1013"/>
        <v>7356</v>
      </c>
      <c r="X666">
        <f t="shared" si="1014"/>
        <v>-7422</v>
      </c>
      <c r="Y666" s="20">
        <f t="shared" si="1015"/>
        <v>1140400.1006542526</v>
      </c>
      <c r="Z666" s="4">
        <v>4029616</v>
      </c>
      <c r="AA666">
        <f t="shared" si="1016"/>
        <v>6379</v>
      </c>
      <c r="AB666" s="17">
        <f t="shared" si="1017"/>
        <v>0.8891572060592019</v>
      </c>
      <c r="AC666" s="16">
        <f t="shared" si="1018"/>
        <v>-6511</v>
      </c>
      <c r="AD666">
        <f t="shared" si="1019"/>
        <v>502334</v>
      </c>
      <c r="AE666">
        <f t="shared" si="1020"/>
        <v>977</v>
      </c>
      <c r="AF666" s="17">
        <f t="shared" si="1021"/>
        <v>0.11084279394079811</v>
      </c>
      <c r="AG666" s="16">
        <f t="shared" si="1022"/>
        <v>-911</v>
      </c>
      <c r="AH666" s="20">
        <f t="shared" si="1023"/>
        <v>0.13281674823273518</v>
      </c>
      <c r="AI666" s="20">
        <f t="shared" si="1024"/>
        <v>126405.13336688475</v>
      </c>
      <c r="AJ666" s="4">
        <v>14398</v>
      </c>
      <c r="AK666">
        <f t="shared" si="1025"/>
        <v>434</v>
      </c>
      <c r="AL666">
        <f t="shared" si="1026"/>
        <v>3.1079919793755462E-2</v>
      </c>
      <c r="AM666" s="20">
        <f t="shared" si="1027"/>
        <v>3623.0498238550576</v>
      </c>
      <c r="AN666" s="20">
        <f t="shared" si="1028"/>
        <v>2.8866144731698025E-2</v>
      </c>
      <c r="AO666" s="4">
        <v>224</v>
      </c>
      <c r="AP666">
        <f t="shared" si="1001"/>
        <v>13</v>
      </c>
      <c r="AQ666">
        <f t="shared" si="996"/>
        <v>6.1611374407583019E-2</v>
      </c>
      <c r="AR666" s="20">
        <f t="shared" si="1029"/>
        <v>56.366381479617509</v>
      </c>
      <c r="AS666" s="4">
        <v>171</v>
      </c>
      <c r="AT666">
        <f t="shared" si="1030"/>
        <v>18</v>
      </c>
      <c r="AU666">
        <f t="shared" si="1031"/>
        <v>0.11764705882352944</v>
      </c>
      <c r="AV666" s="20">
        <f t="shared" si="1032"/>
        <v>43.029693004529442</v>
      </c>
      <c r="AW666" s="30">
        <f t="shared" si="1033"/>
        <v>3.4283308439508002E-4</v>
      </c>
      <c r="AX666" s="4">
        <v>32</v>
      </c>
      <c r="AY666">
        <f t="shared" si="1034"/>
        <v>-3</v>
      </c>
      <c r="AZ666">
        <f t="shared" si="1035"/>
        <v>-8.5714285714285743E-2</v>
      </c>
      <c r="BA666" s="20">
        <f t="shared" si="1036"/>
        <v>8.0523402113739309</v>
      </c>
      <c r="BB666" s="30">
        <f t="shared" si="1037"/>
        <v>6.415589883416702E-5</v>
      </c>
      <c r="BC666" s="16">
        <f>+Pagina_Inicial[[#This Row],[Aislamiento Domiciliario]]+Pagina_Inicial[[#This Row],[Aislamiento en Hoteles]]+Pagina_Inicial[[#This Row],[Hospitalizados en Sala]]+Pagina_Inicial[[#This Row],[Hospitalizados en UCI]]</f>
        <v>14825</v>
      </c>
      <c r="BD666" s="16">
        <f t="shared" si="1038"/>
        <v>462</v>
      </c>
      <c r="BE666" s="30">
        <f t="shared" si="1039"/>
        <v>3.2165982037178908E-2</v>
      </c>
      <c r="BF666" s="20">
        <f t="shared" si="1040"/>
        <v>3730.4982385505787</v>
      </c>
      <c r="BG666" s="20">
        <f t="shared" si="1041"/>
        <v>2.9722225006766443E-2</v>
      </c>
      <c r="BH666" s="26">
        <v>92521</v>
      </c>
      <c r="BI666">
        <f t="shared" si="1042"/>
        <v>178</v>
      </c>
      <c r="BJ666" s="4">
        <v>188535</v>
      </c>
      <c r="BK666">
        <f t="shared" si="1043"/>
        <v>372</v>
      </c>
      <c r="BL666" s="4">
        <v>140511</v>
      </c>
      <c r="BM666">
        <f t="shared" si="1044"/>
        <v>270</v>
      </c>
      <c r="BN666" s="4">
        <v>54692</v>
      </c>
      <c r="BO666">
        <f t="shared" si="1045"/>
        <v>134</v>
      </c>
      <c r="BP666" s="4">
        <v>22526</v>
      </c>
      <c r="BQ666">
        <f t="shared" si="1046"/>
        <v>23</v>
      </c>
      <c r="BR666" s="8">
        <v>35</v>
      </c>
      <c r="BS666" s="15">
        <f t="shared" si="1047"/>
        <v>0</v>
      </c>
      <c r="BT666" s="8">
        <v>338</v>
      </c>
      <c r="BU666" s="15">
        <f t="shared" si="1048"/>
        <v>0</v>
      </c>
      <c r="BV666" s="8">
        <v>1558</v>
      </c>
      <c r="BW666" s="15">
        <f t="shared" si="1049"/>
        <v>0</v>
      </c>
      <c r="BX666" s="8">
        <v>3490</v>
      </c>
      <c r="BY666" s="15">
        <f t="shared" si="1050"/>
        <v>1</v>
      </c>
      <c r="BZ666" s="13">
        <v>2012</v>
      </c>
      <c r="CA666" s="16">
        <f t="shared" si="1051"/>
        <v>2</v>
      </c>
    </row>
    <row r="667" spans="1:79">
      <c r="A667" s="1">
        <v>44564</v>
      </c>
      <c r="B667">
        <v>44565</v>
      </c>
      <c r="C667" s="4">
        <v>500148</v>
      </c>
      <c r="D667">
        <f t="shared" si="997"/>
        <v>1363</v>
      </c>
      <c r="E667" s="4">
        <v>7440</v>
      </c>
      <c r="F667">
        <f t="shared" si="1053"/>
        <v>7</v>
      </c>
      <c r="G667" s="4">
        <v>476662</v>
      </c>
      <c r="H667">
        <f t="shared" si="999"/>
        <v>135</v>
      </c>
      <c r="I667">
        <f t="shared" si="1000"/>
        <v>16046</v>
      </c>
      <c r="J667">
        <f t="shared" si="1052"/>
        <v>1221</v>
      </c>
      <c r="K667">
        <f t="shared" si="1002"/>
        <v>1.4875596823340291E-2</v>
      </c>
      <c r="L667">
        <f t="shared" si="1003"/>
        <v>0.95304189959771912</v>
      </c>
      <c r="M667">
        <f t="shared" si="1004"/>
        <v>3.2082503578940637E-2</v>
      </c>
      <c r="N667">
        <f t="shared" si="1005"/>
        <v>2.7251933427705401E-3</v>
      </c>
      <c r="O667">
        <f t="shared" si="1006"/>
        <v>9.4086021505376349E-4</v>
      </c>
      <c r="P667">
        <f t="shared" si="1007"/>
        <v>2.8321955599565308E-4</v>
      </c>
      <c r="Q667">
        <f t="shared" si="1008"/>
        <v>7.6093730524741374E-2</v>
      </c>
      <c r="R667">
        <f t="shared" si="1009"/>
        <v>125855.05787619526</v>
      </c>
      <c r="S667">
        <f t="shared" si="1010"/>
        <v>1872.1690991444389</v>
      </c>
      <c r="T667">
        <f t="shared" si="1011"/>
        <v>119945.14343231001</v>
      </c>
      <c r="U667">
        <f t="shared" si="1012"/>
        <v>4037.7453447408152</v>
      </c>
      <c r="V667" s="4">
        <v>4541240</v>
      </c>
      <c r="W667">
        <f t="shared" si="1013"/>
        <v>9290</v>
      </c>
      <c r="X667">
        <f t="shared" si="1014"/>
        <v>1934</v>
      </c>
      <c r="Y667" s="20">
        <f t="shared" si="1015"/>
        <v>1142737.795671867</v>
      </c>
      <c r="Z667" s="4">
        <v>4037543</v>
      </c>
      <c r="AA667">
        <f t="shared" si="1016"/>
        <v>7927</v>
      </c>
      <c r="AB667" s="17">
        <f t="shared" si="1017"/>
        <v>0.88908381851652851</v>
      </c>
      <c r="AC667" s="16">
        <f t="shared" si="1018"/>
        <v>1548</v>
      </c>
      <c r="AD667">
        <f t="shared" si="1019"/>
        <v>503697</v>
      </c>
      <c r="AE667">
        <f t="shared" si="1020"/>
        <v>1363</v>
      </c>
      <c r="AF667" s="17">
        <f t="shared" si="1021"/>
        <v>0.11091618148347147</v>
      </c>
      <c r="AG667" s="16">
        <f t="shared" si="1022"/>
        <v>386</v>
      </c>
      <c r="AH667" s="20">
        <f t="shared" si="1023"/>
        <v>0.14671689989235737</v>
      </c>
      <c r="AI667" s="20">
        <f t="shared" si="1024"/>
        <v>126748.11273276295</v>
      </c>
      <c r="AJ667" s="4">
        <v>15618</v>
      </c>
      <c r="AK667">
        <f t="shared" si="1025"/>
        <v>1220</v>
      </c>
      <c r="AL667">
        <f t="shared" si="1026"/>
        <v>8.4733990832059902E-2</v>
      </c>
      <c r="AM667" s="20">
        <f t="shared" si="1027"/>
        <v>3930.0452944136887</v>
      </c>
      <c r="AN667" s="20">
        <f t="shared" si="1028"/>
        <v>3.122675687996353E-2</v>
      </c>
      <c r="AO667" s="4">
        <v>223</v>
      </c>
      <c r="AP667">
        <f t="shared" si="1001"/>
        <v>-1</v>
      </c>
      <c r="AQ667">
        <f t="shared" si="996"/>
        <v>-4.4642857142856984E-3</v>
      </c>
      <c r="AR667" s="20">
        <f t="shared" si="1029"/>
        <v>56.114745848012078</v>
      </c>
      <c r="AS667" s="4">
        <v>174</v>
      </c>
      <c r="AT667">
        <f t="shared" si="1030"/>
        <v>3</v>
      </c>
      <c r="AU667">
        <f t="shared" si="1031"/>
        <v>1.7543859649122862E-2</v>
      </c>
      <c r="AV667" s="20">
        <f t="shared" si="1032"/>
        <v>43.784599899345743</v>
      </c>
      <c r="AW667" s="30">
        <f t="shared" si="1033"/>
        <v>3.4789702248134551E-4</v>
      </c>
      <c r="AX667" s="4">
        <v>31</v>
      </c>
      <c r="AY667">
        <f t="shared" si="1034"/>
        <v>-1</v>
      </c>
      <c r="AZ667">
        <f t="shared" si="1035"/>
        <v>-3.125E-2</v>
      </c>
      <c r="BA667" s="20">
        <f t="shared" si="1036"/>
        <v>7.8007045797684951</v>
      </c>
      <c r="BB667" s="30">
        <f t="shared" si="1037"/>
        <v>6.1981653430584545E-5</v>
      </c>
      <c r="BC667" s="16">
        <f>+Pagina_Inicial[[#This Row],[Aislamiento Domiciliario]]+Pagina_Inicial[[#This Row],[Aislamiento en Hoteles]]+Pagina_Inicial[[#This Row],[Hospitalizados en Sala]]+Pagina_Inicial[[#This Row],[Hospitalizados en UCI]]</f>
        <v>16046</v>
      </c>
      <c r="BD667" s="16">
        <f t="shared" si="1038"/>
        <v>1221</v>
      </c>
      <c r="BE667" s="30">
        <f t="shared" si="1039"/>
        <v>8.2360876897133117E-2</v>
      </c>
      <c r="BF667" s="20">
        <f t="shared" si="1040"/>
        <v>4037.7453447408152</v>
      </c>
      <c r="BG667" s="20">
        <f t="shared" si="1041"/>
        <v>3.2082503578940637E-2</v>
      </c>
      <c r="BH667" s="26">
        <v>92790</v>
      </c>
      <c r="BI667">
        <f t="shared" si="1042"/>
        <v>269</v>
      </c>
      <c r="BJ667" s="4">
        <v>189057</v>
      </c>
      <c r="BK667">
        <f t="shared" si="1043"/>
        <v>522</v>
      </c>
      <c r="BL667" s="4">
        <v>140912</v>
      </c>
      <c r="BM667">
        <f t="shared" si="1044"/>
        <v>401</v>
      </c>
      <c r="BN667" s="4">
        <v>54838</v>
      </c>
      <c r="BO667">
        <f t="shared" si="1045"/>
        <v>146</v>
      </c>
      <c r="BP667" s="4">
        <v>22551</v>
      </c>
      <c r="BQ667">
        <f t="shared" si="1046"/>
        <v>25</v>
      </c>
      <c r="BR667" s="8">
        <v>35</v>
      </c>
      <c r="BS667" s="15">
        <f t="shared" si="1047"/>
        <v>0</v>
      </c>
      <c r="BT667" s="8">
        <v>338</v>
      </c>
      <c r="BU667" s="15">
        <f t="shared" si="1048"/>
        <v>0</v>
      </c>
      <c r="BV667" s="8">
        <v>1562</v>
      </c>
      <c r="BW667" s="15">
        <f t="shared" si="1049"/>
        <v>4</v>
      </c>
      <c r="BX667" s="8">
        <v>3492</v>
      </c>
      <c r="BY667" s="15">
        <f t="shared" si="1050"/>
        <v>2</v>
      </c>
      <c r="BZ667" s="13">
        <v>2013</v>
      </c>
      <c r="CA667" s="16">
        <f t="shared" si="1051"/>
        <v>1</v>
      </c>
    </row>
    <row r="668" spans="1:79">
      <c r="A668" s="1">
        <v>44565</v>
      </c>
      <c r="B668">
        <v>44566</v>
      </c>
      <c r="C668" s="4">
        <v>503407</v>
      </c>
      <c r="D668">
        <f t="shared" si="997"/>
        <v>3259</v>
      </c>
      <c r="E668" s="4">
        <v>7445</v>
      </c>
      <c r="F668">
        <f t="shared" si="1053"/>
        <v>5</v>
      </c>
      <c r="G668" s="4">
        <v>477289</v>
      </c>
      <c r="H668">
        <f t="shared" si="999"/>
        <v>627</v>
      </c>
      <c r="I668">
        <f t="shared" si="1000"/>
        <v>18673</v>
      </c>
      <c r="J668">
        <f t="shared" si="1052"/>
        <v>2627</v>
      </c>
      <c r="K668">
        <f t="shared" si="1002"/>
        <v>1.4789226212587429E-2</v>
      </c>
      <c r="L668">
        <f t="shared" si="1003"/>
        <v>0.94811752716986453</v>
      </c>
      <c r="M668">
        <f t="shared" si="1004"/>
        <v>3.709324661754803E-2</v>
      </c>
      <c r="N668">
        <f t="shared" si="1005"/>
        <v>6.4738869344288024E-3</v>
      </c>
      <c r="O668">
        <f t="shared" si="1006"/>
        <v>6.7159167226326397E-4</v>
      </c>
      <c r="P668">
        <f t="shared" si="1007"/>
        <v>1.3136694958400467E-3</v>
      </c>
      <c r="Q668">
        <f t="shared" si="1008"/>
        <v>0.14068441064638784</v>
      </c>
      <c r="R668">
        <f t="shared" si="1009"/>
        <v>126675.13839959737</v>
      </c>
      <c r="S668">
        <f t="shared" si="1010"/>
        <v>1873.4272773024659</v>
      </c>
      <c r="T668">
        <f t="shared" si="1011"/>
        <v>120102.91897332661</v>
      </c>
      <c r="U668">
        <f t="shared" si="1012"/>
        <v>4698.792148968294</v>
      </c>
      <c r="V668" s="4">
        <v>4560761</v>
      </c>
      <c r="W668">
        <f t="shared" si="1013"/>
        <v>19521</v>
      </c>
      <c r="X668">
        <f t="shared" si="1014"/>
        <v>10231</v>
      </c>
      <c r="Y668" s="20">
        <f t="shared" si="1015"/>
        <v>1147649.9748364368</v>
      </c>
      <c r="Z668" s="4">
        <v>4053805</v>
      </c>
      <c r="AA668">
        <f t="shared" si="1016"/>
        <v>16262</v>
      </c>
      <c r="AB668" s="17">
        <f t="shared" si="1017"/>
        <v>0.888843988974647</v>
      </c>
      <c r="AC668" s="16">
        <f t="shared" si="1018"/>
        <v>8335</v>
      </c>
      <c r="AD668">
        <f t="shared" si="1019"/>
        <v>506956</v>
      </c>
      <c r="AE668">
        <f t="shared" si="1020"/>
        <v>3259</v>
      </c>
      <c r="AF668" s="17">
        <f t="shared" si="1021"/>
        <v>0.11115601102535301</v>
      </c>
      <c r="AG668" s="16">
        <f t="shared" si="1022"/>
        <v>1896</v>
      </c>
      <c r="AH668" s="20">
        <f t="shared" si="1023"/>
        <v>0.16694841452794426</v>
      </c>
      <c r="AI668" s="20">
        <f t="shared" si="1024"/>
        <v>127568.19325616506</v>
      </c>
      <c r="AJ668" s="4">
        <v>18191</v>
      </c>
      <c r="AK668">
        <f t="shared" si="1025"/>
        <v>2573</v>
      </c>
      <c r="AL668">
        <f t="shared" si="1026"/>
        <v>0.1647458061211422</v>
      </c>
      <c r="AM668" s="20">
        <f t="shared" si="1027"/>
        <v>4577.5037745344735</v>
      </c>
      <c r="AN668" s="20">
        <f t="shared" si="1028"/>
        <v>3.6135770857377826E-2</v>
      </c>
      <c r="AO668" s="4">
        <v>257</v>
      </c>
      <c r="AP668">
        <f t="shared" si="1001"/>
        <v>34</v>
      </c>
      <c r="AQ668">
        <f t="shared" si="996"/>
        <v>0.15246636771300448</v>
      </c>
      <c r="AR668" s="20">
        <f t="shared" si="1029"/>
        <v>64.670357322596871</v>
      </c>
      <c r="AS668" s="4">
        <v>195</v>
      </c>
      <c r="AT668">
        <f t="shared" si="1030"/>
        <v>21</v>
      </c>
      <c r="AU668">
        <f t="shared" si="1031"/>
        <v>0.1206896551724137</v>
      </c>
      <c r="AV668" s="20">
        <f t="shared" si="1032"/>
        <v>49.068948163059886</v>
      </c>
      <c r="AW668" s="30">
        <f t="shared" si="1033"/>
        <v>3.8736052538006026E-4</v>
      </c>
      <c r="AX668" s="4">
        <v>30</v>
      </c>
      <c r="AY668">
        <f t="shared" si="1034"/>
        <v>-1</v>
      </c>
      <c r="AZ668">
        <f t="shared" si="1035"/>
        <v>-3.2258064516129004E-2</v>
      </c>
      <c r="BA668" s="20">
        <f t="shared" si="1036"/>
        <v>7.5490689481630593</v>
      </c>
      <c r="BB668" s="30">
        <f t="shared" si="1037"/>
        <v>5.9593926981547732E-5</v>
      </c>
      <c r="BC668" s="16">
        <f>+Pagina_Inicial[[#This Row],[Aislamiento Domiciliario]]+Pagina_Inicial[[#This Row],[Aislamiento en Hoteles]]+Pagina_Inicial[[#This Row],[Hospitalizados en Sala]]+Pagina_Inicial[[#This Row],[Hospitalizados en UCI]]</f>
        <v>18673</v>
      </c>
      <c r="BD668" s="16">
        <f t="shared" si="1038"/>
        <v>2627</v>
      </c>
      <c r="BE668" s="30">
        <f t="shared" si="1039"/>
        <v>0.16371681415929196</v>
      </c>
      <c r="BF668" s="20">
        <f t="shared" si="1040"/>
        <v>4698.792148968294</v>
      </c>
      <c r="BG668" s="20">
        <f t="shared" si="1041"/>
        <v>3.709324661754803E-2</v>
      </c>
      <c r="BH668" s="26">
        <v>93258</v>
      </c>
      <c r="BI668">
        <f t="shared" si="1042"/>
        <v>468</v>
      </c>
      <c r="BJ668" s="4">
        <v>190446</v>
      </c>
      <c r="BK668">
        <f t="shared" si="1043"/>
        <v>1389</v>
      </c>
      <c r="BL668" s="4">
        <v>141950</v>
      </c>
      <c r="BM668">
        <f t="shared" si="1044"/>
        <v>1038</v>
      </c>
      <c r="BN668" s="4">
        <v>55152</v>
      </c>
      <c r="BO668">
        <f t="shared" si="1045"/>
        <v>314</v>
      </c>
      <c r="BP668" s="4">
        <v>22601</v>
      </c>
      <c r="BQ668">
        <f t="shared" si="1046"/>
        <v>50</v>
      </c>
      <c r="BR668" s="8">
        <v>35</v>
      </c>
      <c r="BS668" s="15">
        <f t="shared" si="1047"/>
        <v>0</v>
      </c>
      <c r="BT668" s="8">
        <v>338</v>
      </c>
      <c r="BU668" s="15">
        <f t="shared" si="1048"/>
        <v>0</v>
      </c>
      <c r="BV668" s="8">
        <v>1563</v>
      </c>
      <c r="BW668" s="15">
        <f t="shared" si="1049"/>
        <v>1</v>
      </c>
      <c r="BX668" s="8">
        <v>3495</v>
      </c>
      <c r="BY668" s="15">
        <f t="shared" si="1050"/>
        <v>3</v>
      </c>
      <c r="BZ668" s="13">
        <v>2014</v>
      </c>
      <c r="CA668" s="16">
        <f t="shared" si="1051"/>
        <v>1</v>
      </c>
    </row>
    <row r="669" spans="1:79">
      <c r="A669" s="1">
        <v>44566</v>
      </c>
      <c r="B669">
        <v>44567</v>
      </c>
      <c r="C669" s="4">
        <v>507779</v>
      </c>
      <c r="D669">
        <f t="shared" si="997"/>
        <v>4372</v>
      </c>
      <c r="E669" s="4">
        <v>7445</v>
      </c>
      <c r="F669">
        <f t="shared" si="1053"/>
        <v>0</v>
      </c>
      <c r="G669" s="4">
        <v>477982</v>
      </c>
      <c r="H669">
        <f t="shared" si="999"/>
        <v>693</v>
      </c>
      <c r="I669">
        <f t="shared" si="1000"/>
        <v>22352</v>
      </c>
      <c r="J669">
        <f t="shared" si="1052"/>
        <v>3679</v>
      </c>
      <c r="K669">
        <f t="shared" si="1002"/>
        <v>1.4661890310548487E-2</v>
      </c>
      <c r="L669">
        <f t="shared" si="1003"/>
        <v>0.94131895962613654</v>
      </c>
      <c r="M669">
        <f t="shared" si="1004"/>
        <v>4.4019150063314944E-2</v>
      </c>
      <c r="N669">
        <f t="shared" si="1005"/>
        <v>8.6100449211172578E-3</v>
      </c>
      <c r="O669">
        <f t="shared" si="1006"/>
        <v>0</v>
      </c>
      <c r="P669">
        <f t="shared" si="1007"/>
        <v>1.4498453916674686E-3</v>
      </c>
      <c r="Q669">
        <f t="shared" si="1008"/>
        <v>0.16459377236936293</v>
      </c>
      <c r="R669">
        <f t="shared" si="1009"/>
        <v>127775.28938097633</v>
      </c>
      <c r="S669">
        <f t="shared" si="1010"/>
        <v>1873.4272773024659</v>
      </c>
      <c r="T669">
        <f t="shared" si="1011"/>
        <v>120277.30246602918</v>
      </c>
      <c r="U669">
        <f t="shared" si="1012"/>
        <v>5624.5596376446902</v>
      </c>
      <c r="V669" s="4">
        <v>4582752</v>
      </c>
      <c r="W669">
        <f t="shared" si="1013"/>
        <v>21991</v>
      </c>
      <c r="X669">
        <f t="shared" si="1014"/>
        <v>2470</v>
      </c>
      <c r="Y669" s="20">
        <f t="shared" si="1015"/>
        <v>1153183.6940110719</v>
      </c>
      <c r="Z669" s="4">
        <v>4071424</v>
      </c>
      <c r="AA669">
        <f t="shared" si="1016"/>
        <v>17619</v>
      </c>
      <c r="AB669" s="17">
        <f t="shared" si="1017"/>
        <v>0.88842337529938342</v>
      </c>
      <c r="AC669" s="16">
        <f t="shared" si="1018"/>
        <v>1357</v>
      </c>
      <c r="AD669">
        <f t="shared" si="1019"/>
        <v>511328</v>
      </c>
      <c r="AE669">
        <f t="shared" si="1020"/>
        <v>4372</v>
      </c>
      <c r="AF669" s="17">
        <f t="shared" si="1021"/>
        <v>0.11157662470061658</v>
      </c>
      <c r="AG669" s="16">
        <f t="shared" si="1022"/>
        <v>1113</v>
      </c>
      <c r="AH669" s="20">
        <f t="shared" si="1023"/>
        <v>0.19880860351962165</v>
      </c>
      <c r="AI669" s="20">
        <f t="shared" si="1024"/>
        <v>128668.34423754404</v>
      </c>
      <c r="AJ669" s="4">
        <v>21859</v>
      </c>
      <c r="AK669">
        <f t="shared" si="1025"/>
        <v>3668</v>
      </c>
      <c r="AL669">
        <f t="shared" si="1026"/>
        <v>0.20163817272277496</v>
      </c>
      <c r="AM669" s="20">
        <f t="shared" si="1027"/>
        <v>5500.503271263211</v>
      </c>
      <c r="AN669" s="20">
        <f t="shared" si="1028"/>
        <v>4.3048255244899851E-2</v>
      </c>
      <c r="AO669" s="4">
        <v>247</v>
      </c>
      <c r="AP669">
        <f t="shared" si="1001"/>
        <v>-10</v>
      </c>
      <c r="AQ669">
        <f t="shared" si="996"/>
        <v>-3.8910505836575848E-2</v>
      </c>
      <c r="AR669" s="20">
        <f t="shared" si="1029"/>
        <v>62.154001006542522</v>
      </c>
      <c r="AS669" s="4">
        <v>212</v>
      </c>
      <c r="AT669">
        <f t="shared" si="1030"/>
        <v>17</v>
      </c>
      <c r="AU669">
        <f t="shared" si="1031"/>
        <v>8.7179487179487092E-2</v>
      </c>
      <c r="AV669" s="20">
        <f t="shared" si="1032"/>
        <v>53.34675390035229</v>
      </c>
      <c r="AW669" s="30">
        <f t="shared" si="1033"/>
        <v>4.1750446552535651E-4</v>
      </c>
      <c r="AX669" s="4">
        <v>34</v>
      </c>
      <c r="AY669">
        <f t="shared" si="1034"/>
        <v>4</v>
      </c>
      <c r="AZ669">
        <f t="shared" si="1035"/>
        <v>0.1333333333333333</v>
      </c>
      <c r="BA669" s="20">
        <f t="shared" si="1036"/>
        <v>8.5556114745848006</v>
      </c>
      <c r="BB669" s="30">
        <f t="shared" si="1037"/>
        <v>6.695826333897227E-5</v>
      </c>
      <c r="BC669" s="16">
        <f>+Pagina_Inicial[[#This Row],[Aislamiento Domiciliario]]+Pagina_Inicial[[#This Row],[Aislamiento en Hoteles]]+Pagina_Inicial[[#This Row],[Hospitalizados en Sala]]+Pagina_Inicial[[#This Row],[Hospitalizados en UCI]]</f>
        <v>22352</v>
      </c>
      <c r="BD669" s="16">
        <f t="shared" si="1038"/>
        <v>3679</v>
      </c>
      <c r="BE669" s="30">
        <f t="shared" si="1039"/>
        <v>0.19702243881540182</v>
      </c>
      <c r="BF669" s="20">
        <f t="shared" si="1040"/>
        <v>5624.5596376446902</v>
      </c>
      <c r="BG669" s="20">
        <f t="shared" si="1041"/>
        <v>4.4019150063314944E-2</v>
      </c>
      <c r="BH669" s="26">
        <v>93929</v>
      </c>
      <c r="BI669">
        <f t="shared" si="1042"/>
        <v>671</v>
      </c>
      <c r="BJ669" s="4">
        <v>192439</v>
      </c>
      <c r="BK669">
        <f t="shared" si="1043"/>
        <v>1993</v>
      </c>
      <c r="BL669" s="4">
        <v>143215</v>
      </c>
      <c r="BM669">
        <f t="shared" si="1044"/>
        <v>1265</v>
      </c>
      <c r="BN669" s="4">
        <v>55546</v>
      </c>
      <c r="BO669">
        <f t="shared" si="1045"/>
        <v>394</v>
      </c>
      <c r="BP669" s="4">
        <v>22650</v>
      </c>
      <c r="BQ669">
        <f t="shared" si="1046"/>
        <v>49</v>
      </c>
      <c r="BR669" s="8">
        <v>35</v>
      </c>
      <c r="BS669" s="15">
        <f t="shared" si="1047"/>
        <v>0</v>
      </c>
      <c r="BT669" s="8">
        <v>338</v>
      </c>
      <c r="BU669" s="15">
        <f t="shared" si="1048"/>
        <v>0</v>
      </c>
      <c r="BV669" s="8">
        <v>1563</v>
      </c>
      <c r="BW669" s="15">
        <f t="shared" si="1049"/>
        <v>0</v>
      </c>
      <c r="BX669" s="8">
        <v>3495</v>
      </c>
      <c r="BY669" s="15">
        <f t="shared" si="1050"/>
        <v>0</v>
      </c>
      <c r="BZ669" s="13">
        <v>2014</v>
      </c>
      <c r="CA669" s="16">
        <f t="shared" si="1051"/>
        <v>0</v>
      </c>
    </row>
    <row r="670" spans="1:79">
      <c r="A670" s="1">
        <v>44567</v>
      </c>
      <c r="B670">
        <v>44568</v>
      </c>
      <c r="C670" s="4">
        <v>512402</v>
      </c>
      <c r="D670">
        <f t="shared" si="997"/>
        <v>4623</v>
      </c>
      <c r="E670" s="4">
        <v>7449</v>
      </c>
      <c r="F670">
        <f t="shared" si="1053"/>
        <v>4</v>
      </c>
      <c r="G670" s="4">
        <v>478796</v>
      </c>
      <c r="H670">
        <f t="shared" si="999"/>
        <v>814</v>
      </c>
      <c r="I670">
        <f t="shared" si="1000"/>
        <v>26157</v>
      </c>
      <c r="J670">
        <f t="shared" si="1052"/>
        <v>3805</v>
      </c>
      <c r="K670">
        <f t="shared" si="1002"/>
        <v>1.4537413983551977E-2</v>
      </c>
      <c r="L670">
        <f t="shared" si="1003"/>
        <v>0.93441477589861088</v>
      </c>
      <c r="M670">
        <f t="shared" si="1004"/>
        <v>5.104781011783717E-2</v>
      </c>
      <c r="N670">
        <f t="shared" si="1005"/>
        <v>9.0222130280521937E-3</v>
      </c>
      <c r="O670">
        <f t="shared" si="1006"/>
        <v>5.3698483017854744E-4</v>
      </c>
      <c r="P670">
        <f t="shared" si="1007"/>
        <v>1.7000977451774868E-3</v>
      </c>
      <c r="Q670">
        <f t="shared" si="1008"/>
        <v>0.14546775241809076</v>
      </c>
      <c r="R670">
        <f t="shared" si="1009"/>
        <v>128938.60090588826</v>
      </c>
      <c r="S670">
        <f t="shared" si="1010"/>
        <v>1874.4338198288876</v>
      </c>
      <c r="T670">
        <f t="shared" si="1011"/>
        <v>120482.133870156</v>
      </c>
      <c r="U670">
        <f t="shared" si="1012"/>
        <v>6582.0332159033715</v>
      </c>
      <c r="V670" s="4">
        <v>4604218</v>
      </c>
      <c r="W670">
        <f t="shared" si="1013"/>
        <v>21466</v>
      </c>
      <c r="X670">
        <f t="shared" si="1014"/>
        <v>-525</v>
      </c>
      <c r="Y670" s="20">
        <f t="shared" si="1015"/>
        <v>1158585.3044791142</v>
      </c>
      <c r="Z670" s="4">
        <v>4088267</v>
      </c>
      <c r="AA670">
        <f t="shared" si="1016"/>
        <v>16843</v>
      </c>
      <c r="AB670" s="17">
        <f t="shared" si="1017"/>
        <v>0.88793949374247705</v>
      </c>
      <c r="AC670" s="16">
        <f t="shared" si="1018"/>
        <v>-776</v>
      </c>
      <c r="AD670">
        <f t="shared" si="1019"/>
        <v>515951</v>
      </c>
      <c r="AE670">
        <f t="shared" si="1020"/>
        <v>4623</v>
      </c>
      <c r="AF670" s="17">
        <f t="shared" si="1021"/>
        <v>0.11206050625752299</v>
      </c>
      <c r="AG670" s="16">
        <f t="shared" si="1022"/>
        <v>251</v>
      </c>
      <c r="AH670" s="20">
        <f t="shared" si="1023"/>
        <v>0.2153638311748812</v>
      </c>
      <c r="AI670" s="20">
        <f t="shared" si="1024"/>
        <v>129831.65576245595</v>
      </c>
      <c r="AJ670" s="4">
        <v>25621</v>
      </c>
      <c r="AK670">
        <f t="shared" si="1025"/>
        <v>3762</v>
      </c>
      <c r="AL670">
        <f t="shared" si="1026"/>
        <v>0.17210302392607169</v>
      </c>
      <c r="AM670" s="20">
        <f t="shared" si="1027"/>
        <v>6447.1565173628578</v>
      </c>
      <c r="AN670" s="20">
        <f t="shared" si="1028"/>
        <v>5.0001756433425318E-2</v>
      </c>
      <c r="AO670" s="4">
        <v>284</v>
      </c>
      <c r="AP670">
        <f t="shared" si="1001"/>
        <v>37</v>
      </c>
      <c r="AQ670">
        <f t="shared" si="996"/>
        <v>0.1497975708502024</v>
      </c>
      <c r="AR670" s="20">
        <f t="shared" si="1029"/>
        <v>71.464519375943624</v>
      </c>
      <c r="AS670" s="4">
        <v>220</v>
      </c>
      <c r="AT670">
        <f t="shared" si="1030"/>
        <v>8</v>
      </c>
      <c r="AU670">
        <f t="shared" si="1031"/>
        <v>3.7735849056603765E-2</v>
      </c>
      <c r="AV670" s="20">
        <f t="shared" si="1032"/>
        <v>55.359838953195769</v>
      </c>
      <c r="AW670" s="30">
        <f t="shared" si="1033"/>
        <v>4.2935039285560948E-4</v>
      </c>
      <c r="AX670" s="4">
        <v>32</v>
      </c>
      <c r="AY670">
        <f t="shared" si="1034"/>
        <v>-2</v>
      </c>
      <c r="AZ670">
        <f t="shared" si="1035"/>
        <v>-5.8823529411764719E-2</v>
      </c>
      <c r="BA670" s="20">
        <f t="shared" si="1036"/>
        <v>8.0523402113739309</v>
      </c>
      <c r="BB670" s="30">
        <f t="shared" si="1037"/>
        <v>6.2450966233543195E-5</v>
      </c>
      <c r="BC670" s="16">
        <f>+Pagina_Inicial[[#This Row],[Aislamiento Domiciliario]]+Pagina_Inicial[[#This Row],[Aislamiento en Hoteles]]+Pagina_Inicial[[#This Row],[Hospitalizados en Sala]]+Pagina_Inicial[[#This Row],[Hospitalizados en UCI]]</f>
        <v>26157</v>
      </c>
      <c r="BD670" s="16">
        <f t="shared" si="1038"/>
        <v>3805</v>
      </c>
      <c r="BE670" s="30">
        <f t="shared" si="1039"/>
        <v>0.17023085182533992</v>
      </c>
      <c r="BF670" s="20">
        <f t="shared" si="1040"/>
        <v>6582.0332159033715</v>
      </c>
      <c r="BG670" s="20">
        <f t="shared" si="1041"/>
        <v>5.104781011783717E-2</v>
      </c>
      <c r="BH670" s="26">
        <v>94674</v>
      </c>
      <c r="BI670">
        <f t="shared" si="1042"/>
        <v>745</v>
      </c>
      <c r="BJ670" s="4">
        <v>194469</v>
      </c>
      <c r="BK670">
        <f t="shared" si="1043"/>
        <v>2030</v>
      </c>
      <c r="BL670" s="4">
        <v>144547</v>
      </c>
      <c r="BM670">
        <f t="shared" si="1044"/>
        <v>1332</v>
      </c>
      <c r="BN670" s="4">
        <v>55997</v>
      </c>
      <c r="BO670">
        <f t="shared" si="1045"/>
        <v>451</v>
      </c>
      <c r="BP670" s="4">
        <v>22715</v>
      </c>
      <c r="BQ670">
        <f t="shared" si="1046"/>
        <v>65</v>
      </c>
      <c r="BR670" s="8">
        <v>35</v>
      </c>
      <c r="BS670" s="15">
        <f t="shared" si="1047"/>
        <v>0</v>
      </c>
      <c r="BT670" s="8">
        <v>338</v>
      </c>
      <c r="BU670" s="15">
        <f t="shared" si="1048"/>
        <v>0</v>
      </c>
      <c r="BV670" s="8">
        <v>1563</v>
      </c>
      <c r="BW670" s="15">
        <f t="shared" si="1049"/>
        <v>0</v>
      </c>
      <c r="BX670" s="8">
        <v>3497</v>
      </c>
      <c r="BY670" s="15">
        <f t="shared" si="1050"/>
        <v>2</v>
      </c>
      <c r="BZ670" s="13">
        <v>2016</v>
      </c>
      <c r="CA670" s="16">
        <f t="shared" si="1051"/>
        <v>2</v>
      </c>
    </row>
    <row r="671" spans="1:79">
      <c r="A671" s="1">
        <v>44568</v>
      </c>
      <c r="B671">
        <v>44569</v>
      </c>
      <c r="C671" s="4">
        <v>517445</v>
      </c>
      <c r="D671">
        <f t="shared" si="997"/>
        <v>5043</v>
      </c>
      <c r="E671" s="4">
        <v>7453</v>
      </c>
      <c r="F671">
        <f t="shared" si="1053"/>
        <v>4</v>
      </c>
      <c r="G671" s="4">
        <v>479707</v>
      </c>
      <c r="H671">
        <f t="shared" si="999"/>
        <v>911</v>
      </c>
      <c r="I671">
        <f t="shared" si="1000"/>
        <v>30285</v>
      </c>
      <c r="J671">
        <f t="shared" si="1052"/>
        <v>4128</v>
      </c>
      <c r="K671">
        <f t="shared" si="1002"/>
        <v>1.4403463169998744E-2</v>
      </c>
      <c r="L671">
        <f t="shared" si="1003"/>
        <v>0.92706857733672177</v>
      </c>
      <c r="M671">
        <f t="shared" si="1004"/>
        <v>5.8527959493279477E-2</v>
      </c>
      <c r="N671">
        <f t="shared" si="1005"/>
        <v>9.7459633390988409E-3</v>
      </c>
      <c r="O671">
        <f t="shared" si="1006"/>
        <v>5.3669663222863275E-4</v>
      </c>
      <c r="P671">
        <f t="shared" si="1007"/>
        <v>1.8990758942437781E-3</v>
      </c>
      <c r="Q671">
        <f t="shared" si="1008"/>
        <v>0.13630510153541356</v>
      </c>
      <c r="R671">
        <f t="shared" si="1009"/>
        <v>130207.59939607448</v>
      </c>
      <c r="S671">
        <f t="shared" si="1010"/>
        <v>1875.4403623553094</v>
      </c>
      <c r="T671">
        <f t="shared" si="1011"/>
        <v>120711.37393054857</v>
      </c>
      <c r="U671">
        <f t="shared" si="1012"/>
        <v>7620.7851031706086</v>
      </c>
      <c r="V671" s="4">
        <v>4628693</v>
      </c>
      <c r="W671">
        <f t="shared" si="1013"/>
        <v>24475</v>
      </c>
      <c r="X671">
        <f t="shared" si="1014"/>
        <v>3009</v>
      </c>
      <c r="Y671" s="20">
        <f t="shared" si="1015"/>
        <v>1164744.0865626573</v>
      </c>
      <c r="Z671" s="4">
        <v>4107699</v>
      </c>
      <c r="AA671">
        <f t="shared" si="1016"/>
        <v>19432</v>
      </c>
      <c r="AB671" s="17">
        <f t="shared" si="1017"/>
        <v>0.88744252427197046</v>
      </c>
      <c r="AC671" s="16">
        <f t="shared" si="1018"/>
        <v>2589</v>
      </c>
      <c r="AD671">
        <f t="shared" si="1019"/>
        <v>520994</v>
      </c>
      <c r="AE671">
        <f t="shared" si="1020"/>
        <v>5043</v>
      </c>
      <c r="AF671" s="17">
        <f t="shared" si="1021"/>
        <v>0.11255747572802949</v>
      </c>
      <c r="AG671" s="16">
        <f t="shared" si="1022"/>
        <v>420</v>
      </c>
      <c r="AH671" s="20">
        <f t="shared" si="1023"/>
        <v>0.20604698672114402</v>
      </c>
      <c r="AI671" s="20">
        <f t="shared" si="1024"/>
        <v>131100.65425264215</v>
      </c>
      <c r="AJ671" s="4">
        <v>29583</v>
      </c>
      <c r="AK671">
        <f t="shared" si="1025"/>
        <v>3962</v>
      </c>
      <c r="AL671">
        <f t="shared" si="1026"/>
        <v>0.15463877288162053</v>
      </c>
      <c r="AM671" s="20">
        <f t="shared" si="1027"/>
        <v>7444.1368897835928</v>
      </c>
      <c r="AN671" s="20">
        <f t="shared" si="1028"/>
        <v>5.7171293567432287E-2</v>
      </c>
      <c r="AO671" s="4">
        <v>381</v>
      </c>
      <c r="AP671">
        <f t="shared" si="1001"/>
        <v>97</v>
      </c>
      <c r="AQ671">
        <f t="shared" si="996"/>
        <v>0.34154929577464799</v>
      </c>
      <c r="AR671" s="20">
        <f t="shared" si="1029"/>
        <v>95.873175641670855</v>
      </c>
      <c r="AS671" s="4">
        <v>285</v>
      </c>
      <c r="AT671">
        <f t="shared" si="1030"/>
        <v>65</v>
      </c>
      <c r="AU671">
        <f t="shared" si="1031"/>
        <v>0.29545454545454541</v>
      </c>
      <c r="AV671" s="20">
        <f t="shared" si="1032"/>
        <v>71.716155007549062</v>
      </c>
      <c r="AW671" s="30">
        <f t="shared" si="1033"/>
        <v>5.5078317502343249E-4</v>
      </c>
      <c r="AX671" s="4">
        <v>36</v>
      </c>
      <c r="AY671">
        <f t="shared" si="1034"/>
        <v>4</v>
      </c>
      <c r="AZ671">
        <f t="shared" si="1035"/>
        <v>0.125</v>
      </c>
      <c r="BA671" s="20">
        <f t="shared" si="1036"/>
        <v>9.0588827377956722</v>
      </c>
      <c r="BB671" s="30">
        <f t="shared" si="1037"/>
        <v>6.9572611581907259E-5</v>
      </c>
      <c r="BC671" s="16">
        <f>+Pagina_Inicial[[#This Row],[Aislamiento Domiciliario]]+Pagina_Inicial[[#This Row],[Aislamiento en Hoteles]]+Pagina_Inicial[[#This Row],[Hospitalizados en Sala]]+Pagina_Inicial[[#This Row],[Hospitalizados en UCI]]</f>
        <v>30285</v>
      </c>
      <c r="BD671" s="16">
        <f t="shared" si="1038"/>
        <v>4128</v>
      </c>
      <c r="BE671" s="30">
        <f t="shared" si="1039"/>
        <v>0.15781626333295096</v>
      </c>
      <c r="BF671" s="20">
        <f t="shared" si="1040"/>
        <v>7620.7851031706086</v>
      </c>
      <c r="BG671" s="20">
        <f t="shared" si="1041"/>
        <v>5.8527959493279477E-2</v>
      </c>
      <c r="BH671" s="26">
        <v>95493</v>
      </c>
      <c r="BI671">
        <f t="shared" si="1042"/>
        <v>819</v>
      </c>
      <c r="BJ671" s="4">
        <v>196706</v>
      </c>
      <c r="BK671">
        <f t="shared" si="1043"/>
        <v>2237</v>
      </c>
      <c r="BL671" s="4">
        <v>145989</v>
      </c>
      <c r="BM671">
        <f t="shared" si="1044"/>
        <v>1442</v>
      </c>
      <c r="BN671" s="4">
        <v>56467</v>
      </c>
      <c r="BO671">
        <f t="shared" si="1045"/>
        <v>470</v>
      </c>
      <c r="BP671" s="4">
        <v>22790</v>
      </c>
      <c r="BQ671">
        <f t="shared" si="1046"/>
        <v>75</v>
      </c>
      <c r="BR671" s="8">
        <v>35</v>
      </c>
      <c r="BS671" s="15">
        <f t="shared" si="1047"/>
        <v>0</v>
      </c>
      <c r="BT671" s="8">
        <v>338</v>
      </c>
      <c r="BU671" s="15">
        <f t="shared" si="1048"/>
        <v>0</v>
      </c>
      <c r="BV671" s="8">
        <v>1566</v>
      </c>
      <c r="BW671" s="15">
        <f t="shared" si="1049"/>
        <v>3</v>
      </c>
      <c r="BX671" s="8">
        <v>3497</v>
      </c>
      <c r="BY671" s="15">
        <f t="shared" si="1050"/>
        <v>0</v>
      </c>
      <c r="BZ671" s="13">
        <v>2017</v>
      </c>
      <c r="CA671" s="16">
        <f t="shared" si="1051"/>
        <v>1</v>
      </c>
    </row>
    <row r="672" spans="1:79">
      <c r="A672" s="1">
        <v>44569</v>
      </c>
      <c r="B672">
        <v>44570</v>
      </c>
      <c r="C672" s="4">
        <v>522249</v>
      </c>
      <c r="D672">
        <f t="shared" si="997"/>
        <v>4804</v>
      </c>
      <c r="E672" s="4">
        <v>7458</v>
      </c>
      <c r="F672">
        <f t="shared" si="1053"/>
        <v>5</v>
      </c>
      <c r="G672" s="4">
        <v>480613</v>
      </c>
      <c r="H672">
        <f t="shared" si="999"/>
        <v>906</v>
      </c>
      <c r="I672">
        <f t="shared" si="1000"/>
        <v>34178</v>
      </c>
      <c r="J672">
        <f t="shared" si="1052"/>
        <v>3893</v>
      </c>
      <c r="K672">
        <f t="shared" si="1002"/>
        <v>1.4280544338045644E-2</v>
      </c>
      <c r="L672">
        <f t="shared" si="1003"/>
        <v>0.92027557735869292</v>
      </c>
      <c r="M672">
        <f t="shared" si="1004"/>
        <v>6.5443878303261468E-2</v>
      </c>
      <c r="N672">
        <f t="shared" si="1005"/>
        <v>9.1986772593150006E-3</v>
      </c>
      <c r="O672">
        <f t="shared" si="1006"/>
        <v>6.7042102440332532E-4</v>
      </c>
      <c r="P672">
        <f t="shared" si="1007"/>
        <v>1.8850925796846942E-3</v>
      </c>
      <c r="Q672">
        <f t="shared" si="1008"/>
        <v>0.11390368073029435</v>
      </c>
      <c r="R672">
        <f t="shared" si="1009"/>
        <v>131416.45697030699</v>
      </c>
      <c r="S672">
        <f t="shared" si="1010"/>
        <v>1876.6985405133366</v>
      </c>
      <c r="T672">
        <f t="shared" si="1011"/>
        <v>120939.35581278309</v>
      </c>
      <c r="U672">
        <f t="shared" si="1012"/>
        <v>8600.4026170105681</v>
      </c>
      <c r="V672" s="4">
        <v>4652482</v>
      </c>
      <c r="W672">
        <f t="shared" si="1013"/>
        <v>23789</v>
      </c>
      <c r="X672">
        <f t="shared" si="1014"/>
        <v>-686</v>
      </c>
      <c r="Y672" s="20">
        <f t="shared" si="1015"/>
        <v>1170730.246602919</v>
      </c>
      <c r="Z672" s="4">
        <v>4126684</v>
      </c>
      <c r="AA672">
        <f t="shared" si="1016"/>
        <v>18985</v>
      </c>
      <c r="AB672" s="17">
        <f t="shared" si="1017"/>
        <v>0.88698548430708601</v>
      </c>
      <c r="AC672" s="16">
        <f t="shared" si="1018"/>
        <v>-447</v>
      </c>
      <c r="AD672">
        <f t="shared" si="1019"/>
        <v>525798</v>
      </c>
      <c r="AE672">
        <f t="shared" si="1020"/>
        <v>4804</v>
      </c>
      <c r="AF672" s="17">
        <f t="shared" si="1021"/>
        <v>0.11301451569291401</v>
      </c>
      <c r="AG672" s="16">
        <f t="shared" si="1022"/>
        <v>-239</v>
      </c>
      <c r="AH672" s="20">
        <f t="shared" si="1023"/>
        <v>0.20194207406784648</v>
      </c>
      <c r="AI672" s="20">
        <f t="shared" si="1024"/>
        <v>132309.51182687469</v>
      </c>
      <c r="AJ672" s="4">
        <v>33426</v>
      </c>
      <c r="AK672">
        <f t="shared" si="1025"/>
        <v>3843</v>
      </c>
      <c r="AL672">
        <f t="shared" si="1026"/>
        <v>0.12990568907818689</v>
      </c>
      <c r="AM672" s="20">
        <f t="shared" si="1027"/>
        <v>8411.1726220432811</v>
      </c>
      <c r="AN672" s="20">
        <f t="shared" si="1028"/>
        <v>6.4003952137773365E-2</v>
      </c>
      <c r="AO672" s="4">
        <v>409</v>
      </c>
      <c r="AP672">
        <f t="shared" si="1001"/>
        <v>28</v>
      </c>
      <c r="AQ672">
        <f t="shared" si="996"/>
        <v>7.3490813648293907E-2</v>
      </c>
      <c r="AR672" s="20">
        <f t="shared" si="1029"/>
        <v>102.91897332662305</v>
      </c>
      <c r="AS672" s="4">
        <v>303</v>
      </c>
      <c r="AT672">
        <f t="shared" si="1030"/>
        <v>18</v>
      </c>
      <c r="AU672">
        <f t="shared" si="1031"/>
        <v>6.315789473684208E-2</v>
      </c>
      <c r="AV672" s="20">
        <f t="shared" si="1032"/>
        <v>76.245596376446898</v>
      </c>
      <c r="AW672" s="30">
        <f t="shared" si="1033"/>
        <v>5.8018301614746993E-4</v>
      </c>
      <c r="AX672" s="4">
        <v>40</v>
      </c>
      <c r="AY672">
        <f t="shared" si="1034"/>
        <v>4</v>
      </c>
      <c r="AZ672">
        <f t="shared" si="1035"/>
        <v>0.11111111111111116</v>
      </c>
      <c r="BA672" s="20">
        <f t="shared" si="1036"/>
        <v>10.065425264217412</v>
      </c>
      <c r="BB672" s="30">
        <f t="shared" si="1037"/>
        <v>7.6591817313197345E-5</v>
      </c>
      <c r="BC672" s="16">
        <f>+Pagina_Inicial[[#This Row],[Aislamiento Domiciliario]]+Pagina_Inicial[[#This Row],[Aislamiento en Hoteles]]+Pagina_Inicial[[#This Row],[Hospitalizados en Sala]]+Pagina_Inicial[[#This Row],[Hospitalizados en UCI]]</f>
        <v>34178</v>
      </c>
      <c r="BD672" s="16">
        <f t="shared" si="1038"/>
        <v>3893</v>
      </c>
      <c r="BE672" s="30">
        <f t="shared" si="1039"/>
        <v>0.12854548456331516</v>
      </c>
      <c r="BF672" s="20">
        <f t="shared" si="1040"/>
        <v>8600.4026170105681</v>
      </c>
      <c r="BG672" s="20">
        <f t="shared" si="1041"/>
        <v>6.5443878303261468E-2</v>
      </c>
      <c r="BH672" s="26">
        <v>96310</v>
      </c>
      <c r="BI672">
        <f t="shared" si="1042"/>
        <v>817</v>
      </c>
      <c r="BJ672" s="4">
        <v>198735</v>
      </c>
      <c r="BK672">
        <f t="shared" si="1043"/>
        <v>2029</v>
      </c>
      <c r="BL672" s="4">
        <v>147368</v>
      </c>
      <c r="BM672">
        <f t="shared" si="1044"/>
        <v>1379</v>
      </c>
      <c r="BN672" s="4">
        <v>56962</v>
      </c>
      <c r="BO672">
        <f t="shared" si="1045"/>
        <v>495</v>
      </c>
      <c r="BP672" s="4">
        <v>22874</v>
      </c>
      <c r="BQ672">
        <f t="shared" si="1046"/>
        <v>84</v>
      </c>
      <c r="BR672" s="8">
        <v>35</v>
      </c>
      <c r="BS672" s="15">
        <f t="shared" si="1047"/>
        <v>0</v>
      </c>
      <c r="BT672" s="8">
        <v>338</v>
      </c>
      <c r="BU672" s="15">
        <f t="shared" si="1048"/>
        <v>0</v>
      </c>
      <c r="BV672" s="8">
        <v>1567</v>
      </c>
      <c r="BW672" s="15">
        <f t="shared" si="1049"/>
        <v>1</v>
      </c>
      <c r="BX672" s="8">
        <v>3498</v>
      </c>
      <c r="BY672" s="15">
        <f t="shared" si="1050"/>
        <v>1</v>
      </c>
      <c r="BZ672" s="13">
        <v>2020</v>
      </c>
      <c r="CA672" s="16">
        <f t="shared" si="1051"/>
        <v>3</v>
      </c>
    </row>
    <row r="673" spans="1:79">
      <c r="A673" s="1">
        <v>44570</v>
      </c>
      <c r="B673">
        <v>44571</v>
      </c>
      <c r="C673" s="4">
        <v>526315</v>
      </c>
      <c r="D673">
        <f t="shared" si="997"/>
        <v>4066</v>
      </c>
      <c r="E673" s="4">
        <v>7465</v>
      </c>
      <c r="F673">
        <f t="shared" si="1053"/>
        <v>7</v>
      </c>
      <c r="G673" s="4">
        <v>481272</v>
      </c>
      <c r="H673">
        <f t="shared" si="999"/>
        <v>659</v>
      </c>
      <c r="I673">
        <f t="shared" si="1000"/>
        <v>37578</v>
      </c>
      <c r="J673">
        <f t="shared" si="1052"/>
        <v>3400</v>
      </c>
      <c r="K673">
        <f>+IFERROR(E673/C673,"")</f>
        <v>1.4183521275281913E-2</v>
      </c>
      <c r="L673">
        <f>+IFERROR(G673/C673,"")</f>
        <v>0.91441817162725747</v>
      </c>
      <c r="M673">
        <f>+IFERROR(I673/C673,"")</f>
        <v>7.1398307097460645E-2</v>
      </c>
      <c r="N673">
        <f>+IFERROR(D673/C673,"")</f>
        <v>7.7254115881173818E-3</v>
      </c>
      <c r="O673">
        <f>+IFERROR(F673/E673,"")</f>
        <v>9.3770931011386471E-4</v>
      </c>
      <c r="P673">
        <f>+IFERROR(H673/G673,"")</f>
        <v>1.3692880533253545E-3</v>
      </c>
      <c r="Q673">
        <f>+IFERROR(J673/I673,"")</f>
        <v>9.0478471446058861E-2</v>
      </c>
      <c r="R673">
        <f>+IFERROR(C673/3.974,"")</f>
        <v>132439.6074484147</v>
      </c>
      <c r="S673">
        <f>+IFERROR(E673/3.974,"")</f>
        <v>1878.4599899345747</v>
      </c>
      <c r="T673">
        <f>+IFERROR(G673/3.974,"")</f>
        <v>121105.18369401107</v>
      </c>
      <c r="U673">
        <f>+IFERROR(I673/3.974,"")</f>
        <v>9455.9637644690483</v>
      </c>
      <c r="V673" s="4">
        <v>4670274</v>
      </c>
      <c r="W673">
        <f>V673-V672</f>
        <v>17792</v>
      </c>
      <c r="X673">
        <f>IFERROR(W673-W672,0)</f>
        <v>-5997</v>
      </c>
      <c r="Y673" s="20">
        <f>IFERROR(V673/3.974,0)</f>
        <v>1175207.3477604429</v>
      </c>
      <c r="Z673" s="4">
        <v>4140410</v>
      </c>
      <c r="AA673">
        <f>Z673-Z672</f>
        <v>13726</v>
      </c>
      <c r="AB673" s="17">
        <f>IFERROR(Z673/V673,0)</f>
        <v>0.88654541468016657</v>
      </c>
      <c r="AC673" s="16">
        <f>IFERROR(AA673-AA672,0)</f>
        <v>-5259</v>
      </c>
      <c r="AD673">
        <f>V673-Z673</f>
        <v>529864</v>
      </c>
      <c r="AE673">
        <f>AD673-AD672</f>
        <v>4066</v>
      </c>
      <c r="AF673" s="17">
        <f>IFERROR(AD673/V673,0)</f>
        <v>0.11345458531983349</v>
      </c>
      <c r="AG673" s="16">
        <f>IFERROR(AE673-AE672,0)</f>
        <v>-738</v>
      </c>
      <c r="AH673" s="20">
        <f>IFERROR(AE673/W673,0)</f>
        <v>0.22852967625899281</v>
      </c>
      <c r="AI673" s="20">
        <f>IFERROR(AD673/3.974,0)</f>
        <v>133332.66230498237</v>
      </c>
      <c r="AJ673" s="4">
        <v>36796</v>
      </c>
      <c r="AK673">
        <f>AJ673-AJ672</f>
        <v>3370</v>
      </c>
      <c r="AL673">
        <f>IFERROR(AJ673/AJ672,0)-1</f>
        <v>0.10081972117513316</v>
      </c>
      <c r="AM673" s="20">
        <f>IFERROR(AJ673/3.974,0)</f>
        <v>9259.1847005535983</v>
      </c>
      <c r="AN673" s="20">
        <f>IFERROR(AJ673/C673," ")</f>
        <v>6.9912504868757303E-2</v>
      </c>
      <c r="AO673" s="4">
        <v>447</v>
      </c>
      <c r="AP673">
        <f t="shared" si="1001"/>
        <v>38</v>
      </c>
      <c r="AQ673">
        <f t="shared" si="996"/>
        <v>9.2909535452322833E-2</v>
      </c>
      <c r="AR673" s="20">
        <f>IFERROR(AO673/3.974,0)</f>
        <v>112.48112732762959</v>
      </c>
      <c r="AS673" s="4">
        <v>292</v>
      </c>
      <c r="AT673">
        <f>AS673-AS672</f>
        <v>-11</v>
      </c>
      <c r="AU673">
        <f>IFERROR(AS673/AS672,0)-1</f>
        <v>-3.6303630363036299E-2</v>
      </c>
      <c r="AV673" s="20">
        <f>IFERROR(AS673/3.974,0)</f>
        <v>73.477604428787117</v>
      </c>
      <c r="AW673" s="30">
        <f>IFERROR(AS673/C673," ")</f>
        <v>5.5480083220124828E-4</v>
      </c>
      <c r="AX673" s="4">
        <v>43</v>
      </c>
      <c r="AY673">
        <f>AX673-AX672</f>
        <v>3</v>
      </c>
      <c r="AZ673">
        <f>IFERROR(AX673/AX672,0)-1</f>
        <v>7.4999999999999956E-2</v>
      </c>
      <c r="BA673" s="20">
        <f>IFERROR(AX673/3.974,0)</f>
        <v>10.820332159033718</v>
      </c>
      <c r="BB673" s="30">
        <f>IFERROR(AX673/C673," ")</f>
        <v>8.1700122550183821E-5</v>
      </c>
      <c r="BC673" s="16">
        <f>+Pagina_Inicial[[#This Row],[Aislamiento Domiciliario]]+Pagina_Inicial[[#This Row],[Aislamiento en Hoteles]]+Pagina_Inicial[[#This Row],[Hospitalizados en Sala]]+Pagina_Inicial[[#This Row],[Hospitalizados en UCI]]</f>
        <v>37578</v>
      </c>
      <c r="BD673" s="16">
        <f>IFERROR(BC673-BC672,0)</f>
        <v>3400</v>
      </c>
      <c r="BE673" s="30">
        <f>IFERROR(BC673/BC672,0)-1</f>
        <v>9.9479197144361819E-2</v>
      </c>
      <c r="BF673" s="20">
        <f>IFERROR(BC673/3.974,0)</f>
        <v>9455.9637644690483</v>
      </c>
      <c r="BG673" s="20">
        <f>IFERROR(BC673/C673," ")</f>
        <v>7.1398307097460645E-2</v>
      </c>
      <c r="BH673" s="26">
        <v>97009</v>
      </c>
      <c r="BI673">
        <f>IFERROR((BH673-BH672), 0)</f>
        <v>699</v>
      </c>
      <c r="BJ673" s="4">
        <v>200436</v>
      </c>
      <c r="BK673">
        <f>IFERROR((BJ673-BJ672),0)</f>
        <v>1701</v>
      </c>
      <c r="BL673" s="4">
        <v>148561</v>
      </c>
      <c r="BM673">
        <f>IFERROR((BL673-BL672),0)</f>
        <v>1193</v>
      </c>
      <c r="BN673" s="4">
        <v>57375</v>
      </c>
      <c r="BO673">
        <f>IFERROR((BN673-BN672),0)</f>
        <v>413</v>
      </c>
      <c r="BP673" s="4">
        <v>22934</v>
      </c>
      <c r="BQ673">
        <f>IFERROR((BP673-BP672),0)</f>
        <v>60</v>
      </c>
      <c r="BR673" s="8">
        <v>35</v>
      </c>
      <c r="BS673" s="15">
        <f>IFERROR((BR673-BR672),0)</f>
        <v>0</v>
      </c>
      <c r="BT673" s="8">
        <v>338</v>
      </c>
      <c r="BU673" s="15">
        <f>IFERROR((BT673-BT672),0)</f>
        <v>0</v>
      </c>
      <c r="BV673" s="8">
        <v>1567</v>
      </c>
      <c r="BW673" s="15">
        <f>IFERROR((BV673-BV672),0)</f>
        <v>0</v>
      </c>
      <c r="BX673" s="8">
        <v>3502</v>
      </c>
      <c r="BY673" s="15">
        <f>IFERROR((BX673-BX672),0)</f>
        <v>4</v>
      </c>
      <c r="BZ673" s="13">
        <v>2023</v>
      </c>
      <c r="CA673" s="16">
        <f>IFERROR((BZ673-BZ672),0)</f>
        <v>3</v>
      </c>
    </row>
    <row r="674" spans="1:79">
      <c r="A674" s="1">
        <v>44571</v>
      </c>
      <c r="B674">
        <v>44572</v>
      </c>
      <c r="C674" s="4">
        <v>529454</v>
      </c>
      <c r="D674">
        <f t="shared" si="997"/>
        <v>3139</v>
      </c>
      <c r="E674" s="4">
        <v>7469</v>
      </c>
      <c r="F674">
        <f t="shared" si="1053"/>
        <v>4</v>
      </c>
      <c r="G674" s="4">
        <v>482161</v>
      </c>
      <c r="H674">
        <f t="shared" si="999"/>
        <v>889</v>
      </c>
      <c r="I674">
        <f t="shared" si="1000"/>
        <v>39824</v>
      </c>
      <c r="J674">
        <f t="shared" si="1052"/>
        <v>2246</v>
      </c>
      <c r="K674">
        <f>+IFERROR(E674/C674,"")</f>
        <v>1.4106985687141848E-2</v>
      </c>
      <c r="L674">
        <f>+IFERROR(G674/C674,"")</f>
        <v>0.91067590385567021</v>
      </c>
      <c r="M674">
        <f>+IFERROR(I674/C674,"")</f>
        <v>7.5217110457187972E-2</v>
      </c>
      <c r="N674">
        <f>+IFERROR(D674/C674,"")</f>
        <v>5.9287492397828703E-3</v>
      </c>
      <c r="O674">
        <f>+IFERROR(F674/E674,"")</f>
        <v>5.3554692729950457E-4</v>
      </c>
      <c r="P674">
        <f>+IFERROR(H674/G674,"")</f>
        <v>1.8437824710003505E-3</v>
      </c>
      <c r="Q674">
        <f>+IFERROR(J674/I674,"")</f>
        <v>5.639815186822017E-2</v>
      </c>
      <c r="R674">
        <f>+IFERROR(C674/3.974,"")</f>
        <v>133229.49169602414</v>
      </c>
      <c r="S674">
        <f>+IFERROR(E674/3.974,"")</f>
        <v>1879.4665324609964</v>
      </c>
      <c r="T674">
        <f>+IFERROR(G674/3.974,"")</f>
        <v>121328.8877705083</v>
      </c>
      <c r="U674">
        <f>+IFERROR(I674/3.974,"")</f>
        <v>10021.137393054856</v>
      </c>
      <c r="V674" s="4">
        <v>4684125</v>
      </c>
      <c r="W674">
        <f>V674-V673</f>
        <v>13851</v>
      </c>
      <c r="X674">
        <f>IFERROR(W674-W673,0)</f>
        <v>-3941</v>
      </c>
      <c r="Y674" s="20">
        <f>IFERROR(V674/3.974,0)</f>
        <v>1178692.7528938097</v>
      </c>
      <c r="Z674" s="4">
        <v>4151122</v>
      </c>
      <c r="AA674">
        <f>Z674-Z673</f>
        <v>10712</v>
      </c>
      <c r="AB674" s="17">
        <f>IFERROR(Z674/V674,0)</f>
        <v>0.88621076508419394</v>
      </c>
      <c r="AC674" s="16">
        <f>IFERROR(AA674-AA673,0)</f>
        <v>-3014</v>
      </c>
      <c r="AD674">
        <f>V674-Z674</f>
        <v>533003</v>
      </c>
      <c r="AE674">
        <f>AD674-AD673</f>
        <v>3139</v>
      </c>
      <c r="AF674" s="17">
        <f>IFERROR(AD674/V674,0)</f>
        <v>0.11378923491580605</v>
      </c>
      <c r="AG674" s="16">
        <f>IFERROR(AE674-AE673,0)</f>
        <v>-927</v>
      </c>
      <c r="AH674" s="20">
        <f>IFERROR(AE674/W674,0)</f>
        <v>0.22662623637282506</v>
      </c>
      <c r="AI674" s="20">
        <f>IFERROR(AD674/3.974,0)</f>
        <v>134122.54655259184</v>
      </c>
      <c r="AJ674" s="4">
        <v>39005</v>
      </c>
      <c r="AK674">
        <f>AJ674-AJ673</f>
        <v>2209</v>
      </c>
      <c r="AL674">
        <f>IFERROR(AJ674/AJ673,0)-1</f>
        <v>6.0033699315142908E-2</v>
      </c>
      <c r="AM674" s="20">
        <f>IFERROR(AJ674/3.974,0)</f>
        <v>9815.0478107700037</v>
      </c>
      <c r="AN674" s="20">
        <f>IFERROR(AJ674/C674," ")</f>
        <v>7.367023386356511E-2</v>
      </c>
      <c r="AO674" s="4">
        <v>460</v>
      </c>
      <c r="AP674">
        <f t="shared" si="1001"/>
        <v>13</v>
      </c>
      <c r="AQ674">
        <f t="shared" si="996"/>
        <v>2.9082774049216997E-2</v>
      </c>
      <c r="AR674" s="20">
        <f>IFERROR(AO674/3.974,0)</f>
        <v>115.75239053850025</v>
      </c>
      <c r="AS674" s="4">
        <v>319</v>
      </c>
      <c r="AT674">
        <f>AS674-AS673</f>
        <v>27</v>
      </c>
      <c r="AU674">
        <f>IFERROR(AS674/AS673,0)-1</f>
        <v>9.2465753424657571E-2</v>
      </c>
      <c r="AV674" s="20">
        <f>IFERROR(AS674/3.974,0)</f>
        <v>80.27176648213387</v>
      </c>
      <c r="AW674" s="30">
        <f>IFERROR(AS674/C674," ")</f>
        <v>6.0250748884700092E-4</v>
      </c>
      <c r="AX674" s="4">
        <v>40</v>
      </c>
      <c r="AY674">
        <f>AX674-AX673</f>
        <v>-3</v>
      </c>
      <c r="AZ674">
        <f>IFERROR(AX674/AX673,0)-1</f>
        <v>-6.9767441860465129E-2</v>
      </c>
      <c r="BA674" s="20">
        <f>IFERROR(AX674/3.974,0)</f>
        <v>10.065425264217414</v>
      </c>
      <c r="BB674" s="30">
        <f>IFERROR(AX674/C674," ")</f>
        <v>7.5549528382069073E-5</v>
      </c>
      <c r="BC674" s="16">
        <f>+Pagina_Inicial[[#This Row],[Aislamiento Domiciliario]]+Pagina_Inicial[[#This Row],[Aislamiento en Hoteles]]+Pagina_Inicial[[#This Row],[Hospitalizados en Sala]]+Pagina_Inicial[[#This Row],[Hospitalizados en UCI]]</f>
        <v>39824</v>
      </c>
      <c r="BD674" s="16">
        <f>IFERROR(BC674-BC673,0)</f>
        <v>2246</v>
      </c>
      <c r="BE674" s="30">
        <f>IFERROR(BC674/BC673,0)-1</f>
        <v>5.9769013784661151E-2</v>
      </c>
      <c r="BF674" s="20">
        <f>IFERROR(BC674/3.974,0)</f>
        <v>10021.137393054856</v>
      </c>
      <c r="BG674" s="20">
        <f>IFERROR(BC674/C674," ")</f>
        <v>7.5217110457187972E-2</v>
      </c>
      <c r="BH674" s="26">
        <v>97545</v>
      </c>
      <c r="BI674">
        <f>IFERROR((BH674-BH673), 0)</f>
        <v>536</v>
      </c>
      <c r="BJ674" s="4">
        <v>201703</v>
      </c>
      <c r="BK674">
        <f>IFERROR((BJ674-BJ673),0)</f>
        <v>1267</v>
      </c>
      <c r="BL674" s="4">
        <v>149485</v>
      </c>
      <c r="BM674">
        <f>IFERROR((BL674-BL673),0)</f>
        <v>924</v>
      </c>
      <c r="BN674" s="4">
        <v>57723</v>
      </c>
      <c r="BO674">
        <f>IFERROR((BN674-BN673),0)</f>
        <v>348</v>
      </c>
      <c r="BP674" s="4">
        <v>22998</v>
      </c>
      <c r="BQ674">
        <f>IFERROR((BP674-BP673),0)</f>
        <v>64</v>
      </c>
      <c r="BR674" s="8">
        <v>35</v>
      </c>
      <c r="BS674" s="15">
        <f>IFERROR((BR674-BR673),0)</f>
        <v>0</v>
      </c>
      <c r="BT674" s="8">
        <v>338</v>
      </c>
      <c r="BU674" s="15">
        <f>IFERROR((BT674-BT673),0)</f>
        <v>0</v>
      </c>
      <c r="BV674" s="8">
        <v>1569</v>
      </c>
      <c r="BW674" s="15">
        <f>IFERROR((BV674-BV673),0)</f>
        <v>2</v>
      </c>
      <c r="BX674" s="8">
        <v>3504</v>
      </c>
      <c r="BY674" s="15">
        <f>IFERROR((BX674-BX673),0)</f>
        <v>2</v>
      </c>
      <c r="BZ674" s="13">
        <v>2023</v>
      </c>
      <c r="CA674" s="16">
        <f>IFERROR((BZ674-BZ673),0)</f>
        <v>0</v>
      </c>
    </row>
    <row r="675" spans="1:79">
      <c r="A675" s="1">
        <v>44572</v>
      </c>
      <c r="B675">
        <v>44573</v>
      </c>
      <c r="C675" s="4">
        <v>533559</v>
      </c>
      <c r="D675">
        <f t="shared" si="997"/>
        <v>4105</v>
      </c>
      <c r="E675" s="4">
        <v>7479</v>
      </c>
      <c r="F675">
        <f t="shared" si="1053"/>
        <v>10</v>
      </c>
      <c r="G675" s="4">
        <v>492067</v>
      </c>
      <c r="H675">
        <f t="shared" si="999"/>
        <v>9906</v>
      </c>
      <c r="I675">
        <f t="shared" si="1000"/>
        <v>34013</v>
      </c>
      <c r="J675">
        <f t="shared" si="1052"/>
        <v>-5811</v>
      </c>
      <c r="K675">
        <f>+IFERROR(E675/C675,"")</f>
        <v>1.4017193974799414E-2</v>
      </c>
      <c r="L675">
        <f>+IFERROR(G675/C675,"")</f>
        <v>0.92223540414462135</v>
      </c>
      <c r="M675">
        <f>+IFERROR(I675/C675,"")</f>
        <v>6.3747401880579285E-2</v>
      </c>
      <c r="N675">
        <f>+IFERROR(D675/C675,"")</f>
        <v>7.6936196371910131E-3</v>
      </c>
      <c r="O675">
        <f>+IFERROR(F675/E675,"")</f>
        <v>1.3370771493515176E-3</v>
      </c>
      <c r="P675">
        <f>+IFERROR(H675/G675,"")</f>
        <v>2.013140486966206E-2</v>
      </c>
      <c r="Q675">
        <f>+IFERROR(J675/I675,"")</f>
        <v>-0.17084644106665098</v>
      </c>
      <c r="R675">
        <f>+IFERROR(C675/3.974,"")</f>
        <v>134262.45596376446</v>
      </c>
      <c r="S675">
        <f>+IFERROR(E675/3.974,"")</f>
        <v>1881.9828887770507</v>
      </c>
      <c r="T675">
        <f>+IFERROR(G675/3.974,"")</f>
        <v>123821.59033719174</v>
      </c>
      <c r="U675">
        <f>+IFERROR(I675/3.974,"")</f>
        <v>8558.8827377956713</v>
      </c>
      <c r="V675" s="4">
        <v>4700627</v>
      </c>
      <c r="W675">
        <f>V675-V674</f>
        <v>16502</v>
      </c>
      <c r="X675">
        <f>IFERROR(W675-W674,0)</f>
        <v>2651</v>
      </c>
      <c r="Y675" s="20">
        <f>IFERROR(V675/3.974,0)</f>
        <v>1182845.2440865627</v>
      </c>
      <c r="Z675" s="4">
        <v>4163519</v>
      </c>
      <c r="AA675">
        <f>Z675-Z674</f>
        <v>12397</v>
      </c>
      <c r="AB675" s="17">
        <f>IFERROR(Z675/V675,0)</f>
        <v>0.88573694530538161</v>
      </c>
      <c r="AC675" s="16">
        <f>IFERROR(AA675-AA674,0)</f>
        <v>1685</v>
      </c>
      <c r="AD675">
        <f>V675-Z675</f>
        <v>537108</v>
      </c>
      <c r="AE675">
        <f>AD675-AD674</f>
        <v>4105</v>
      </c>
      <c r="AF675" s="17">
        <f>IFERROR(AD675/V675,0)</f>
        <v>0.11426305469461839</v>
      </c>
      <c r="AG675" s="16">
        <f>IFERROR(AE675-AE674,0)</f>
        <v>966</v>
      </c>
      <c r="AH675" s="20">
        <f>IFERROR(AE675/W675,0)</f>
        <v>0.24875772633620166</v>
      </c>
      <c r="AI675" s="20">
        <f>IFERROR(AD675/3.974,0)</f>
        <v>135155.51082033216</v>
      </c>
      <c r="AJ675" s="4">
        <v>33175</v>
      </c>
      <c r="AK675">
        <f>AJ675-AJ674</f>
        <v>-5830</v>
      </c>
      <c r="AL675">
        <f>IFERROR(AJ675/AJ674,0)-1</f>
        <v>-0.14946801692090761</v>
      </c>
      <c r="AM675" s="20">
        <f>IFERROR(AJ675/3.974,0)</f>
        <v>8348.0120785103172</v>
      </c>
      <c r="AN675" s="20">
        <f>IFERROR(AJ675/C675," ")</f>
        <v>6.2176816434546131E-2</v>
      </c>
      <c r="AO675" s="4">
        <v>459</v>
      </c>
      <c r="AP675">
        <f t="shared" si="1001"/>
        <v>-1</v>
      </c>
      <c r="AQ675">
        <f t="shared" si="996"/>
        <v>-2.1739130434782483E-3</v>
      </c>
      <c r="AR675" s="20">
        <f>IFERROR(AO675/3.974,0)</f>
        <v>115.50075490689481</v>
      </c>
      <c r="AS675" s="4">
        <v>339</v>
      </c>
      <c r="AT675">
        <f>AS675-AS674</f>
        <v>20</v>
      </c>
      <c r="AU675">
        <f>IFERROR(AS675/AS674,0)-1</f>
        <v>6.2695924764890387E-2</v>
      </c>
      <c r="AV675" s="20">
        <f>IFERROR(AS675/3.974,0)</f>
        <v>85.304479114242568</v>
      </c>
      <c r="AW675" s="30">
        <f>IFERROR(AS675/C675," ")</f>
        <v>6.3535616492271709E-4</v>
      </c>
      <c r="AX675" s="4">
        <v>40</v>
      </c>
      <c r="AY675">
        <f>AX675-AX674</f>
        <v>0</v>
      </c>
      <c r="AZ675">
        <f>IFERROR(AX675/AX674,0)-1</f>
        <v>0</v>
      </c>
      <c r="BA675" s="20">
        <f>IFERROR(AX675/3.974,0)</f>
        <v>10.065425264217414</v>
      </c>
      <c r="BB675" s="30">
        <f>IFERROR(AX675/C675," ")</f>
        <v>7.4968279046928269E-5</v>
      </c>
      <c r="BC675" s="16">
        <f>+Pagina_Inicial[[#This Row],[Aislamiento Domiciliario]]+Pagina_Inicial[[#This Row],[Aislamiento en Hoteles]]+Pagina_Inicial[[#This Row],[Hospitalizados en Sala]]+Pagina_Inicial[[#This Row],[Hospitalizados en UCI]]</f>
        <v>34013</v>
      </c>
      <c r="BD675" s="16">
        <f>IFERROR(BC675-BC674,0)</f>
        <v>-5811</v>
      </c>
      <c r="BE675" s="30">
        <f>IFERROR(BC675/BC674,0)-1</f>
        <v>-0.14591703495379671</v>
      </c>
      <c r="BF675" s="20">
        <f>IFERROR(BC675/3.974,0)</f>
        <v>8558.8827377956713</v>
      </c>
      <c r="BG675" s="20">
        <f>IFERROR(BC675/C675," ")</f>
        <v>6.3747401880579285E-2</v>
      </c>
      <c r="BH675" s="26">
        <v>98265</v>
      </c>
      <c r="BI675">
        <f>IFERROR((BH675-BH674), 0)</f>
        <v>720</v>
      </c>
      <c r="BJ675" s="4">
        <v>203402</v>
      </c>
      <c r="BK675">
        <f>IFERROR((BJ675-BJ674),0)</f>
        <v>1699</v>
      </c>
      <c r="BL675" s="4">
        <v>150690</v>
      </c>
      <c r="BM675">
        <f>IFERROR((BL675-BL674),0)</f>
        <v>1205</v>
      </c>
      <c r="BN675" s="4">
        <v>58141</v>
      </c>
      <c r="BO675">
        <f>IFERROR((BN675-BN674),0)</f>
        <v>418</v>
      </c>
      <c r="BP675" s="4">
        <v>23061</v>
      </c>
      <c r="BQ675">
        <f>IFERROR((BP675-BP674),0)</f>
        <v>63</v>
      </c>
      <c r="BR675" s="8">
        <v>35</v>
      </c>
      <c r="BS675" s="15">
        <f>IFERROR((BR675-BR674),0)</f>
        <v>0</v>
      </c>
      <c r="BT675" s="8">
        <v>338</v>
      </c>
      <c r="BU675" s="15">
        <f>IFERROR((BT675-BT674),0)</f>
        <v>0</v>
      </c>
      <c r="BV675" s="8">
        <v>1573</v>
      </c>
      <c r="BW675" s="15">
        <f>IFERROR((BV675-BV674),0)</f>
        <v>4</v>
      </c>
      <c r="BX675" s="8">
        <v>3507</v>
      </c>
      <c r="BY675" s="15">
        <f>IFERROR((BX675-BX674),0)</f>
        <v>3</v>
      </c>
      <c r="BZ675" s="13">
        <v>2026</v>
      </c>
      <c r="CA675" s="16">
        <f>IFERROR((BZ675-BZ674),0)</f>
        <v>3</v>
      </c>
    </row>
    <row r="676" spans="1:79">
      <c r="A676" s="1">
        <v>44573</v>
      </c>
      <c r="B676">
        <v>44574</v>
      </c>
      <c r="C676" s="4">
        <v>540072</v>
      </c>
      <c r="D676">
        <f t="shared" si="997"/>
        <v>6513</v>
      </c>
      <c r="E676" s="4">
        <v>7486</v>
      </c>
      <c r="F676">
        <f t="shared" si="1053"/>
        <v>7</v>
      </c>
      <c r="G676" s="4">
        <v>493654</v>
      </c>
      <c r="H676">
        <f t="shared" si="999"/>
        <v>1587</v>
      </c>
      <c r="I676">
        <f t="shared" si="1000"/>
        <v>38932</v>
      </c>
      <c r="J676">
        <f t="shared" si="1052"/>
        <v>4919</v>
      </c>
      <c r="K676">
        <f>+IFERROR(E676/C676,"")</f>
        <v>1.3861114814321054E-2</v>
      </c>
      <c r="L676">
        <f>+IFERROR(G676/C676,"")</f>
        <v>0.91405220044734781</v>
      </c>
      <c r="M676">
        <f>+IFERROR(I676/C676,"")</f>
        <v>7.2086684738331186E-2</v>
      </c>
      <c r="N676">
        <f>+IFERROR(D676/C676,"")</f>
        <v>1.2059503177354131E-2</v>
      </c>
      <c r="O676">
        <f>+IFERROR(F676/E676,"")</f>
        <v>9.3507881378573335E-4</v>
      </c>
      <c r="P676">
        <f>+IFERROR(H676/G676,"")</f>
        <v>3.2148022704161215E-3</v>
      </c>
      <c r="Q676">
        <f>+IFERROR(J676/I676,"")</f>
        <v>0.1263485050857906</v>
      </c>
      <c r="R676">
        <f>+IFERROR(C676/3.974,"")</f>
        <v>135901.35883241065</v>
      </c>
      <c r="S676">
        <f>+IFERROR(E676/3.974,"")</f>
        <v>1883.7443381982887</v>
      </c>
      <c r="T676">
        <f>+IFERROR(G676/3.974,"")</f>
        <v>124220.93608454957</v>
      </c>
      <c r="U676">
        <f>+IFERROR(I676/3.974,"")</f>
        <v>9796.6784096628071</v>
      </c>
      <c r="V676" s="4">
        <v>4724238</v>
      </c>
      <c r="W676">
        <f>V676-V675</f>
        <v>23611</v>
      </c>
      <c r="X676">
        <f>IFERROR(W676-W675,0)</f>
        <v>7109</v>
      </c>
      <c r="Y676" s="20">
        <f>IFERROR(V676/3.974,0)</f>
        <v>1188786.6129843986</v>
      </c>
      <c r="Z676" s="4">
        <v>4180617</v>
      </c>
      <c r="AA676">
        <f>Z676-Z675</f>
        <v>17098</v>
      </c>
      <c r="AB676" s="17">
        <f>IFERROR(Z676/V676,0)</f>
        <v>0.88492937908716707</v>
      </c>
      <c r="AC676" s="16">
        <f>IFERROR(AA676-AA675,0)</f>
        <v>4701</v>
      </c>
      <c r="AD676">
        <f>V676-Z676</f>
        <v>543621</v>
      </c>
      <c r="AE676">
        <f>AD676-AD675</f>
        <v>6513</v>
      </c>
      <c r="AF676" s="17">
        <f>IFERROR(AD676/V676,0)</f>
        <v>0.11507062091283293</v>
      </c>
      <c r="AG676" s="16">
        <f>IFERROR(AE676-AE675,0)</f>
        <v>2408</v>
      </c>
      <c r="AH676" s="20">
        <f>IFERROR(AE676/W676,0)</f>
        <v>0.27584600398119519</v>
      </c>
      <c r="AI676" s="20">
        <f>IFERROR(AD676/3.974,0)</f>
        <v>136794.41368897835</v>
      </c>
      <c r="AJ676" s="4">
        <v>37969</v>
      </c>
      <c r="AK676">
        <f>AJ676-AJ675</f>
        <v>4794</v>
      </c>
      <c r="AL676">
        <f>IFERROR(AJ676/AJ675,0)-1</f>
        <v>0.14450640542577231</v>
      </c>
      <c r="AM676" s="20">
        <f>IFERROR(AJ676/3.974,0)</f>
        <v>9554.3532964267742</v>
      </c>
      <c r="AN676" s="20">
        <f>IFERROR(AJ676/C676," ")</f>
        <v>7.0303589151076151E-2</v>
      </c>
      <c r="AO676" s="4">
        <v>509</v>
      </c>
      <c r="AP676">
        <f t="shared" si="1001"/>
        <v>50</v>
      </c>
      <c r="AQ676">
        <f t="shared" si="996"/>
        <v>0.10893246187363825</v>
      </c>
      <c r="AR676" s="20">
        <f>IFERROR(AO676/3.974,0)</f>
        <v>128.08253648716658</v>
      </c>
      <c r="AS676" s="4">
        <v>408</v>
      </c>
      <c r="AT676">
        <f>AS676-AS675</f>
        <v>69</v>
      </c>
      <c r="AU676">
        <f>IFERROR(AS676/AS675,0)-1</f>
        <v>0.20353982300884965</v>
      </c>
      <c r="AV676" s="20">
        <f>IFERROR(AS676/3.974,0)</f>
        <v>102.66733769501761</v>
      </c>
      <c r="AW676" s="30">
        <f>IFERROR(AS676/C676," ")</f>
        <v>7.554548282451229E-4</v>
      </c>
      <c r="AX676" s="4">
        <v>46</v>
      </c>
      <c r="AY676">
        <f>AX676-AX675</f>
        <v>6</v>
      </c>
      <c r="AZ676">
        <f>IFERROR(AX676/AX675,0)-1</f>
        <v>0.14999999999999991</v>
      </c>
      <c r="BA676" s="20">
        <f>IFERROR(AX676/3.974,0)</f>
        <v>11.575239053850025</v>
      </c>
      <c r="BB676" s="30">
        <f>IFERROR(AX676/C676," ")</f>
        <v>8.5173828674695221E-5</v>
      </c>
      <c r="BC676" s="16">
        <f>+Pagina_Inicial[[#This Row],[Aislamiento Domiciliario]]+Pagina_Inicial[[#This Row],[Aislamiento en Hoteles]]+Pagina_Inicial[[#This Row],[Hospitalizados en Sala]]+Pagina_Inicial[[#This Row],[Hospitalizados en UCI]]</f>
        <v>38932</v>
      </c>
      <c r="BD676" s="16">
        <f>IFERROR(BC676-BC675,0)</f>
        <v>4919</v>
      </c>
      <c r="BE676" s="30">
        <f>IFERROR(BC676/BC675,0)-1</f>
        <v>0.14462117425690169</v>
      </c>
      <c r="BF676" s="20">
        <f>IFERROR(BC676/3.974,0)</f>
        <v>9796.6784096628071</v>
      </c>
      <c r="BG676" s="20">
        <f>IFERROR(BC676/C676," ")</f>
        <v>7.2086684738331186E-2</v>
      </c>
      <c r="BH676" s="26">
        <v>99184</v>
      </c>
      <c r="BI676">
        <f>IFERROR((BH676-BH675), 0)</f>
        <v>919</v>
      </c>
      <c r="BJ676" s="4">
        <v>206140</v>
      </c>
      <c r="BK676">
        <f>IFERROR((BJ676-BJ675),0)</f>
        <v>2738</v>
      </c>
      <c r="BL676" s="4">
        <v>152776</v>
      </c>
      <c r="BM676">
        <f>IFERROR((BL676-BL675),0)</f>
        <v>2086</v>
      </c>
      <c r="BN676" s="4">
        <v>58830</v>
      </c>
      <c r="BO676">
        <f>IFERROR((BN676-BN675),0)</f>
        <v>689</v>
      </c>
      <c r="BP676" s="4">
        <v>23142</v>
      </c>
      <c r="BQ676">
        <f>IFERROR((BP676-BP675),0)</f>
        <v>81</v>
      </c>
      <c r="BR676" s="8">
        <v>35</v>
      </c>
      <c r="BS676" s="15">
        <f>IFERROR((BR676-BR675),0)</f>
        <v>0</v>
      </c>
      <c r="BT676" s="8">
        <v>338</v>
      </c>
      <c r="BU676" s="15">
        <f>IFERROR((BT676-BT675),0)</f>
        <v>0</v>
      </c>
      <c r="BV676" s="8">
        <v>1573</v>
      </c>
      <c r="BW676" s="15">
        <f>IFERROR((BV676-BV675),0)</f>
        <v>0</v>
      </c>
      <c r="BX676" s="8">
        <v>3510</v>
      </c>
      <c r="BY676" s="15">
        <f>IFERROR((BX676-BX675),0)</f>
        <v>3</v>
      </c>
      <c r="BZ676" s="13">
        <v>2030</v>
      </c>
      <c r="CA676" s="16">
        <f>IFERROR((BZ676-BZ675),0)</f>
        <v>4</v>
      </c>
    </row>
    <row r="677" spans="1:79">
      <c r="A677" s="1">
        <v>44574</v>
      </c>
      <c r="B677">
        <v>44575</v>
      </c>
      <c r="C677" s="4">
        <v>549146</v>
      </c>
      <c r="D677">
        <f t="shared" si="997"/>
        <v>9074</v>
      </c>
      <c r="E677" s="4">
        <v>7493</v>
      </c>
      <c r="F677">
        <f t="shared" si="1053"/>
        <v>7</v>
      </c>
      <c r="G677" s="4">
        <v>495910</v>
      </c>
      <c r="H677">
        <f t="shared" si="999"/>
        <v>2256</v>
      </c>
      <c r="I677">
        <f t="shared" si="1000"/>
        <v>45743</v>
      </c>
      <c r="J677">
        <f t="shared" si="1052"/>
        <v>6811</v>
      </c>
      <c r="K677">
        <f>+IFERROR(E677/C677,"")</f>
        <v>1.3644823052521552E-2</v>
      </c>
      <c r="L677">
        <f>+IFERROR(G677/C677,"")</f>
        <v>0.90305674629333543</v>
      </c>
      <c r="M677">
        <f>+IFERROR(I677/C677,"")</f>
        <v>8.3298430654142983E-2</v>
      </c>
      <c r="N677">
        <f>+IFERROR(D677/C677,"")</f>
        <v>1.6523838833388569E-2</v>
      </c>
      <c r="O677">
        <f>+IFERROR(F677/E677,"")</f>
        <v>9.3420525824102494E-4</v>
      </c>
      <c r="P677">
        <f>+IFERROR(H677/G677,"")</f>
        <v>4.5492125587304148E-3</v>
      </c>
      <c r="Q677">
        <f>+IFERROR(J677/I677,"")</f>
        <v>0.14889709900968454</v>
      </c>
      <c r="R677">
        <f>+IFERROR(C677/3.974,"")</f>
        <v>138184.70055359838</v>
      </c>
      <c r="S677">
        <f>+IFERROR(E677/3.974,"")</f>
        <v>1885.5057876195269</v>
      </c>
      <c r="T677">
        <f>+IFERROR(G677/3.974,"")</f>
        <v>124788.62606945143</v>
      </c>
      <c r="U677">
        <f>+IFERROR(I677/3.974,"")</f>
        <v>11510.568696527427</v>
      </c>
      <c r="V677" s="4">
        <v>4751897</v>
      </c>
      <c r="W677">
        <f>V677-V676</f>
        <v>27659</v>
      </c>
      <c r="X677">
        <f>IFERROR(W677-W676,0)</f>
        <v>4048</v>
      </c>
      <c r="Y677" s="20">
        <f>IFERROR(V677/3.974,0)</f>
        <v>1195746.6029189732</v>
      </c>
      <c r="Z677" s="4">
        <v>4199202</v>
      </c>
      <c r="AA677">
        <f>Z677-Z676</f>
        <v>18585</v>
      </c>
      <c r="AB677" s="17">
        <f>IFERROR(Z677/V677,0)</f>
        <v>0.88368960859210544</v>
      </c>
      <c r="AC677" s="16">
        <f>IFERROR(AA677-AA676,0)</f>
        <v>1487</v>
      </c>
      <c r="AD677">
        <f>V677-Z677</f>
        <v>552695</v>
      </c>
      <c r="AE677">
        <f>AD677-AD676</f>
        <v>9074</v>
      </c>
      <c r="AF677" s="17">
        <f>IFERROR(AD677/V677,0)</f>
        <v>0.11631039140789458</v>
      </c>
      <c r="AG677" s="16">
        <f>IFERROR(AE677-AE676,0)</f>
        <v>2561</v>
      </c>
      <c r="AH677" s="20">
        <f>IFERROR(AE677/W677,0)</f>
        <v>0.32806681369536139</v>
      </c>
      <c r="AI677" s="20">
        <f>IFERROR(AD677/3.974,0)</f>
        <v>139077.75541016608</v>
      </c>
      <c r="AJ677" s="4">
        <v>44699</v>
      </c>
      <c r="AK677">
        <f>AJ677-AJ676</f>
        <v>6730</v>
      </c>
      <c r="AL677">
        <f>IFERROR(AJ677/AJ676,0)-1</f>
        <v>0.17724986172930546</v>
      </c>
      <c r="AM677" s="20">
        <f>IFERROR(AJ677/3.974,0)</f>
        <v>11247.861097131354</v>
      </c>
      <c r="AN677" s="20">
        <f>IFERROR(AJ677/C677," ")</f>
        <v>8.1397296893722257E-2</v>
      </c>
      <c r="AO677" s="4">
        <v>535</v>
      </c>
      <c r="AP677">
        <f t="shared" si="1001"/>
        <v>26</v>
      </c>
      <c r="AQ677">
        <f t="shared" si="996"/>
        <v>5.1080550098231869E-2</v>
      </c>
      <c r="AR677" s="20">
        <f>IFERROR(AO677/3.974,0)</f>
        <v>134.62506290890789</v>
      </c>
      <c r="AS677" s="4">
        <v>452</v>
      </c>
      <c r="AT677">
        <f>AS677-AS676</f>
        <v>44</v>
      </c>
      <c r="AU677">
        <f>IFERROR(AS677/AS676,0)-1</f>
        <v>0.10784313725490202</v>
      </c>
      <c r="AV677" s="20">
        <f>IFERROR(AS677/3.974,0)</f>
        <v>113.73930548565676</v>
      </c>
      <c r="AW677" s="30">
        <f>IFERROR(AS677/C677," ")</f>
        <v>8.2309622577602314E-4</v>
      </c>
      <c r="AX677" s="4">
        <v>57</v>
      </c>
      <c r="AY677">
        <f>AX677-AX676</f>
        <v>11</v>
      </c>
      <c r="AZ677">
        <f>IFERROR(AX677/AX676,0)-1</f>
        <v>0.23913043478260865</v>
      </c>
      <c r="BA677" s="20">
        <f>IFERROR(AX677/3.974,0)</f>
        <v>14.343231001509814</v>
      </c>
      <c r="BB677" s="30">
        <f>IFERROR(AX677/C677," ")</f>
        <v>1.0379753289653389E-4</v>
      </c>
      <c r="BC677" s="16">
        <f>+Pagina_Inicial[[#This Row],[Aislamiento Domiciliario]]+Pagina_Inicial[[#This Row],[Aislamiento en Hoteles]]+Pagina_Inicial[[#This Row],[Hospitalizados en Sala]]+Pagina_Inicial[[#This Row],[Hospitalizados en UCI]]</f>
        <v>45743</v>
      </c>
      <c r="BD677" s="16">
        <f>IFERROR(BC677-BC676,0)</f>
        <v>6811</v>
      </c>
      <c r="BE677" s="30">
        <f>IFERROR(BC677/BC676,0)-1</f>
        <v>0.17494605979656841</v>
      </c>
      <c r="BF677" s="20">
        <f>IFERROR(BC677/3.974,0)</f>
        <v>11510.568696527427</v>
      </c>
      <c r="BG677" s="20">
        <f>IFERROR(BC677/C677," ")</f>
        <v>8.3298430654142983E-2</v>
      </c>
      <c r="BH677" s="26">
        <v>100580</v>
      </c>
      <c r="BI677">
        <f>IFERROR((BH677-BH676), 0)</f>
        <v>1396</v>
      </c>
      <c r="BJ677" s="4">
        <v>209930</v>
      </c>
      <c r="BK677">
        <f>IFERROR((BJ677-BJ676),0)</f>
        <v>3790</v>
      </c>
      <c r="BL677" s="4">
        <v>155628</v>
      </c>
      <c r="BM677">
        <f>IFERROR((BL677-BL676),0)</f>
        <v>2852</v>
      </c>
      <c r="BN677" s="4">
        <v>59732</v>
      </c>
      <c r="BO677">
        <f>IFERROR((BN677-BN676),0)</f>
        <v>902</v>
      </c>
      <c r="BP677" s="4">
        <v>23276</v>
      </c>
      <c r="BQ677">
        <f>IFERROR((BP677-BP676),0)</f>
        <v>134</v>
      </c>
      <c r="BR677" s="8">
        <v>35</v>
      </c>
      <c r="BS677" s="15">
        <f>IFERROR((BR677-BR676),0)</f>
        <v>0</v>
      </c>
      <c r="BT677" s="8">
        <v>338</v>
      </c>
      <c r="BU677" s="15">
        <f>IFERROR((BT677-BT676),0)</f>
        <v>0</v>
      </c>
      <c r="BV677" s="8">
        <v>1574</v>
      </c>
      <c r="BW677" s="15">
        <f>IFERROR((BV677-BV676),0)</f>
        <v>1</v>
      </c>
      <c r="BX677" s="8">
        <v>3512</v>
      </c>
      <c r="BY677" s="15">
        <f>IFERROR((BX677-BX676),0)</f>
        <v>2</v>
      </c>
      <c r="BZ677" s="13">
        <v>2024</v>
      </c>
      <c r="CA677" s="16">
        <f>IFERROR((BZ677-BZ676),0)</f>
        <v>-6</v>
      </c>
    </row>
    <row r="678" spans="1:79">
      <c r="A678" s="1">
        <v>44575</v>
      </c>
      <c r="B678">
        <v>44576</v>
      </c>
      <c r="C678" s="4">
        <v>558676</v>
      </c>
      <c r="D678">
        <f t="shared" si="997"/>
        <v>9530</v>
      </c>
      <c r="E678" s="4">
        <v>7500</v>
      </c>
      <c r="F678">
        <f t="shared" si="1053"/>
        <v>7</v>
      </c>
      <c r="G678" s="4">
        <v>496107</v>
      </c>
      <c r="H678">
        <f t="shared" si="999"/>
        <v>197</v>
      </c>
      <c r="I678">
        <f t="shared" si="1000"/>
        <v>55069</v>
      </c>
      <c r="J678">
        <f t="shared" si="1052"/>
        <v>9326</v>
      </c>
      <c r="K678">
        <f>+IFERROR(E678/C678,"")</f>
        <v>1.3424596725114377E-2</v>
      </c>
      <c r="L678">
        <f>+IFERROR(G678/C678,"")</f>
        <v>0.88800485433417575</v>
      </c>
      <c r="M678">
        <f>+IFERROR(I678/C678,"")</f>
        <v>9.8570548940709823E-2</v>
      </c>
      <c r="N678">
        <f>+IFERROR(D678/C678,"")</f>
        <v>1.7058187572045337E-2</v>
      </c>
      <c r="O678">
        <f>+IFERROR(F678/E678,"")</f>
        <v>9.3333333333333332E-4</v>
      </c>
      <c r="P678">
        <f>+IFERROR(H678/G678,"")</f>
        <v>3.970917564154507E-4</v>
      </c>
      <c r="Q678">
        <f>+IFERROR(J678/I678,"")</f>
        <v>0.16935117761353938</v>
      </c>
      <c r="R678">
        <f>+IFERROR(C678/3.974,"")</f>
        <v>140582.78812279817</v>
      </c>
      <c r="S678">
        <f>+IFERROR(E678/3.974,"")</f>
        <v>1887.2672370407649</v>
      </c>
      <c r="T678">
        <f>+IFERROR(G678/3.974,"")</f>
        <v>124838.1982888777</v>
      </c>
      <c r="U678">
        <f>+IFERROR(I678/3.974,"")</f>
        <v>13857.322596879718</v>
      </c>
      <c r="V678" s="4">
        <v>4780459</v>
      </c>
      <c r="W678">
        <f>V678-V677</f>
        <v>28562</v>
      </c>
      <c r="X678">
        <f>IFERROR(W678-W677,0)</f>
        <v>903</v>
      </c>
      <c r="Y678" s="20">
        <f>IFERROR(V678/3.974,0)</f>
        <v>1202933.8198288877</v>
      </c>
      <c r="Z678" s="4">
        <v>4218234</v>
      </c>
      <c r="AA678">
        <f>Z678-Z677</f>
        <v>19032</v>
      </c>
      <c r="AB678" s="17">
        <f>IFERROR(Z678/V678,0)</f>
        <v>0.88239100052944708</v>
      </c>
      <c r="AC678" s="16">
        <f>IFERROR(AA678-AA677,0)</f>
        <v>447</v>
      </c>
      <c r="AD678">
        <f>V678-Z678</f>
        <v>562225</v>
      </c>
      <c r="AE678">
        <f>AD678-AD677</f>
        <v>9530</v>
      </c>
      <c r="AF678" s="17">
        <f>IFERROR(AD678/V678,0)</f>
        <v>0.11760899947055294</v>
      </c>
      <c r="AG678" s="16">
        <f>IFERROR(AE678-AE677,0)</f>
        <v>456</v>
      </c>
      <c r="AH678" s="20">
        <f>IFERROR(AE678/W678,0)</f>
        <v>0.33366010783558575</v>
      </c>
      <c r="AI678" s="20">
        <f>IFERROR(AD678/3.974,0)</f>
        <v>141475.84297936587</v>
      </c>
      <c r="AJ678" s="4">
        <v>54018</v>
      </c>
      <c r="AK678">
        <f>AJ678-AJ677</f>
        <v>9319</v>
      </c>
      <c r="AL678">
        <f>IFERROR(AJ678/AJ677,0)-1</f>
        <v>0.20848341126199688</v>
      </c>
      <c r="AM678" s="20">
        <f>IFERROR(AJ678/3.974,0)</f>
        <v>13592.853548062405</v>
      </c>
      <c r="AN678" s="20">
        <f>IFERROR(AJ678/C678," ")</f>
        <v>9.6689315452963789E-2</v>
      </c>
      <c r="AO678" s="4">
        <v>505</v>
      </c>
      <c r="AP678">
        <f>AO678-AO677</f>
        <v>-30</v>
      </c>
      <c r="AQ678">
        <f t="shared" si="996"/>
        <v>-5.6074766355140193E-2</v>
      </c>
      <c r="AR678" s="20">
        <f>IFERROR(AO678/3.974,0)</f>
        <v>127.07599396074484</v>
      </c>
      <c r="AS678" s="4">
        <v>477</v>
      </c>
      <c r="AT678">
        <f>AS678-AS677</f>
        <v>25</v>
      </c>
      <c r="AU678">
        <f>IFERROR(AS678/AS677,0)-1</f>
        <v>5.5309734513274256E-2</v>
      </c>
      <c r="AV678" s="20">
        <f>IFERROR(AS678/3.974,0)</f>
        <v>120.03019627579265</v>
      </c>
      <c r="AW678" s="30">
        <f>IFERROR(AS678/C678," ")</f>
        <v>8.5380435171727445E-4</v>
      </c>
      <c r="AX678" s="4">
        <v>69</v>
      </c>
      <c r="AY678">
        <f>AX678-AX677</f>
        <v>12</v>
      </c>
      <c r="AZ678">
        <f>IFERROR(AX678/AX677,0)-1</f>
        <v>0.21052631578947367</v>
      </c>
      <c r="BA678" s="20">
        <f>IFERROR(AX678/3.974,0)</f>
        <v>17.362858580775036</v>
      </c>
      <c r="BB678" s="30">
        <f>IFERROR(AX678/C678," ")</f>
        <v>1.2350628987105227E-4</v>
      </c>
      <c r="BC678" s="16">
        <f>+Pagina_Inicial[[#This Row],[Aislamiento Domiciliario]]+Pagina_Inicial[[#This Row],[Aislamiento en Hoteles]]+Pagina_Inicial[[#This Row],[Hospitalizados en Sala]]+Pagina_Inicial[[#This Row],[Hospitalizados en UCI]]</f>
        <v>55069</v>
      </c>
      <c r="BD678" s="16">
        <f>IFERROR(BC678-BC677,0)</f>
        <v>9326</v>
      </c>
      <c r="BE678" s="30">
        <f>IFERROR(BC678/BC677,0)-1</f>
        <v>0.20387818901252652</v>
      </c>
      <c r="BF678" s="20">
        <f>IFERROR(BC678/3.974,0)</f>
        <v>13857.322596879718</v>
      </c>
      <c r="BG678" s="20">
        <f>IFERROR(BC678/C678," ")</f>
        <v>9.8570548940709823E-2</v>
      </c>
      <c r="BH678" s="26">
        <v>101993</v>
      </c>
      <c r="BI678">
        <f>IFERROR((BH678-BH677), 0)</f>
        <v>1413</v>
      </c>
      <c r="BJ678" s="4">
        <v>214161</v>
      </c>
      <c r="BK678">
        <f>IFERROR((BJ678-BJ677),0)</f>
        <v>4231</v>
      </c>
      <c r="BL678" s="4">
        <v>158494</v>
      </c>
      <c r="BM678">
        <f>IFERROR((BL678-BL677),0)</f>
        <v>2866</v>
      </c>
      <c r="BN678" s="4">
        <v>60611</v>
      </c>
      <c r="BO678">
        <f>IFERROR((BN678-BN677),0)</f>
        <v>879</v>
      </c>
      <c r="BP678" s="4">
        <v>23417</v>
      </c>
      <c r="BQ678">
        <f>IFERROR((BP678-BP677),0)</f>
        <v>141</v>
      </c>
      <c r="BR678" s="8">
        <v>36</v>
      </c>
      <c r="BS678" s="15">
        <f>IFERROR((BR678-BR677),0)</f>
        <v>1</v>
      </c>
      <c r="BT678" s="8">
        <v>338</v>
      </c>
      <c r="BU678" s="15">
        <f>IFERROR((BT678-BT677),0)</f>
        <v>0</v>
      </c>
      <c r="BV678" s="8">
        <v>1577</v>
      </c>
      <c r="BW678" s="15">
        <f>IFERROR((BV678-BV677),0)</f>
        <v>3</v>
      </c>
      <c r="BX678" s="8">
        <v>3513</v>
      </c>
      <c r="BY678" s="15">
        <f>IFERROR((BX678-BX677),0)</f>
        <v>1</v>
      </c>
      <c r="BZ678" s="13">
        <v>2036</v>
      </c>
      <c r="CA678" s="16">
        <f>IFERROR((BZ678-BZ677),0)</f>
        <v>12</v>
      </c>
    </row>
    <row r="679" spans="1:79">
      <c r="A679" s="1">
        <v>44576</v>
      </c>
      <c r="B679">
        <v>44577</v>
      </c>
      <c r="C679" s="4">
        <v>567578</v>
      </c>
      <c r="D679">
        <f t="shared" si="997"/>
        <v>8902</v>
      </c>
      <c r="E679" s="4">
        <v>7511</v>
      </c>
      <c r="F679">
        <f t="shared" si="1053"/>
        <v>11</v>
      </c>
      <c r="G679" s="4">
        <v>505299</v>
      </c>
      <c r="H679">
        <f>IFERROR(G679-G678,"")</f>
        <v>9192</v>
      </c>
      <c r="I679">
        <f t="shared" si="1000"/>
        <v>54768</v>
      </c>
      <c r="J679">
        <f t="shared" si="1052"/>
        <v>-301</v>
      </c>
      <c r="K679">
        <f>+IFERROR(E679/C679,"")</f>
        <v>1.3233423423740879E-2</v>
      </c>
      <c r="L679">
        <f>+IFERROR(G679/C679,"")</f>
        <v>0.89027235023203855</v>
      </c>
      <c r="M679">
        <f>+IFERROR(I679/C679,"")</f>
        <v>9.6494226344220529E-2</v>
      </c>
      <c r="N679">
        <f>+IFERROR(D679/C679,"")</f>
        <v>1.5684187900165264E-2</v>
      </c>
      <c r="O679">
        <f>+IFERROR(F679/E679,"")</f>
        <v>1.4645187058980162E-3</v>
      </c>
      <c r="P679">
        <f>+IFERROR(H679/G679,"")</f>
        <v>1.8191209561071762E-2</v>
      </c>
      <c r="Q679">
        <f>+IFERROR(J679/I679,"")</f>
        <v>-5.4959100204498975E-3</v>
      </c>
      <c r="R679">
        <f>+IFERROR(C679/3.974,"")</f>
        <v>142822.84851534976</v>
      </c>
      <c r="S679">
        <f>+IFERROR(E679/3.974,"")</f>
        <v>1890.0352289884247</v>
      </c>
      <c r="T679">
        <f>+IFERROR(G679/3.974,"")</f>
        <v>127151.23301459487</v>
      </c>
      <c r="U679">
        <f>+IFERROR(I679/3.974,"")</f>
        <v>13781.580271766481</v>
      </c>
      <c r="V679" s="4">
        <v>4805650</v>
      </c>
      <c r="W679">
        <f>V679-V678</f>
        <v>25191</v>
      </c>
      <c r="X679">
        <f>IFERROR(W679-W678,0)</f>
        <v>-3371</v>
      </c>
      <c r="Y679" s="20">
        <f>IFERROR(V679/3.974,0)</f>
        <v>1209272.7730246603</v>
      </c>
      <c r="Z679" s="4">
        <v>4234523</v>
      </c>
      <c r="AA679">
        <f>Z679-Z678</f>
        <v>16289</v>
      </c>
      <c r="AB679" s="17">
        <f>IFERROR(Z679/V679,0)</f>
        <v>0.88115509868592179</v>
      </c>
      <c r="AC679" s="16">
        <f>IFERROR(AA679-AA678,0)</f>
        <v>-2743</v>
      </c>
      <c r="AD679">
        <f>V679-Z679</f>
        <v>571127</v>
      </c>
      <c r="AE679">
        <f>AD679-AD678</f>
        <v>8902</v>
      </c>
      <c r="AF679" s="17">
        <f>IFERROR(AD679/V679,0)</f>
        <v>0.11884490131407822</v>
      </c>
      <c r="AG679" s="16">
        <f>IFERROR(AE679-AE678,0)</f>
        <v>-628</v>
      </c>
      <c r="AH679" s="20">
        <f>IFERROR(AE679/W679,0)</f>
        <v>0.35338017545948952</v>
      </c>
      <c r="AI679" s="20">
        <f>IFERROR(AD679/3.974,0)</f>
        <v>143715.90337191746</v>
      </c>
      <c r="AJ679" s="4">
        <v>53684</v>
      </c>
      <c r="AK679">
        <f>AJ679-AJ678</f>
        <v>-334</v>
      </c>
      <c r="AL679">
        <f>IFERROR(AJ679/AJ678,0)-1</f>
        <v>-6.183124143803953E-3</v>
      </c>
      <c r="AM679" s="20">
        <f>IFERROR(AJ679/3.974,0)</f>
        <v>13508.80724710619</v>
      </c>
      <c r="AN679" s="20">
        <f>IFERROR(AJ679/C679," ")</f>
        <v>9.4584356687538979E-2</v>
      </c>
      <c r="AO679" s="4">
        <v>537</v>
      </c>
      <c r="AP679">
        <f>AO679-AO678</f>
        <v>32</v>
      </c>
      <c r="AQ679">
        <f t="shared" si="996"/>
        <v>6.3366336633663423E-2</v>
      </c>
      <c r="AR679" s="20">
        <f>IFERROR(AO679/3.974,0)</f>
        <v>135.12833417211877</v>
      </c>
      <c r="AS679" s="4">
        <v>490</v>
      </c>
      <c r="AT679">
        <f>AS679-AS678</f>
        <v>13</v>
      </c>
      <c r="AU679">
        <f>IFERROR(AS679/AS678,0)-1</f>
        <v>2.7253668763102645E-2</v>
      </c>
      <c r="AV679" s="20">
        <f>IFERROR(AS679/3.974,0)</f>
        <v>123.3014594866633</v>
      </c>
      <c r="AW679" s="30">
        <f>IFERROR(AS679/C679," ")</f>
        <v>8.6331746473612442E-4</v>
      </c>
      <c r="AX679" s="4">
        <v>57</v>
      </c>
      <c r="AY679">
        <f>AX679-AX678</f>
        <v>-12</v>
      </c>
      <c r="AZ679">
        <f>IFERROR(AX679/AX678,0)-1</f>
        <v>-0.17391304347826086</v>
      </c>
      <c r="BA679" s="20">
        <f>IFERROR(AX679/3.974,0)</f>
        <v>14.343231001509814</v>
      </c>
      <c r="BB679" s="30">
        <f>IFERROR(AX679/C679," ")</f>
        <v>1.0042672548971243E-4</v>
      </c>
      <c r="BC679" s="16">
        <f>+Pagina_Inicial[[#This Row],[Aislamiento Domiciliario]]+Pagina_Inicial[[#This Row],[Aislamiento en Hoteles]]+Pagina_Inicial[[#This Row],[Hospitalizados en Sala]]+Pagina_Inicial[[#This Row],[Hospitalizados en UCI]]</f>
        <v>54768</v>
      </c>
      <c r="BD679" s="16">
        <f>IFERROR(BC679-BC678,0)</f>
        <v>-301</v>
      </c>
      <c r="BE679" s="30">
        <f>IFERROR(BC679/BC678,0)-1</f>
        <v>-5.4658700902504576E-3</v>
      </c>
      <c r="BF679" s="20">
        <f>IFERROR(BC679/3.974,0)</f>
        <v>13781.580271766481</v>
      </c>
      <c r="BG679" s="20">
        <f>IFERROR(BC679/C679," ")</f>
        <v>9.6494226344220529E-2</v>
      </c>
      <c r="BH679" s="26">
        <v>101993</v>
      </c>
      <c r="BI679">
        <f>IFERROR((BH679-BH678), 0)</f>
        <v>0</v>
      </c>
      <c r="BJ679" s="4">
        <v>214161</v>
      </c>
      <c r="BK679">
        <f>IFERROR((BJ679-BJ678),0)</f>
        <v>0</v>
      </c>
      <c r="BL679" s="4">
        <v>158494</v>
      </c>
      <c r="BM679">
        <f>IFERROR((BL679-BL678),0)</f>
        <v>0</v>
      </c>
      <c r="BN679" s="4">
        <v>60611</v>
      </c>
      <c r="BO679">
        <f>IFERROR((BN679-BN678),0)</f>
        <v>0</v>
      </c>
      <c r="BP679" s="4">
        <v>23417</v>
      </c>
      <c r="BQ679">
        <f>IFERROR((BP679-BP678),0)</f>
        <v>0</v>
      </c>
      <c r="BR679" s="8">
        <v>36</v>
      </c>
      <c r="BS679" s="15">
        <f>IFERROR((BR679-BR678),0)</f>
        <v>0</v>
      </c>
      <c r="BT679" s="8">
        <v>338</v>
      </c>
      <c r="BU679" s="15">
        <f>IFERROR((BT679-BT678),0)</f>
        <v>0</v>
      </c>
      <c r="BV679" s="8">
        <v>1580</v>
      </c>
      <c r="BW679" s="15">
        <f>IFERROR((BV679-BV678),0)</f>
        <v>3</v>
      </c>
      <c r="BX679" s="8">
        <v>3514</v>
      </c>
      <c r="BY679" s="15">
        <f>IFERROR((BX679-BX678),0)</f>
        <v>1</v>
      </c>
      <c r="BZ679" s="13">
        <v>2043</v>
      </c>
      <c r="CA679" s="16">
        <f>IFERROR((BZ679-BZ678),0)</f>
        <v>7</v>
      </c>
    </row>
    <row r="680" spans="1:79">
      <c r="A680" s="1">
        <v>44577</v>
      </c>
      <c r="B680">
        <v>44578</v>
      </c>
      <c r="C680" s="4">
        <v>574856</v>
      </c>
      <c r="D680">
        <f>IFERROR(C680-C679,"")</f>
        <v>7278</v>
      </c>
      <c r="E680" s="4">
        <v>7520</v>
      </c>
      <c r="F680">
        <f>IFERROR(E680-E679,"")</f>
        <v>9</v>
      </c>
      <c r="G680" s="4">
        <v>510371</v>
      </c>
      <c r="H680">
        <f>IFERROR(G680-G679,"")</f>
        <v>5072</v>
      </c>
      <c r="I680">
        <f>+IFERROR(C680-E680-G680,"")</f>
        <v>56965</v>
      </c>
      <c r="J680">
        <f>+IFERROR(D680-F680-H680,"")</f>
        <v>2197</v>
      </c>
      <c r="K680">
        <f>+IFERROR(E680/C680,"")</f>
        <v>1.3081536941425331E-2</v>
      </c>
      <c r="L680">
        <f>+IFERROR(G680/C680,"")</f>
        <v>0.88782408116119516</v>
      </c>
      <c r="M680">
        <f>+IFERROR(I680/C680,"")</f>
        <v>9.9094381897379513E-2</v>
      </c>
      <c r="N680">
        <f>+IFERROR(D680/C680,"")</f>
        <v>1.2660561949427334E-2</v>
      </c>
      <c r="O680">
        <f>+IFERROR(F680/E680,"")</f>
        <v>1.1968085106382979E-3</v>
      </c>
      <c r="P680">
        <f>+IFERROR(H680/G680,"")</f>
        <v>9.9378687268673188E-3</v>
      </c>
      <c r="Q680">
        <f>+IFERROR(J680/I680,"")</f>
        <v>3.8567541472834199E-2</v>
      </c>
      <c r="R680">
        <f>+IFERROR(C680/3.974,"")</f>
        <v>144654.25264217413</v>
      </c>
      <c r="S680">
        <f>+IFERROR(E680/3.974,"")</f>
        <v>1892.2999496728735</v>
      </c>
      <c r="T680">
        <f>+IFERROR(G680/3.974,"")</f>
        <v>128427.52893809763</v>
      </c>
      <c r="U680">
        <f>+IFERROR(I680/3.974,"")</f>
        <v>14334.423754403622</v>
      </c>
      <c r="V680" s="4">
        <v>4825959</v>
      </c>
      <c r="W680">
        <f>V680-V679</f>
        <v>20309</v>
      </c>
      <c r="X680">
        <f>IFERROR(W680-W679,0)</f>
        <v>-4882</v>
      </c>
      <c r="Y680" s="20">
        <f>IFERROR(V680/3.974,0)</f>
        <v>1214383.241066935</v>
      </c>
      <c r="Z680" s="4">
        <v>4247554</v>
      </c>
      <c r="AA680">
        <f>Z680-Z679</f>
        <v>13031</v>
      </c>
      <c r="AB680" s="17">
        <f>IFERROR(Z680/V680,0)</f>
        <v>0.88014713759482832</v>
      </c>
      <c r="AC680" s="16">
        <f>IFERROR(AA680-AA679,0)</f>
        <v>-3258</v>
      </c>
      <c r="AD680">
        <f>V680-Z680</f>
        <v>578405</v>
      </c>
      <c r="AE680">
        <f>AD680-AD679</f>
        <v>7278</v>
      </c>
      <c r="AF680" s="17">
        <f>IFERROR(AD680/V680,0)</f>
        <v>0.11985286240517169</v>
      </c>
      <c r="AG680" s="16">
        <f>IFERROR(AE680-AE679,0)</f>
        <v>-1624</v>
      </c>
      <c r="AH680" s="20">
        <f>IFERROR(AE680/W680,0)</f>
        <v>0.35836328721256588</v>
      </c>
      <c r="AI680" s="20">
        <f>IFERROR(AD680/3.974,0)</f>
        <v>145547.30749874181</v>
      </c>
      <c r="AJ680" s="4">
        <v>55876</v>
      </c>
      <c r="AK680">
        <f>AJ680-AJ679</f>
        <v>2192</v>
      </c>
      <c r="AL680">
        <f>IFERROR(AJ680/AJ679,0)-1</f>
        <v>4.083153267267714E-2</v>
      </c>
      <c r="AM680" s="20">
        <f>IFERROR(AJ680/3.974,0)</f>
        <v>14060.392551585304</v>
      </c>
      <c r="AN680" s="20">
        <f>IFERROR(AJ680/C680," ")</f>
        <v>9.7199994433388531E-2</v>
      </c>
      <c r="AO680" s="4">
        <v>527</v>
      </c>
      <c r="AP680">
        <f>AO680-AO679</f>
        <v>-10</v>
      </c>
      <c r="AQ680">
        <f>IFERROR(AO680/AO679,0)-1</f>
        <v>-1.8621973929236479E-2</v>
      </c>
      <c r="AR680" s="20">
        <f>IFERROR(AO680/3.974,0)</f>
        <v>132.61197785606441</v>
      </c>
      <c r="AS680" s="4">
        <v>508</v>
      </c>
      <c r="AT680">
        <f>AS680-AS679</f>
        <v>18</v>
      </c>
      <c r="AU680">
        <f>IFERROR(AS680/AS679,0)-1</f>
        <v>3.6734693877551017E-2</v>
      </c>
      <c r="AV680" s="20">
        <f>IFERROR(AS680/3.974,0)</f>
        <v>127.83090085556114</v>
      </c>
      <c r="AW680" s="30">
        <f>IFERROR(AS680/C680," ")</f>
        <v>8.8369956997926436E-4</v>
      </c>
      <c r="AX680" s="4">
        <v>54</v>
      </c>
      <c r="AY680">
        <f>AX680-AX679</f>
        <v>-3</v>
      </c>
      <c r="AZ680">
        <f>IFERROR(AX680/AX679,0)-1</f>
        <v>-5.2631578947368474E-2</v>
      </c>
      <c r="BA680" s="20">
        <f>IFERROR(AX680/3.974,0)</f>
        <v>13.588324106693507</v>
      </c>
      <c r="BB680" s="30">
        <f>IFERROR(AX680/C680," ")</f>
        <v>9.3936568462362743E-5</v>
      </c>
      <c r="BC680" s="16">
        <f>+Pagina_Inicial[[#This Row],[Aislamiento Domiciliario]]+Pagina_Inicial[[#This Row],[Aislamiento en Hoteles]]+Pagina_Inicial[[#This Row],[Hospitalizados en Sala]]+Pagina_Inicial[[#This Row],[Hospitalizados en UCI]]</f>
        <v>56965</v>
      </c>
      <c r="BD680" s="16">
        <f>IFERROR(BC680-BC679,0)</f>
        <v>2197</v>
      </c>
      <c r="BE680" s="30">
        <f>IFERROR(BC680/BC679,0)-1</f>
        <v>4.0114665498101054E-2</v>
      </c>
      <c r="BF680" s="20">
        <f>IFERROR(BC680/3.974,0)</f>
        <v>14334.423754403622</v>
      </c>
      <c r="BG680" s="20">
        <f>IFERROR(BC680/C680," ")</f>
        <v>9.9094381897379513E-2</v>
      </c>
      <c r="BH680" s="26">
        <v>101993</v>
      </c>
      <c r="BI680">
        <f>IFERROR((BH680-BH679), 0)</f>
        <v>0</v>
      </c>
      <c r="BJ680" s="4">
        <v>214161</v>
      </c>
      <c r="BK680">
        <f>IFERROR((BJ680-BJ679),0)</f>
        <v>0</v>
      </c>
      <c r="BL680" s="4">
        <v>158494</v>
      </c>
      <c r="BM680">
        <f>IFERROR((BL680-BL679),0)</f>
        <v>0</v>
      </c>
      <c r="BN680" s="4">
        <v>60611</v>
      </c>
      <c r="BO680">
        <f>IFERROR((BN680-BN679),0)</f>
        <v>0</v>
      </c>
      <c r="BP680" s="4">
        <v>23417</v>
      </c>
      <c r="BQ680">
        <f>IFERROR((BP680-BP679),0)</f>
        <v>0</v>
      </c>
      <c r="BR680" s="8">
        <v>36</v>
      </c>
      <c r="BS680" s="15">
        <f>IFERROR((BR680-BR679),0)</f>
        <v>0</v>
      </c>
      <c r="BT680" s="8">
        <v>339</v>
      </c>
      <c r="BU680" s="15">
        <f>IFERROR((BT680-BT679),0)</f>
        <v>1</v>
      </c>
      <c r="BV680" s="8">
        <v>1582</v>
      </c>
      <c r="BW680" s="15">
        <f>IFERROR((BV680-BV679),0)</f>
        <v>2</v>
      </c>
      <c r="BX680" s="8">
        <v>3516</v>
      </c>
      <c r="BY680" s="15">
        <f>IFERROR((BX680-BX679),0)</f>
        <v>2</v>
      </c>
      <c r="BZ680" s="13">
        <v>2047</v>
      </c>
      <c r="CA680" s="16">
        <f>IFERROR((BZ680-BZ679),0)</f>
        <v>4</v>
      </c>
    </row>
    <row r="681" spans="1:79">
      <c r="A681" s="1">
        <v>44578</v>
      </c>
      <c r="B681">
        <v>44579</v>
      </c>
      <c r="C681" s="4">
        <v>580324</v>
      </c>
      <c r="D681">
        <f>IFERROR(C681-C680,"")</f>
        <v>5468</v>
      </c>
      <c r="E681" s="4">
        <v>7528</v>
      </c>
      <c r="F681">
        <f>IFERROR(E681-E680,"")</f>
        <v>8</v>
      </c>
      <c r="G681" s="4">
        <v>515593</v>
      </c>
      <c r="H681">
        <f>IFERROR(G681-G680,"")</f>
        <v>5222</v>
      </c>
      <c r="I681">
        <f>+IFERROR(C681-E681-G681,"")</f>
        <v>57203</v>
      </c>
      <c r="J681">
        <f>+IFERROR(D681-F681-H681,"")</f>
        <v>238</v>
      </c>
      <c r="K681">
        <f>+IFERROR(E681/C681,"")</f>
        <v>1.297206388155582E-2</v>
      </c>
      <c r="L681">
        <f>+IFERROR(G681/C681,"")</f>
        <v>0.88845713773685042</v>
      </c>
      <c r="M681">
        <f>+IFERROR(I681/C681,"")</f>
        <v>9.857079838159373E-2</v>
      </c>
      <c r="N681">
        <f>+IFERROR(D681/C681,"")</f>
        <v>9.4223227024903336E-3</v>
      </c>
      <c r="O681">
        <f>+IFERROR(F681/E681,"")</f>
        <v>1.0626992561105207E-3</v>
      </c>
      <c r="P681">
        <f>+IFERROR(H681/G681,"")</f>
        <v>1.0128143710252079E-2</v>
      </c>
      <c r="Q681">
        <f>+IFERROR(J681/I681,"")</f>
        <v>4.1606209464538574E-3</v>
      </c>
      <c r="R681">
        <f>+IFERROR(C681/3.974,"")</f>
        <v>146030.19627579264</v>
      </c>
      <c r="S681">
        <f>+IFERROR(E681/3.974,"")</f>
        <v>1894.313034725717</v>
      </c>
      <c r="T681">
        <f>+IFERROR(G681/3.974,"")</f>
        <v>129741.57020634122</v>
      </c>
      <c r="U681">
        <f>+IFERROR(I681/3.974,"")</f>
        <v>14394.313034725716</v>
      </c>
      <c r="V681" s="4">
        <v>4840565</v>
      </c>
      <c r="W681">
        <f>V681-V680</f>
        <v>14606</v>
      </c>
      <c r="X681">
        <f>IFERROR(W681-W680,0)</f>
        <v>-5703</v>
      </c>
      <c r="Y681" s="20">
        <f>IFERROR(V681/3.974,0)</f>
        <v>1218058.631102164</v>
      </c>
      <c r="Z681" s="4">
        <v>4256692</v>
      </c>
      <c r="AA681">
        <f>Z681-Z680</f>
        <v>9138</v>
      </c>
      <c r="AB681" s="17">
        <f>IFERROR(Z681/V681,0)</f>
        <v>0.87937916338278688</v>
      </c>
      <c r="AC681" s="16">
        <f>IFERROR(AA681-AA680,0)</f>
        <v>-3893</v>
      </c>
      <c r="AD681">
        <f>V681-Z681</f>
        <v>583873</v>
      </c>
      <c r="AE681">
        <f>AD681-AD680</f>
        <v>5468</v>
      </c>
      <c r="AF681" s="17">
        <f>IFERROR(AD681/V681,0)</f>
        <v>0.12062083661721307</v>
      </c>
      <c r="AG681" s="16">
        <f>IFERROR(AE681-AE680,0)</f>
        <v>-1810</v>
      </c>
      <c r="AH681" s="20">
        <f>IFERROR(AE681/W681,0)</f>
        <v>0.37436669861700672</v>
      </c>
      <c r="AI681" s="20">
        <f>IFERROR(AD681/3.974,0)</f>
        <v>146923.25113236034</v>
      </c>
      <c r="AJ681" s="4">
        <v>56108</v>
      </c>
      <c r="AK681">
        <f>AJ681-AJ680</f>
        <v>232</v>
      </c>
      <c r="AL681">
        <f>IFERROR(AJ681/AJ680,0)-1</f>
        <v>4.152050970005039E-3</v>
      </c>
      <c r="AM681" s="20">
        <f>IFERROR(AJ681/3.974,0)</f>
        <v>14118.772018117765</v>
      </c>
      <c r="AN681" s="20">
        <f>IFERROR(AJ681/C681," ")</f>
        <v>9.6683921395634156E-2</v>
      </c>
      <c r="AO681" s="4">
        <v>490</v>
      </c>
      <c r="AP681">
        <f>AO681-AO680</f>
        <v>-37</v>
      </c>
      <c r="AQ681">
        <f>IFERROR(AO681/AO680,0)-1</f>
        <v>-7.0208728652751407E-2</v>
      </c>
      <c r="AR681" s="20">
        <f>IFERROR(AO681/3.974,0)</f>
        <v>123.3014594866633</v>
      </c>
      <c r="AS681" s="4">
        <v>544</v>
      </c>
      <c r="AT681">
        <f>AS681-AS680</f>
        <v>36</v>
      </c>
      <c r="AU681">
        <f>IFERROR(AS681/AS680,0)-1</f>
        <v>7.0866141732283561E-2</v>
      </c>
      <c r="AV681" s="20">
        <f>IFERROR(AS681/3.974,0)</f>
        <v>136.88978359335681</v>
      </c>
      <c r="AW681" s="30">
        <f>IFERROR(AS681/C681," ")</f>
        <v>9.3740737932603165E-4</v>
      </c>
      <c r="AX681" s="4">
        <v>61</v>
      </c>
      <c r="AY681">
        <f>AX681-AX680</f>
        <v>7</v>
      </c>
      <c r="AZ681">
        <f>IFERROR(AX681/AX680,0)-1</f>
        <v>0.12962962962962954</v>
      </c>
      <c r="BA681" s="20">
        <f>IFERROR(AX681/3.974,0)</f>
        <v>15.349773527931553</v>
      </c>
      <c r="BB681" s="30">
        <f>IFERROR(AX681/C681," ")</f>
        <v>1.0511369510824987E-4</v>
      </c>
      <c r="BC681" s="16">
        <f>+Pagina_Inicial[[#This Row],[Aislamiento Domiciliario]]+Pagina_Inicial[[#This Row],[Aislamiento en Hoteles]]+Pagina_Inicial[[#This Row],[Hospitalizados en Sala]]+Pagina_Inicial[[#This Row],[Hospitalizados en UCI]]</f>
        <v>57203</v>
      </c>
      <c r="BD681" s="16">
        <f>IFERROR(BC681-BC680,0)</f>
        <v>238</v>
      </c>
      <c r="BE681" s="30">
        <f>IFERROR(BC681/BC680,0)-1</f>
        <v>4.1780040375669625E-3</v>
      </c>
      <c r="BF681" s="20">
        <f>IFERROR(BC681/3.974,0)</f>
        <v>14394.313034725716</v>
      </c>
      <c r="BG681" s="20">
        <f>IFERROR(BC681/C681," ")</f>
        <v>9.857079838159373E-2</v>
      </c>
      <c r="BH681" s="26">
        <v>101993</v>
      </c>
      <c r="BI681">
        <f>IFERROR((BH681-BH680), 0)</f>
        <v>0</v>
      </c>
      <c r="BJ681" s="4">
        <v>214161</v>
      </c>
      <c r="BK681">
        <f>IFERROR((BJ681-BJ680),0)</f>
        <v>0</v>
      </c>
      <c r="BL681" s="4">
        <v>158494</v>
      </c>
      <c r="BM681">
        <f>IFERROR((BL681-BL680),0)</f>
        <v>0</v>
      </c>
      <c r="BN681" s="4">
        <v>60611</v>
      </c>
      <c r="BO681">
        <f>IFERROR((BN681-BN680),0)</f>
        <v>0</v>
      </c>
      <c r="BP681" s="4">
        <v>23417</v>
      </c>
      <c r="BQ681">
        <f>IFERROR((BP681-BP680),0)</f>
        <v>0</v>
      </c>
      <c r="BR681" s="8">
        <v>36</v>
      </c>
      <c r="BS681" s="15">
        <f>IFERROR((BR681-BR680),0)</f>
        <v>0</v>
      </c>
      <c r="BT681" s="8">
        <v>339</v>
      </c>
      <c r="BU681" s="15">
        <f>IFERROR((BT681-BT680),0)</f>
        <v>0</v>
      </c>
      <c r="BV681" s="8">
        <v>1583</v>
      </c>
      <c r="BW681" s="15">
        <f>IFERROR((BV681-BV680),0)</f>
        <v>1</v>
      </c>
      <c r="BX681" s="8">
        <v>3521</v>
      </c>
      <c r="BY681" s="15">
        <f>IFERROR((BX681-BX680),0)</f>
        <v>5</v>
      </c>
      <c r="BZ681" s="13">
        <v>2049</v>
      </c>
      <c r="CA681" s="16">
        <f>IFERROR((BZ681-BZ680),0)</f>
        <v>2</v>
      </c>
    </row>
    <row r="682" spans="1:79">
      <c r="A682" s="1">
        <v>44579</v>
      </c>
      <c r="B682">
        <v>44580</v>
      </c>
      <c r="C682" s="4">
        <v>591843</v>
      </c>
      <c r="D682">
        <f>IFERROR(C682-C681,"")</f>
        <v>11519</v>
      </c>
      <c r="E682" s="4">
        <v>7545</v>
      </c>
      <c r="F682">
        <f>IFERROR(E682-E681,"")</f>
        <v>17</v>
      </c>
      <c r="G682" s="4">
        <v>521380</v>
      </c>
      <c r="H682">
        <f>IFERROR(G682-G681,"")</f>
        <v>5787</v>
      </c>
      <c r="I682">
        <f>+IFERROR(C682-E682-G682,"")</f>
        <v>62918</v>
      </c>
      <c r="J682">
        <f>+IFERROR(D682-F682-H682,"")</f>
        <v>5715</v>
      </c>
      <c r="K682">
        <f>+IFERROR(E682/C682,"")</f>
        <v>1.2748313319579686E-2</v>
      </c>
      <c r="L682">
        <f>+IFERROR(G682/C682,"")</f>
        <v>0.88094308794731035</v>
      </c>
      <c r="M682">
        <f>+IFERROR(I682/C682,"")</f>
        <v>0.10630859873310997</v>
      </c>
      <c r="N682">
        <f>+IFERROR(D682/C682,"")</f>
        <v>1.9462931892410655E-2</v>
      </c>
      <c r="O682">
        <f>+IFERROR(F682/E682,"")</f>
        <v>2.2531477799867462E-3</v>
      </c>
      <c r="P682">
        <f>+IFERROR(H682/G682,"")</f>
        <v>1.1099390080171852E-2</v>
      </c>
      <c r="Q682">
        <f>+IFERROR(J682/I682,"")</f>
        <v>9.0832512158682724E-2</v>
      </c>
      <c r="R682">
        <f>+IFERROR(C682/3.974,"")</f>
        <v>148928.78711625564</v>
      </c>
      <c r="S682">
        <f>+IFERROR(E682/3.974,"")</f>
        <v>1898.5908404630095</v>
      </c>
      <c r="T682">
        <f>+IFERROR(G682/3.974,"")</f>
        <v>131197.78560644187</v>
      </c>
      <c r="U682">
        <f>+IFERROR(I682/3.974,"")</f>
        <v>15832.41066935078</v>
      </c>
      <c r="V682" s="4">
        <v>4875304</v>
      </c>
      <c r="W682">
        <f>V682-V681</f>
        <v>34739</v>
      </c>
      <c r="X682">
        <f>IFERROR(W682-W681,0)</f>
        <v>20133</v>
      </c>
      <c r="Y682" s="20">
        <f>IFERROR(V682/3.974,0)</f>
        <v>1226800.2013085051</v>
      </c>
      <c r="Z682" s="4">
        <v>4279912</v>
      </c>
      <c r="AA682">
        <f>Z682-Z681</f>
        <v>23220</v>
      </c>
      <c r="AB682" s="17">
        <f>IFERROR(Z682/V682,0)</f>
        <v>0.87787592322447994</v>
      </c>
      <c r="AC682" s="16">
        <f>IFERROR(AA682-AA681,0)</f>
        <v>14082</v>
      </c>
      <c r="AD682">
        <f>V682-Z682</f>
        <v>595392</v>
      </c>
      <c r="AE682">
        <f>AD682-AD681</f>
        <v>11519</v>
      </c>
      <c r="AF682" s="17">
        <f>IFERROR(AD682/V682,0)</f>
        <v>0.12212407677552005</v>
      </c>
      <c r="AG682" s="16">
        <f>IFERROR(AE682-AE681,0)</f>
        <v>6051</v>
      </c>
      <c r="AH682" s="20">
        <f>IFERROR(AE682/W682,0)</f>
        <v>0.33158697717263019</v>
      </c>
      <c r="AI682" s="20">
        <f>IFERROR(AD682/3.974,0)</f>
        <v>149821.84197282334</v>
      </c>
      <c r="AJ682" s="4">
        <v>61808</v>
      </c>
      <c r="AK682">
        <f>AJ682-AJ681</f>
        <v>5700</v>
      </c>
      <c r="AL682">
        <f>IFERROR(AJ682/AJ681,0)-1</f>
        <v>0.10158979111713129</v>
      </c>
      <c r="AM682" s="20">
        <f>IFERROR(AJ682/3.974,0)</f>
        <v>15553.095118268746</v>
      </c>
      <c r="AN682" s="20">
        <f>IFERROR(AJ682/C682," ")</f>
        <v>0.10443310134613402</v>
      </c>
      <c r="AO682" s="4">
        <v>503</v>
      </c>
      <c r="AP682">
        <f>AO682-AO681</f>
        <v>13</v>
      </c>
      <c r="AQ682">
        <f>IFERROR(AO682/AO681,0)-1</f>
        <v>2.6530612244898055E-2</v>
      </c>
      <c r="AR682" s="20">
        <f>IFERROR(AO682/3.974,0)</f>
        <v>126.57272269753396</v>
      </c>
      <c r="AS682" s="4">
        <v>552</v>
      </c>
      <c r="AT682">
        <f>AS682-AS681</f>
        <v>8</v>
      </c>
      <c r="AU682">
        <f>IFERROR(AS682/AS681,0)-1</f>
        <v>1.4705882352941124E-2</v>
      </c>
      <c r="AV682" s="20">
        <f>IFERROR(AS682/3.974,0)</f>
        <v>138.90286864620029</v>
      </c>
      <c r="AW682" s="30">
        <f>IFERROR(AS682/C682," ")</f>
        <v>9.3267978163127723E-4</v>
      </c>
      <c r="AX682" s="4">
        <v>55</v>
      </c>
      <c r="AY682">
        <f>AX682-AX681</f>
        <v>-6</v>
      </c>
      <c r="AZ682">
        <f>IFERROR(AX682/AX681,0)-1</f>
        <v>-9.8360655737704916E-2</v>
      </c>
      <c r="BA682" s="20">
        <f>IFERROR(AX682/3.974,0)</f>
        <v>13.839959738298942</v>
      </c>
      <c r="BB682" s="30">
        <f>IFERROR(AX682/C682," ")</f>
        <v>9.2930050706014941E-5</v>
      </c>
      <c r="BC682" s="16">
        <f>+Pagina_Inicial[[#This Row],[Aislamiento Domiciliario]]+Pagina_Inicial[[#This Row],[Aislamiento en Hoteles]]+Pagina_Inicial[[#This Row],[Hospitalizados en Sala]]+Pagina_Inicial[[#This Row],[Hospitalizados en UCI]]</f>
        <v>62918</v>
      </c>
      <c r="BD682" s="16">
        <f>IFERROR(BC682-BC681,0)</f>
        <v>5715</v>
      </c>
      <c r="BE682" s="30">
        <f>IFERROR(BC682/BC681,0)-1</f>
        <v>9.9907347516738687E-2</v>
      </c>
      <c r="BF682" s="20">
        <f>IFERROR(BC682/3.974,0)</f>
        <v>15832.41066935078</v>
      </c>
      <c r="BG682" s="20">
        <f>IFERROR(BC682/C682," ")</f>
        <v>0.10630859873310997</v>
      </c>
      <c r="BH682" s="26">
        <v>101993</v>
      </c>
      <c r="BI682">
        <f>IFERROR((BH682-BH681), 0)</f>
        <v>0</v>
      </c>
      <c r="BJ682" s="4">
        <v>214161</v>
      </c>
      <c r="BK682">
        <f>IFERROR((BJ682-BJ681),0)</f>
        <v>0</v>
      </c>
      <c r="BL682" s="4">
        <v>158494</v>
      </c>
      <c r="BM682">
        <f>IFERROR((BL682-BL681),0)</f>
        <v>0</v>
      </c>
      <c r="BN682" s="4">
        <v>60611</v>
      </c>
      <c r="BO682">
        <f>IFERROR((BN682-BN681),0)</f>
        <v>0</v>
      </c>
      <c r="BP682" s="4">
        <v>23417</v>
      </c>
      <c r="BQ682">
        <f>IFERROR((BP682-BP681),0)</f>
        <v>0</v>
      </c>
      <c r="BR682" s="8">
        <v>36</v>
      </c>
      <c r="BS682" s="15">
        <f>IFERROR((BR682-BR681),0)</f>
        <v>0</v>
      </c>
      <c r="BT682" s="8">
        <v>340</v>
      </c>
      <c r="BU682" s="15">
        <f>IFERROR((BT682-BT681),0)</f>
        <v>1</v>
      </c>
      <c r="BV682" s="8">
        <v>1588</v>
      </c>
      <c r="BW682" s="15">
        <f>IFERROR((BV682-BV681),0)</f>
        <v>5</v>
      </c>
      <c r="BX682" s="8">
        <v>3526</v>
      </c>
      <c r="BY682" s="15">
        <f>IFERROR((BX682-BX681),0)</f>
        <v>5</v>
      </c>
      <c r="BZ682" s="13">
        <v>2055</v>
      </c>
      <c r="CA682" s="16">
        <f>IFERROR((BZ682-BZ681),0)</f>
        <v>6</v>
      </c>
    </row>
  </sheetData>
  <conditionalFormatting sqref="B1:B1048576">
    <cfRule type="duplicateValues" dxfId="75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ZP15"/>
  <sheetViews>
    <sheetView tabSelected="1" workbookViewId="0">
      <pane xSplit="1" topLeftCell="YW1" activePane="topRight" state="frozen"/>
      <selection pane="topRight" activeCell="ZF15" sqref="ZF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69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  <c r="UK1" s="1">
        <v>44454</v>
      </c>
      <c r="UL1" s="1">
        <v>44455</v>
      </c>
      <c r="UM1" s="1">
        <v>44456</v>
      </c>
      <c r="UN1" s="1">
        <v>44457</v>
      </c>
      <c r="UO1" s="1">
        <v>44458</v>
      </c>
      <c r="UP1" s="1">
        <v>44459</v>
      </c>
      <c r="UQ1" s="1">
        <v>44460</v>
      </c>
      <c r="UR1" s="1">
        <v>44461</v>
      </c>
      <c r="US1" s="1">
        <v>44462</v>
      </c>
      <c r="UT1" s="1">
        <v>44463</v>
      </c>
      <c r="UU1" s="1">
        <v>44464</v>
      </c>
      <c r="UV1" s="1">
        <v>44465</v>
      </c>
      <c r="UW1" s="1">
        <v>44466</v>
      </c>
      <c r="UX1" s="1">
        <v>44467</v>
      </c>
      <c r="UY1" s="1">
        <v>44468</v>
      </c>
      <c r="UZ1" s="1">
        <v>44469</v>
      </c>
      <c r="VA1" s="1">
        <v>44470</v>
      </c>
      <c r="VB1" s="1">
        <v>44471</v>
      </c>
      <c r="VC1" s="1">
        <v>44472</v>
      </c>
      <c r="VD1" s="1">
        <v>44473</v>
      </c>
      <c r="VE1" s="1">
        <v>44474</v>
      </c>
      <c r="VF1" s="1">
        <v>44475</v>
      </c>
      <c r="VG1" s="1">
        <v>44476</v>
      </c>
      <c r="VH1" s="1">
        <v>44477</v>
      </c>
      <c r="VI1" s="1">
        <v>44478</v>
      </c>
      <c r="VJ1" s="1">
        <v>44479</v>
      </c>
      <c r="VK1" s="1">
        <v>44480</v>
      </c>
      <c r="VL1" s="1">
        <v>44481</v>
      </c>
      <c r="VM1" s="1">
        <v>44482</v>
      </c>
      <c r="VN1" s="1">
        <v>44483</v>
      </c>
      <c r="VO1" s="1">
        <v>44484</v>
      </c>
      <c r="VP1" s="1">
        <v>44485</v>
      </c>
      <c r="VQ1" s="1">
        <v>44486</v>
      </c>
      <c r="VR1" s="1">
        <v>44487</v>
      </c>
      <c r="VS1" s="1">
        <v>44488</v>
      </c>
      <c r="VT1" s="1">
        <v>44489</v>
      </c>
      <c r="VU1" s="1">
        <v>44490</v>
      </c>
      <c r="VV1" s="1">
        <v>44491</v>
      </c>
      <c r="VW1" s="1">
        <v>44492</v>
      </c>
      <c r="VX1" s="1">
        <v>44493</v>
      </c>
      <c r="VY1" s="1">
        <v>44494</v>
      </c>
      <c r="VZ1" s="1">
        <v>44495</v>
      </c>
      <c r="WA1" s="1">
        <v>44496</v>
      </c>
      <c r="WB1" s="1">
        <v>44497</v>
      </c>
      <c r="WC1" s="1">
        <v>44498</v>
      </c>
      <c r="WD1" s="1">
        <v>44499</v>
      </c>
      <c r="WE1" s="1">
        <v>44500</v>
      </c>
      <c r="WF1" s="1">
        <v>44501</v>
      </c>
      <c r="WG1" s="1">
        <v>44502</v>
      </c>
      <c r="WH1" s="1">
        <v>44503</v>
      </c>
      <c r="WI1" s="1">
        <v>44504</v>
      </c>
      <c r="WJ1" s="1">
        <v>44505</v>
      </c>
      <c r="WK1" s="1">
        <v>44506</v>
      </c>
      <c r="WL1" s="1">
        <v>44507</v>
      </c>
      <c r="WM1" s="1">
        <v>44508</v>
      </c>
      <c r="WN1" s="1">
        <v>44509</v>
      </c>
      <c r="WO1" s="1">
        <v>44510</v>
      </c>
      <c r="WP1" s="1">
        <v>44511</v>
      </c>
      <c r="WQ1" s="1">
        <v>44512</v>
      </c>
      <c r="WR1" s="1">
        <v>44513</v>
      </c>
      <c r="WS1" s="1">
        <v>44514</v>
      </c>
      <c r="WT1" s="1">
        <v>44515</v>
      </c>
      <c r="WU1" s="1">
        <v>44516</v>
      </c>
      <c r="WV1" s="1">
        <v>44517</v>
      </c>
      <c r="WW1" s="1">
        <v>44518</v>
      </c>
      <c r="WX1" s="1">
        <v>44519</v>
      </c>
      <c r="WY1" s="1">
        <v>44520</v>
      </c>
      <c r="WZ1" s="1">
        <v>44521</v>
      </c>
      <c r="XA1" s="1">
        <v>44522</v>
      </c>
      <c r="XB1" s="1">
        <v>44523</v>
      </c>
      <c r="XC1" s="1">
        <v>44524</v>
      </c>
      <c r="XD1" s="1">
        <v>44525</v>
      </c>
      <c r="XE1" s="1">
        <v>44526</v>
      </c>
      <c r="XF1" s="1">
        <v>44527</v>
      </c>
      <c r="XG1" s="1">
        <v>44528</v>
      </c>
      <c r="XH1" s="1">
        <v>44529</v>
      </c>
      <c r="XI1" s="1">
        <v>44530</v>
      </c>
      <c r="XJ1" s="1">
        <v>44531</v>
      </c>
      <c r="XK1" s="1">
        <v>44532</v>
      </c>
      <c r="XL1" s="1">
        <v>44533</v>
      </c>
      <c r="XM1" s="1">
        <v>44534</v>
      </c>
      <c r="XN1" s="1">
        <v>44535</v>
      </c>
      <c r="XO1" s="1">
        <v>44536</v>
      </c>
      <c r="XP1" s="1">
        <v>44537</v>
      </c>
      <c r="XQ1" s="1">
        <v>44538</v>
      </c>
      <c r="XR1" s="1">
        <v>44539</v>
      </c>
      <c r="XS1" s="1">
        <v>44540</v>
      </c>
      <c r="XT1" s="1">
        <v>44541</v>
      </c>
      <c r="XU1" s="1">
        <v>44542</v>
      </c>
      <c r="XV1" s="1">
        <v>44543</v>
      </c>
      <c r="XW1" s="1">
        <v>44544</v>
      </c>
      <c r="XX1" s="1">
        <v>44545</v>
      </c>
      <c r="XY1" s="1">
        <v>44546</v>
      </c>
      <c r="XZ1" s="1">
        <v>44547</v>
      </c>
      <c r="YA1" s="1">
        <v>44548</v>
      </c>
      <c r="YB1" s="1">
        <v>44549</v>
      </c>
      <c r="YC1" s="1">
        <v>44550</v>
      </c>
      <c r="YD1" s="1">
        <v>44551</v>
      </c>
      <c r="YE1" s="1">
        <v>44552</v>
      </c>
      <c r="YF1" s="1">
        <v>44553</v>
      </c>
      <c r="YG1" s="1">
        <v>44554</v>
      </c>
      <c r="YH1" s="1">
        <v>44555</v>
      </c>
      <c r="YI1" s="1">
        <v>44556</v>
      </c>
      <c r="YJ1" s="1">
        <v>44557</v>
      </c>
      <c r="YK1" s="1">
        <v>44558</v>
      </c>
      <c r="YL1" s="1">
        <v>44559</v>
      </c>
      <c r="YM1" s="1">
        <v>44560</v>
      </c>
      <c r="YN1" s="1">
        <v>44561</v>
      </c>
      <c r="YO1" s="1">
        <v>44562</v>
      </c>
      <c r="YP1" s="1">
        <v>44563</v>
      </c>
      <c r="YQ1" s="1">
        <v>44564</v>
      </c>
      <c r="YR1" s="1">
        <v>44565</v>
      </c>
      <c r="YS1" s="1">
        <v>44566</v>
      </c>
      <c r="YT1" s="1">
        <v>44567</v>
      </c>
      <c r="YU1" s="1">
        <v>44568</v>
      </c>
      <c r="YV1" s="1">
        <v>44569</v>
      </c>
      <c r="YW1" s="1">
        <v>44570</v>
      </c>
      <c r="YX1" s="1">
        <v>44571</v>
      </c>
      <c r="YY1" s="1">
        <v>44572</v>
      </c>
      <c r="YZ1" s="1">
        <v>44573</v>
      </c>
      <c r="ZA1" s="1">
        <v>44574</v>
      </c>
      <c r="ZB1" s="1">
        <v>44575</v>
      </c>
      <c r="ZC1" s="1">
        <v>44576</v>
      </c>
      <c r="ZD1" s="1">
        <v>44577</v>
      </c>
      <c r="ZE1" s="1">
        <v>44578</v>
      </c>
      <c r="ZF1" s="1">
        <v>44579</v>
      </c>
      <c r="ZG1" s="1">
        <v>44580</v>
      </c>
      <c r="ZH1" s="1">
        <v>44581</v>
      </c>
      <c r="ZI1" s="1">
        <v>44582</v>
      </c>
      <c r="ZJ1" s="1">
        <v>44583</v>
      </c>
      <c r="ZK1" s="1">
        <v>44584</v>
      </c>
      <c r="ZL1" s="1">
        <v>44585</v>
      </c>
      <c r="ZM1" s="1">
        <v>44586</v>
      </c>
      <c r="ZN1" s="1">
        <v>44587</v>
      </c>
      <c r="ZO1" s="1">
        <v>44588</v>
      </c>
      <c r="ZP1" s="1">
        <v>44589</v>
      </c>
    </row>
    <row r="2" spans="1:692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  <c r="UK2" s="104" t="s">
        <v>635</v>
      </c>
      <c r="UL2" s="104" t="s">
        <v>636</v>
      </c>
      <c r="UM2" s="104" t="s">
        <v>637</v>
      </c>
      <c r="UN2" s="104" t="s">
        <v>638</v>
      </c>
      <c r="UO2" s="104" t="s">
        <v>639</v>
      </c>
      <c r="UP2" s="104" t="s">
        <v>640</v>
      </c>
      <c r="UQ2" s="104" t="s">
        <v>641</v>
      </c>
      <c r="UR2" s="104" t="s">
        <v>642</v>
      </c>
      <c r="US2" s="104" t="s">
        <v>643</v>
      </c>
      <c r="UT2" s="104" t="s">
        <v>644</v>
      </c>
      <c r="UU2" s="104" t="s">
        <v>645</v>
      </c>
      <c r="UV2" s="104" t="s">
        <v>646</v>
      </c>
      <c r="UW2" s="104" t="s">
        <v>647</v>
      </c>
      <c r="UX2" s="104" t="s">
        <v>648</v>
      </c>
      <c r="UY2" s="104" t="s">
        <v>649</v>
      </c>
      <c r="UZ2" s="104" t="s">
        <v>650</v>
      </c>
      <c r="VA2" s="104" t="s">
        <v>651</v>
      </c>
      <c r="VB2" s="104" t="s">
        <v>652</v>
      </c>
      <c r="VC2" s="104" t="s">
        <v>653</v>
      </c>
      <c r="VD2" s="104" t="s">
        <v>654</v>
      </c>
      <c r="VE2" s="104" t="s">
        <v>655</v>
      </c>
      <c r="VF2" s="104" t="s">
        <v>656</v>
      </c>
      <c r="VG2" s="104" t="s">
        <v>657</v>
      </c>
      <c r="VH2" s="104" t="s">
        <v>658</v>
      </c>
      <c r="VI2" s="104" t="s">
        <v>659</v>
      </c>
      <c r="VJ2" s="104" t="s">
        <v>660</v>
      </c>
      <c r="VK2" s="104" t="s">
        <v>661</v>
      </c>
      <c r="VL2" s="104" t="s">
        <v>662</v>
      </c>
      <c r="VM2" s="104" t="s">
        <v>663</v>
      </c>
      <c r="VN2" s="104" t="s">
        <v>664</v>
      </c>
      <c r="VO2" s="104" t="s">
        <v>665</v>
      </c>
      <c r="VP2" s="104" t="s">
        <v>666</v>
      </c>
      <c r="VQ2" s="104" t="s">
        <v>667</v>
      </c>
      <c r="VR2" s="104" t="s">
        <v>668</v>
      </c>
      <c r="VS2" s="104" t="s">
        <v>669</v>
      </c>
      <c r="VT2" s="104" t="s">
        <v>670</v>
      </c>
      <c r="VU2" s="104" t="s">
        <v>671</v>
      </c>
      <c r="VV2" s="104" t="s">
        <v>672</v>
      </c>
      <c r="VW2" s="104" t="s">
        <v>673</v>
      </c>
      <c r="VX2" s="104" t="s">
        <v>674</v>
      </c>
      <c r="VY2" s="104" t="s">
        <v>675</v>
      </c>
      <c r="VZ2" s="104" t="s">
        <v>676</v>
      </c>
      <c r="WA2" s="104" t="s">
        <v>677</v>
      </c>
      <c r="WB2" s="104" t="s">
        <v>678</v>
      </c>
      <c r="WC2" s="104" t="s">
        <v>679</v>
      </c>
      <c r="WD2" s="104" t="s">
        <v>680</v>
      </c>
      <c r="WE2" s="104" t="s">
        <v>681</v>
      </c>
      <c r="WF2" s="104" t="s">
        <v>682</v>
      </c>
      <c r="WG2" s="104" t="s">
        <v>683</v>
      </c>
      <c r="WH2" s="104" t="s">
        <v>684</v>
      </c>
      <c r="WI2" s="104" t="s">
        <v>685</v>
      </c>
      <c r="WJ2" s="104" t="s">
        <v>686</v>
      </c>
      <c r="WK2" s="104" t="s">
        <v>687</v>
      </c>
      <c r="WL2" s="104" t="s">
        <v>688</v>
      </c>
      <c r="WM2" s="104" t="s">
        <v>689</v>
      </c>
      <c r="WN2" s="104" t="s">
        <v>690</v>
      </c>
      <c r="WO2" s="104" t="s">
        <v>691</v>
      </c>
      <c r="WP2" s="104" t="s">
        <v>692</v>
      </c>
      <c r="WQ2" s="104" t="s">
        <v>693</v>
      </c>
      <c r="WR2" s="104" t="s">
        <v>694</v>
      </c>
      <c r="WS2" s="104" t="s">
        <v>695</v>
      </c>
      <c r="WT2" s="104" t="s">
        <v>696</v>
      </c>
      <c r="WU2" s="104" t="s">
        <v>697</v>
      </c>
      <c r="WV2" s="104" t="s">
        <v>698</v>
      </c>
      <c r="WW2" s="104" t="s">
        <v>699</v>
      </c>
      <c r="WX2" s="104" t="s">
        <v>700</v>
      </c>
      <c r="WY2" s="104" t="s">
        <v>701</v>
      </c>
      <c r="WZ2" s="104" t="s">
        <v>702</v>
      </c>
      <c r="XA2" s="104" t="s">
        <v>703</v>
      </c>
      <c r="XB2" s="104" t="s">
        <v>704</v>
      </c>
      <c r="XC2" s="104" t="s">
        <v>705</v>
      </c>
      <c r="XD2" s="104" t="s">
        <v>706</v>
      </c>
      <c r="XE2" s="104" t="s">
        <v>707</v>
      </c>
      <c r="XF2" s="104" t="s">
        <v>708</v>
      </c>
      <c r="XG2" s="104" t="s">
        <v>709</v>
      </c>
      <c r="XH2" s="104" t="s">
        <v>710</v>
      </c>
      <c r="XI2" s="104" t="s">
        <v>711</v>
      </c>
      <c r="XJ2" s="104" t="s">
        <v>712</v>
      </c>
      <c r="XK2" s="104" t="s">
        <v>713</v>
      </c>
      <c r="XL2" s="104" t="s">
        <v>714</v>
      </c>
      <c r="XM2" s="104" t="s">
        <v>715</v>
      </c>
      <c r="XN2" s="104" t="s">
        <v>716</v>
      </c>
      <c r="XO2" s="104" t="s">
        <v>717</v>
      </c>
      <c r="XP2" s="104" t="s">
        <v>718</v>
      </c>
      <c r="XQ2" s="104" t="s">
        <v>719</v>
      </c>
      <c r="XR2" s="104" t="s">
        <v>720</v>
      </c>
      <c r="XS2" s="104" t="s">
        <v>721</v>
      </c>
      <c r="XT2" s="104" t="s">
        <v>722</v>
      </c>
      <c r="XU2" s="104" t="s">
        <v>723</v>
      </c>
      <c r="XV2" s="104" t="s">
        <v>724</v>
      </c>
      <c r="XW2" s="104" t="s">
        <v>725</v>
      </c>
      <c r="XX2" s="104" t="s">
        <v>726</v>
      </c>
      <c r="XY2" s="104" t="s">
        <v>727</v>
      </c>
      <c r="XZ2" s="104" t="s">
        <v>728</v>
      </c>
      <c r="YA2" s="104" t="s">
        <v>729</v>
      </c>
      <c r="YB2" s="104" t="s">
        <v>730</v>
      </c>
      <c r="YC2" s="104" t="s">
        <v>731</v>
      </c>
      <c r="YD2" s="104" t="s">
        <v>732</v>
      </c>
      <c r="YE2" s="104" t="s">
        <v>733</v>
      </c>
      <c r="YF2" s="104" t="s">
        <v>734</v>
      </c>
      <c r="YG2" s="104" t="s">
        <v>735</v>
      </c>
      <c r="YH2" s="104" t="s">
        <v>736</v>
      </c>
      <c r="YI2" s="104" t="s">
        <v>737</v>
      </c>
      <c r="YJ2" s="104" t="s">
        <v>738</v>
      </c>
      <c r="YK2" s="104" t="s">
        <v>739</v>
      </c>
      <c r="YL2" s="104" t="s">
        <v>740</v>
      </c>
      <c r="YM2" s="104" t="s">
        <v>741</v>
      </c>
      <c r="YN2" s="104" t="s">
        <v>742</v>
      </c>
      <c r="YO2" s="104" t="s">
        <v>743</v>
      </c>
      <c r="YP2" s="104" t="s">
        <v>744</v>
      </c>
      <c r="YQ2" s="104" t="s">
        <v>745</v>
      </c>
      <c r="YR2" s="104" t="s">
        <v>746</v>
      </c>
      <c r="YS2" s="104" t="s">
        <v>747</v>
      </c>
      <c r="YT2" s="104" t="s">
        <v>748</v>
      </c>
      <c r="YU2" s="104" t="s">
        <v>749</v>
      </c>
      <c r="YV2" s="104" t="s">
        <v>750</v>
      </c>
      <c r="YW2" s="104" t="s">
        <v>751</v>
      </c>
      <c r="YX2" s="104" t="s">
        <v>752</v>
      </c>
      <c r="YY2" s="104" t="s">
        <v>753</v>
      </c>
      <c r="YZ2" s="104" t="s">
        <v>754</v>
      </c>
      <c r="ZA2" s="104" t="s">
        <v>755</v>
      </c>
      <c r="ZB2" s="104" t="s">
        <v>756</v>
      </c>
      <c r="ZC2" s="104" t="s">
        <v>757</v>
      </c>
      <c r="ZD2" s="104" t="s">
        <v>758</v>
      </c>
      <c r="ZE2" s="104" t="s">
        <v>759</v>
      </c>
      <c r="ZF2" s="104" t="s">
        <v>760</v>
      </c>
      <c r="ZG2" s="104" t="s">
        <v>761</v>
      </c>
      <c r="ZH2" s="104" t="s">
        <v>762</v>
      </c>
      <c r="ZI2" s="104" t="s">
        <v>763</v>
      </c>
      <c r="ZJ2" s="104" t="s">
        <v>764</v>
      </c>
      <c r="ZK2" s="104" t="s">
        <v>765</v>
      </c>
      <c r="ZL2" s="104" t="s">
        <v>766</v>
      </c>
      <c r="ZM2" s="104" t="s">
        <v>767</v>
      </c>
      <c r="ZN2" s="104" t="s">
        <v>768</v>
      </c>
      <c r="ZO2" s="104" t="s">
        <v>769</v>
      </c>
      <c r="ZP2" s="104" t="s">
        <v>770</v>
      </c>
    </row>
    <row r="3" spans="1:692">
      <c r="A3" t="s">
        <v>771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86">
        <v>8882</v>
      </c>
      <c r="TM3">
        <v>8874</v>
      </c>
      <c r="TN3">
        <v>8885</v>
      </c>
      <c r="TO3">
        <v>8890</v>
      </c>
      <c r="TP3">
        <v>8899</v>
      </c>
      <c r="TQ3">
        <v>8906</v>
      </c>
      <c r="TR3">
        <v>8906</v>
      </c>
      <c r="TS3">
        <v>8911</v>
      </c>
      <c r="TT3">
        <v>8914</v>
      </c>
      <c r="TU3">
        <v>8915</v>
      </c>
      <c r="TV3">
        <v>8918</v>
      </c>
      <c r="TW3">
        <v>8921</v>
      </c>
      <c r="TX3">
        <v>8925</v>
      </c>
      <c r="TY3">
        <v>8931</v>
      </c>
      <c r="TZ3">
        <v>8936</v>
      </c>
      <c r="UA3">
        <v>8939</v>
      </c>
      <c r="UB3">
        <v>8939</v>
      </c>
      <c r="UC3">
        <v>8941</v>
      </c>
      <c r="UD3">
        <v>8943</v>
      </c>
      <c r="UE3">
        <v>8945</v>
      </c>
      <c r="UF3">
        <v>8951</v>
      </c>
      <c r="UG3">
        <v>8954</v>
      </c>
      <c r="UH3">
        <v>8956</v>
      </c>
      <c r="UI3">
        <v>8957</v>
      </c>
      <c r="UJ3">
        <v>8958</v>
      </c>
      <c r="UK3">
        <v>8961</v>
      </c>
      <c r="UL3">
        <v>8966</v>
      </c>
      <c r="UM3">
        <v>8968</v>
      </c>
      <c r="UN3">
        <v>9872</v>
      </c>
      <c r="UO3">
        <v>8975</v>
      </c>
      <c r="UP3">
        <v>8975</v>
      </c>
      <c r="UQ3">
        <v>8981</v>
      </c>
      <c r="UR3">
        <v>8984</v>
      </c>
      <c r="US3">
        <v>8985</v>
      </c>
      <c r="UT3">
        <v>8994</v>
      </c>
      <c r="UU3">
        <v>8998</v>
      </c>
      <c r="UV3">
        <v>9000</v>
      </c>
      <c r="UW3">
        <v>9008</v>
      </c>
      <c r="UX3">
        <v>9008</v>
      </c>
      <c r="UY3">
        <v>9013</v>
      </c>
      <c r="UZ3">
        <v>9014</v>
      </c>
      <c r="VA3">
        <v>9014</v>
      </c>
      <c r="VB3">
        <v>9014</v>
      </c>
      <c r="VC3">
        <v>9017</v>
      </c>
      <c r="VD3">
        <v>9020</v>
      </c>
      <c r="VE3">
        <v>9021</v>
      </c>
      <c r="VF3">
        <v>9025</v>
      </c>
      <c r="VG3">
        <v>9025</v>
      </c>
      <c r="VH3">
        <v>9027</v>
      </c>
      <c r="VI3">
        <v>9029</v>
      </c>
      <c r="VJ3">
        <v>9031</v>
      </c>
      <c r="VK3">
        <v>9033</v>
      </c>
      <c r="VL3">
        <v>9035</v>
      </c>
      <c r="VM3">
        <v>9035</v>
      </c>
      <c r="VN3">
        <v>9036</v>
      </c>
      <c r="VO3">
        <v>9040</v>
      </c>
      <c r="VP3">
        <v>9040</v>
      </c>
      <c r="VQ3">
        <v>9040</v>
      </c>
      <c r="VR3">
        <v>9040</v>
      </c>
      <c r="VS3">
        <v>9042</v>
      </c>
      <c r="VT3">
        <v>9043</v>
      </c>
      <c r="VU3">
        <v>9045</v>
      </c>
      <c r="VV3">
        <v>9048</v>
      </c>
      <c r="VW3">
        <v>9049</v>
      </c>
      <c r="VX3">
        <v>9053</v>
      </c>
      <c r="VY3">
        <v>9053</v>
      </c>
      <c r="VZ3">
        <v>9057</v>
      </c>
      <c r="WA3">
        <v>9060</v>
      </c>
      <c r="WB3">
        <v>9060</v>
      </c>
      <c r="WC3">
        <v>9063</v>
      </c>
      <c r="WD3">
        <v>9064</v>
      </c>
      <c r="WE3">
        <v>9073</v>
      </c>
      <c r="WF3">
        <v>9073</v>
      </c>
      <c r="WG3">
        <v>9076</v>
      </c>
      <c r="WH3">
        <v>9076</v>
      </c>
      <c r="WI3">
        <v>9078</v>
      </c>
      <c r="WJ3">
        <v>9079</v>
      </c>
      <c r="WK3">
        <v>9079</v>
      </c>
      <c r="WL3">
        <v>9080</v>
      </c>
      <c r="WM3">
        <v>9081</v>
      </c>
      <c r="WN3">
        <v>9084</v>
      </c>
      <c r="WO3">
        <v>9084</v>
      </c>
      <c r="WP3">
        <v>9084</v>
      </c>
      <c r="WQ3">
        <v>9084</v>
      </c>
      <c r="WR3">
        <v>9085</v>
      </c>
      <c r="WS3">
        <v>9087</v>
      </c>
      <c r="WT3">
        <v>9088</v>
      </c>
      <c r="WU3">
        <v>9090</v>
      </c>
      <c r="WV3">
        <v>9095</v>
      </c>
      <c r="WW3">
        <v>9097</v>
      </c>
      <c r="WX3">
        <v>9097</v>
      </c>
      <c r="WY3">
        <v>9097</v>
      </c>
      <c r="WZ3">
        <v>9098</v>
      </c>
      <c r="XA3">
        <v>9100</v>
      </c>
      <c r="XB3">
        <v>9100</v>
      </c>
      <c r="XC3">
        <v>9103</v>
      </c>
      <c r="XD3">
        <v>9106</v>
      </c>
      <c r="XE3">
        <v>9108</v>
      </c>
      <c r="XF3">
        <v>9108</v>
      </c>
      <c r="XG3">
        <v>9108</v>
      </c>
      <c r="XH3">
        <v>9110</v>
      </c>
      <c r="XI3">
        <v>9110</v>
      </c>
      <c r="XJ3">
        <v>9117</v>
      </c>
      <c r="XK3">
        <v>9118</v>
      </c>
      <c r="XL3">
        <v>9119</v>
      </c>
      <c r="XM3">
        <v>9121</v>
      </c>
      <c r="XN3">
        <v>9112</v>
      </c>
      <c r="XO3">
        <v>9124</v>
      </c>
      <c r="XP3">
        <v>9124</v>
      </c>
      <c r="XQ3">
        <v>9128</v>
      </c>
      <c r="XR3">
        <v>9129</v>
      </c>
      <c r="XS3">
        <v>9129</v>
      </c>
      <c r="XT3">
        <v>9132</v>
      </c>
      <c r="XU3">
        <v>9132</v>
      </c>
      <c r="XV3">
        <v>9136</v>
      </c>
      <c r="XW3">
        <v>9137</v>
      </c>
      <c r="XX3">
        <v>9140</v>
      </c>
      <c r="XY3">
        <v>9142</v>
      </c>
      <c r="XZ3">
        <v>9144</v>
      </c>
      <c r="YA3">
        <v>9140</v>
      </c>
      <c r="YB3">
        <v>9147</v>
      </c>
      <c r="YC3">
        <v>9150</v>
      </c>
      <c r="YD3">
        <v>9156</v>
      </c>
      <c r="YE3">
        <v>9159</v>
      </c>
      <c r="YF3">
        <v>9163</v>
      </c>
      <c r="YG3">
        <v>9163</v>
      </c>
      <c r="YH3">
        <v>9175</v>
      </c>
      <c r="YI3">
        <v>9180</v>
      </c>
      <c r="YJ3">
        <v>9187</v>
      </c>
      <c r="YK3">
        <v>9201</v>
      </c>
      <c r="YL3">
        <v>9201</v>
      </c>
      <c r="YM3">
        <v>9209</v>
      </c>
      <c r="YN3">
        <v>9220</v>
      </c>
      <c r="YO3">
        <v>9231</v>
      </c>
      <c r="YP3">
        <v>9246</v>
      </c>
      <c r="YQ3">
        <v>9258</v>
      </c>
      <c r="YR3">
        <v>9295</v>
      </c>
      <c r="YS3">
        <v>9370</v>
      </c>
      <c r="YT3">
        <v>9446</v>
      </c>
      <c r="YU3">
        <v>9589</v>
      </c>
      <c r="YV3">
        <v>9697</v>
      </c>
      <c r="YW3">
        <v>9770</v>
      </c>
      <c r="YX3">
        <v>9851</v>
      </c>
      <c r="YY3">
        <v>9982</v>
      </c>
      <c r="YZ3">
        <v>10114</v>
      </c>
      <c r="ZA3">
        <v>10114</v>
      </c>
      <c r="ZB3">
        <v>10403</v>
      </c>
      <c r="ZC3">
        <v>10528</v>
      </c>
      <c r="ZD3">
        <v>10675</v>
      </c>
      <c r="ZE3">
        <v>10810</v>
      </c>
      <c r="ZF3">
        <v>10942</v>
      </c>
    </row>
    <row r="4" spans="1:692">
      <c r="A4" t="s">
        <v>772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>
        <v>4108</v>
      </c>
      <c r="TN4">
        <v>4109</v>
      </c>
      <c r="TO4">
        <v>4112</v>
      </c>
      <c r="TP4">
        <v>4115</v>
      </c>
      <c r="TQ4">
        <v>4117</v>
      </c>
      <c r="TR4">
        <v>4118</v>
      </c>
      <c r="TS4">
        <v>4118</v>
      </c>
      <c r="TT4">
        <v>4118</v>
      </c>
      <c r="TU4">
        <v>4118</v>
      </c>
      <c r="TV4">
        <v>4118</v>
      </c>
      <c r="TW4">
        <v>4125</v>
      </c>
      <c r="TX4">
        <v>4125</v>
      </c>
      <c r="TY4">
        <v>4128</v>
      </c>
      <c r="TZ4">
        <v>4129</v>
      </c>
      <c r="UA4">
        <v>4129</v>
      </c>
      <c r="UB4">
        <v>4130</v>
      </c>
      <c r="UC4">
        <v>4131</v>
      </c>
      <c r="UD4">
        <v>4131</v>
      </c>
      <c r="UE4">
        <v>4131</v>
      </c>
      <c r="UF4">
        <v>4137</v>
      </c>
      <c r="UG4">
        <v>4139</v>
      </c>
      <c r="UH4">
        <v>4139</v>
      </c>
      <c r="UI4">
        <v>4139</v>
      </c>
      <c r="UJ4">
        <v>4141</v>
      </c>
      <c r="UK4">
        <v>4121</v>
      </c>
      <c r="UL4">
        <v>4145</v>
      </c>
      <c r="UM4">
        <v>4146</v>
      </c>
      <c r="UN4">
        <v>4147</v>
      </c>
      <c r="UO4">
        <v>4149</v>
      </c>
      <c r="UP4">
        <v>4149</v>
      </c>
      <c r="UQ4">
        <v>4150</v>
      </c>
      <c r="UR4">
        <v>4151</v>
      </c>
      <c r="US4">
        <v>4153</v>
      </c>
      <c r="UT4">
        <v>4153</v>
      </c>
      <c r="UU4">
        <v>4153</v>
      </c>
      <c r="UV4">
        <v>4153</v>
      </c>
      <c r="UW4">
        <v>4154</v>
      </c>
      <c r="UX4">
        <v>4154</v>
      </c>
      <c r="UY4">
        <v>4154</v>
      </c>
      <c r="UZ4">
        <v>4155</v>
      </c>
      <c r="VA4">
        <v>4156</v>
      </c>
      <c r="VB4">
        <v>4156</v>
      </c>
      <c r="VC4">
        <v>4157</v>
      </c>
      <c r="VD4">
        <v>4158</v>
      </c>
      <c r="VE4">
        <v>4158</v>
      </c>
      <c r="VF4">
        <v>4158</v>
      </c>
      <c r="VG4">
        <v>4158</v>
      </c>
      <c r="VH4">
        <v>4159</v>
      </c>
      <c r="VI4">
        <v>4159</v>
      </c>
      <c r="VJ4">
        <v>4159</v>
      </c>
      <c r="VK4">
        <v>4159</v>
      </c>
      <c r="VL4">
        <v>4159</v>
      </c>
      <c r="VM4">
        <v>4159</v>
      </c>
      <c r="VN4">
        <v>4159</v>
      </c>
      <c r="VO4">
        <v>4160</v>
      </c>
      <c r="VP4">
        <v>4160</v>
      </c>
      <c r="VQ4">
        <v>4160</v>
      </c>
      <c r="VR4">
        <v>4162</v>
      </c>
      <c r="VS4">
        <v>4162</v>
      </c>
      <c r="VT4">
        <v>4162</v>
      </c>
      <c r="VU4">
        <v>4162</v>
      </c>
      <c r="VV4">
        <v>4163</v>
      </c>
      <c r="VW4">
        <v>4163</v>
      </c>
      <c r="VX4">
        <v>4163</v>
      </c>
      <c r="VY4">
        <v>4163</v>
      </c>
      <c r="VZ4">
        <v>4163</v>
      </c>
      <c r="WA4">
        <v>4163</v>
      </c>
      <c r="WB4">
        <v>4163</v>
      </c>
      <c r="WC4">
        <v>4163</v>
      </c>
      <c r="WD4">
        <v>4163</v>
      </c>
      <c r="WE4">
        <v>4163</v>
      </c>
      <c r="WF4">
        <v>4165</v>
      </c>
      <c r="WG4">
        <v>4165</v>
      </c>
      <c r="WH4">
        <v>4166</v>
      </c>
      <c r="WI4">
        <v>4167</v>
      </c>
      <c r="WJ4">
        <v>4168</v>
      </c>
      <c r="WK4">
        <v>4169</v>
      </c>
      <c r="WL4">
        <v>4169</v>
      </c>
      <c r="WM4">
        <v>4170</v>
      </c>
      <c r="WN4">
        <v>4170</v>
      </c>
      <c r="WO4">
        <v>4170</v>
      </c>
      <c r="WP4">
        <v>4171</v>
      </c>
      <c r="WQ4">
        <v>4171</v>
      </c>
      <c r="WR4">
        <v>4171</v>
      </c>
      <c r="WS4">
        <v>4171</v>
      </c>
      <c r="WT4">
        <v>4172</v>
      </c>
      <c r="WU4">
        <v>4173</v>
      </c>
      <c r="WV4">
        <v>4173</v>
      </c>
      <c r="WW4">
        <v>4173</v>
      </c>
      <c r="WX4">
        <v>4174</v>
      </c>
      <c r="WY4">
        <v>4175</v>
      </c>
      <c r="WZ4">
        <v>4176</v>
      </c>
      <c r="XA4">
        <v>4176</v>
      </c>
      <c r="XB4">
        <v>4177</v>
      </c>
      <c r="XC4">
        <v>4178</v>
      </c>
      <c r="XD4">
        <v>4179</v>
      </c>
      <c r="XE4">
        <v>4179</v>
      </c>
      <c r="XF4">
        <v>4179</v>
      </c>
      <c r="XG4">
        <v>4179</v>
      </c>
      <c r="XH4">
        <v>4180</v>
      </c>
      <c r="XI4">
        <v>4182</v>
      </c>
      <c r="XJ4">
        <v>4183</v>
      </c>
      <c r="XK4">
        <v>4183</v>
      </c>
      <c r="XL4">
        <v>4183</v>
      </c>
      <c r="XM4">
        <v>4183</v>
      </c>
      <c r="XN4">
        <v>4185</v>
      </c>
      <c r="XO4">
        <v>4185</v>
      </c>
      <c r="XP4">
        <v>4185</v>
      </c>
      <c r="XQ4">
        <v>4185</v>
      </c>
      <c r="XR4">
        <v>4185</v>
      </c>
      <c r="XS4">
        <v>4185</v>
      </c>
      <c r="XT4">
        <v>4186</v>
      </c>
      <c r="XU4">
        <v>4186</v>
      </c>
      <c r="XV4">
        <v>4186</v>
      </c>
      <c r="XW4">
        <v>4188</v>
      </c>
      <c r="XX4">
        <v>4190</v>
      </c>
      <c r="XY4">
        <v>4190</v>
      </c>
      <c r="XZ4">
        <v>4190</v>
      </c>
      <c r="YA4">
        <v>4190</v>
      </c>
      <c r="YB4">
        <v>4190</v>
      </c>
      <c r="YC4">
        <v>4190</v>
      </c>
      <c r="YD4">
        <v>4190</v>
      </c>
      <c r="YE4">
        <v>4190</v>
      </c>
      <c r="YF4">
        <v>4190</v>
      </c>
      <c r="YG4">
        <v>4190</v>
      </c>
      <c r="YH4">
        <v>4191</v>
      </c>
      <c r="YI4">
        <v>4191</v>
      </c>
      <c r="YJ4">
        <v>4192</v>
      </c>
      <c r="YK4">
        <v>4192</v>
      </c>
      <c r="YL4">
        <v>4192</v>
      </c>
      <c r="YM4">
        <v>4193</v>
      </c>
      <c r="YN4">
        <v>4194</v>
      </c>
      <c r="YO4">
        <v>4195</v>
      </c>
      <c r="YP4">
        <v>4196</v>
      </c>
      <c r="YQ4">
        <v>4197</v>
      </c>
      <c r="YR4">
        <v>4199</v>
      </c>
      <c r="YS4">
        <v>4201</v>
      </c>
      <c r="YT4">
        <v>4207</v>
      </c>
      <c r="YU4">
        <v>4210</v>
      </c>
      <c r="YV4">
        <v>4216</v>
      </c>
      <c r="YW4">
        <v>4224</v>
      </c>
      <c r="YX4">
        <v>4229</v>
      </c>
      <c r="YY4">
        <v>4245</v>
      </c>
      <c r="YZ4">
        <v>4253</v>
      </c>
      <c r="ZA4">
        <v>4253</v>
      </c>
      <c r="ZB4">
        <v>4278</v>
      </c>
      <c r="ZC4">
        <v>4289</v>
      </c>
      <c r="ZD4">
        <v>4306</v>
      </c>
      <c r="ZE4">
        <v>4315</v>
      </c>
      <c r="ZF4">
        <v>4332</v>
      </c>
    </row>
    <row r="5" spans="1:692">
      <c r="A5" t="s">
        <v>773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>
        <v>23220</v>
      </c>
      <c r="TN5">
        <v>23270</v>
      </c>
      <c r="TO5">
        <v>23300</v>
      </c>
      <c r="TP5">
        <v>23348</v>
      </c>
      <c r="TQ5">
        <v>23380</v>
      </c>
      <c r="TR5">
        <v>23439</v>
      </c>
      <c r="TS5">
        <v>23480</v>
      </c>
      <c r="TT5">
        <v>23497</v>
      </c>
      <c r="TU5">
        <v>23548</v>
      </c>
      <c r="TV5">
        <v>23593</v>
      </c>
      <c r="TW5">
        <v>23651</v>
      </c>
      <c r="TX5">
        <v>23676</v>
      </c>
      <c r="TY5">
        <v>23706</v>
      </c>
      <c r="TZ5">
        <v>23741</v>
      </c>
      <c r="UA5">
        <v>23797</v>
      </c>
      <c r="UB5">
        <v>23819</v>
      </c>
      <c r="UC5">
        <v>23871</v>
      </c>
      <c r="UD5">
        <v>23910</v>
      </c>
      <c r="UE5">
        <v>23972</v>
      </c>
      <c r="UF5">
        <v>24022</v>
      </c>
      <c r="UG5">
        <v>24080</v>
      </c>
      <c r="UH5">
        <v>24123</v>
      </c>
      <c r="UI5">
        <v>24150</v>
      </c>
      <c r="UJ5">
        <v>24192</v>
      </c>
      <c r="UK5">
        <v>24236</v>
      </c>
      <c r="UL5">
        <v>24305</v>
      </c>
      <c r="UM5">
        <v>24347</v>
      </c>
      <c r="UN5">
        <v>24376</v>
      </c>
      <c r="UO5">
        <v>24400</v>
      </c>
      <c r="UP5">
        <v>24417</v>
      </c>
      <c r="UQ5">
        <v>24472</v>
      </c>
      <c r="UR5">
        <v>24536</v>
      </c>
      <c r="US5">
        <v>24588</v>
      </c>
      <c r="UT5">
        <v>24631</v>
      </c>
      <c r="UU5">
        <v>24681</v>
      </c>
      <c r="UV5">
        <v>24718</v>
      </c>
      <c r="UW5">
        <v>24746</v>
      </c>
      <c r="UX5">
        <v>24795</v>
      </c>
      <c r="UY5">
        <v>24849</v>
      </c>
      <c r="UZ5">
        <v>24899</v>
      </c>
      <c r="VA5">
        <v>24917</v>
      </c>
      <c r="VB5">
        <v>24969</v>
      </c>
      <c r="VC5">
        <v>24995</v>
      </c>
      <c r="VD5">
        <v>25042</v>
      </c>
      <c r="VE5">
        <v>25114</v>
      </c>
      <c r="VF5">
        <v>25161</v>
      </c>
      <c r="VG5">
        <v>25194</v>
      </c>
      <c r="VH5">
        <v>25235</v>
      </c>
      <c r="VI5">
        <v>25271</v>
      </c>
      <c r="VJ5">
        <v>25288</v>
      </c>
      <c r="VK5">
        <v>25311</v>
      </c>
      <c r="VL5">
        <v>25342</v>
      </c>
      <c r="VM5">
        <v>25367</v>
      </c>
      <c r="VN5">
        <v>25408</v>
      </c>
      <c r="VO5">
        <v>25438</v>
      </c>
      <c r="VP5">
        <v>25481</v>
      </c>
      <c r="VQ5">
        <v>25494</v>
      </c>
      <c r="VR5">
        <v>25517</v>
      </c>
      <c r="VS5">
        <v>25536</v>
      </c>
      <c r="VT5">
        <v>25580</v>
      </c>
      <c r="VU5">
        <v>25603</v>
      </c>
      <c r="VV5">
        <v>25644</v>
      </c>
      <c r="VW5">
        <v>25667</v>
      </c>
      <c r="VX5">
        <v>25683</v>
      </c>
      <c r="VY5">
        <v>25717</v>
      </c>
      <c r="VZ5">
        <v>25736</v>
      </c>
      <c r="WA5">
        <v>25752</v>
      </c>
      <c r="WB5">
        <v>25757</v>
      </c>
      <c r="WC5">
        <v>25765</v>
      </c>
      <c r="WD5">
        <v>25784</v>
      </c>
      <c r="WE5">
        <v>25795</v>
      </c>
      <c r="WF5">
        <v>25802</v>
      </c>
      <c r="WG5">
        <v>25816</v>
      </c>
      <c r="WH5">
        <v>25830</v>
      </c>
      <c r="WI5">
        <v>25839</v>
      </c>
      <c r="WJ5">
        <v>25850</v>
      </c>
      <c r="WK5">
        <v>25859</v>
      </c>
      <c r="WL5">
        <v>25871</v>
      </c>
      <c r="WM5">
        <v>25879</v>
      </c>
      <c r="WN5">
        <v>25896</v>
      </c>
      <c r="WO5">
        <v>25915</v>
      </c>
      <c r="WP5">
        <v>25921</v>
      </c>
      <c r="WQ5">
        <v>25933</v>
      </c>
      <c r="WR5">
        <v>25945</v>
      </c>
      <c r="WS5">
        <v>25964</v>
      </c>
      <c r="WT5">
        <v>25971</v>
      </c>
      <c r="WU5">
        <v>25988</v>
      </c>
      <c r="WV5">
        <v>25999</v>
      </c>
      <c r="WW5">
        <v>26012</v>
      </c>
      <c r="WX5">
        <v>26042</v>
      </c>
      <c r="WY5">
        <v>26049</v>
      </c>
      <c r="WZ5">
        <v>26058</v>
      </c>
      <c r="XA5">
        <v>26070</v>
      </c>
      <c r="XB5">
        <v>26083</v>
      </c>
      <c r="XC5">
        <v>26106</v>
      </c>
      <c r="XD5">
        <v>26118</v>
      </c>
      <c r="XE5">
        <v>26125</v>
      </c>
      <c r="XF5">
        <v>26146</v>
      </c>
      <c r="XG5">
        <v>26156</v>
      </c>
      <c r="XH5">
        <v>26158</v>
      </c>
      <c r="XI5">
        <v>26167</v>
      </c>
      <c r="XJ5">
        <v>26174</v>
      </c>
      <c r="XK5">
        <v>26186</v>
      </c>
      <c r="XL5">
        <v>26201</v>
      </c>
      <c r="XM5">
        <v>26221</v>
      </c>
      <c r="XN5">
        <v>26228</v>
      </c>
      <c r="XO5">
        <v>26245</v>
      </c>
      <c r="XP5">
        <v>26245</v>
      </c>
      <c r="XQ5">
        <v>26268</v>
      </c>
      <c r="XR5">
        <v>26270</v>
      </c>
      <c r="XS5">
        <v>26270</v>
      </c>
      <c r="XT5">
        <v>26293</v>
      </c>
      <c r="XU5">
        <v>26306</v>
      </c>
      <c r="XV5">
        <v>26313</v>
      </c>
      <c r="XW5">
        <v>26330</v>
      </c>
      <c r="XX5">
        <v>26340</v>
      </c>
      <c r="XY5">
        <v>26352</v>
      </c>
      <c r="XZ5">
        <v>26372</v>
      </c>
      <c r="YA5">
        <v>26349</v>
      </c>
      <c r="YB5">
        <v>26394</v>
      </c>
      <c r="YC5">
        <v>26401</v>
      </c>
      <c r="YD5">
        <v>26414</v>
      </c>
      <c r="YE5">
        <v>26439</v>
      </c>
      <c r="YF5">
        <v>26463</v>
      </c>
      <c r="YG5">
        <v>26463</v>
      </c>
      <c r="YH5">
        <v>26503</v>
      </c>
      <c r="YI5">
        <v>26515</v>
      </c>
      <c r="YJ5">
        <v>26551</v>
      </c>
      <c r="YK5">
        <v>26582</v>
      </c>
      <c r="YL5">
        <v>26582</v>
      </c>
      <c r="YM5">
        <v>26619</v>
      </c>
      <c r="YN5">
        <v>26656</v>
      </c>
      <c r="YO5">
        <v>26705</v>
      </c>
      <c r="YP5">
        <v>26725</v>
      </c>
      <c r="YQ5">
        <v>26746</v>
      </c>
      <c r="YR5">
        <v>26816</v>
      </c>
      <c r="YS5">
        <v>26926</v>
      </c>
      <c r="YT5">
        <v>27068</v>
      </c>
      <c r="YU5">
        <v>27198</v>
      </c>
      <c r="YV5">
        <v>27322</v>
      </c>
      <c r="YW5">
        <v>27440</v>
      </c>
      <c r="YX5">
        <v>27511</v>
      </c>
      <c r="YY5">
        <v>27637</v>
      </c>
      <c r="YZ5">
        <v>27816</v>
      </c>
      <c r="ZA5">
        <v>27816</v>
      </c>
      <c r="ZB5">
        <v>28604</v>
      </c>
      <c r="ZC5">
        <v>28983</v>
      </c>
      <c r="ZD5">
        <v>29289</v>
      </c>
      <c r="ZE5">
        <v>29480</v>
      </c>
      <c r="ZF5">
        <v>29735</v>
      </c>
    </row>
    <row r="6" spans="1:692">
      <c r="A6" t="s">
        <v>774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>
        <v>80963</v>
      </c>
      <c r="TN6">
        <v>81028</v>
      </c>
      <c r="TO6">
        <v>81081</v>
      </c>
      <c r="TP6">
        <v>81289</v>
      </c>
      <c r="TQ6">
        <v>81395</v>
      </c>
      <c r="TR6">
        <v>81511</v>
      </c>
      <c r="TS6">
        <v>81643</v>
      </c>
      <c r="TT6">
        <v>81709</v>
      </c>
      <c r="TU6">
        <v>81831</v>
      </c>
      <c r="TV6">
        <v>81901</v>
      </c>
      <c r="TW6">
        <v>82044</v>
      </c>
      <c r="TX6">
        <v>82136</v>
      </c>
      <c r="TY6">
        <v>82204</v>
      </c>
      <c r="TZ6">
        <v>82284</v>
      </c>
      <c r="UA6">
        <v>82348</v>
      </c>
      <c r="UB6">
        <v>82380</v>
      </c>
      <c r="UC6">
        <v>82447</v>
      </c>
      <c r="UD6">
        <v>82489</v>
      </c>
      <c r="UE6">
        <v>82564</v>
      </c>
      <c r="UF6">
        <v>82614</v>
      </c>
      <c r="UG6">
        <v>82685</v>
      </c>
      <c r="UH6">
        <v>82727</v>
      </c>
      <c r="UI6">
        <v>82765</v>
      </c>
      <c r="UJ6">
        <v>82813</v>
      </c>
      <c r="UK6">
        <v>82852</v>
      </c>
      <c r="UL6">
        <v>82905</v>
      </c>
      <c r="UM6">
        <v>82954</v>
      </c>
      <c r="UN6">
        <v>83003</v>
      </c>
      <c r="UO6">
        <v>83023</v>
      </c>
      <c r="UP6">
        <v>83053</v>
      </c>
      <c r="UQ6">
        <v>83099</v>
      </c>
      <c r="UR6">
        <v>83139</v>
      </c>
      <c r="US6">
        <v>83188</v>
      </c>
      <c r="UT6">
        <v>83229</v>
      </c>
      <c r="UU6">
        <v>83260</v>
      </c>
      <c r="UV6">
        <v>83290</v>
      </c>
      <c r="UW6">
        <v>83318</v>
      </c>
      <c r="UX6">
        <v>83351</v>
      </c>
      <c r="UY6">
        <v>83372</v>
      </c>
      <c r="UZ6">
        <v>83403</v>
      </c>
      <c r="VA6">
        <v>83428</v>
      </c>
      <c r="VB6">
        <v>83450</v>
      </c>
      <c r="VC6">
        <v>83470</v>
      </c>
      <c r="VD6">
        <v>83472</v>
      </c>
      <c r="VE6">
        <v>83486</v>
      </c>
      <c r="VF6">
        <v>83498</v>
      </c>
      <c r="VG6">
        <v>83511</v>
      </c>
      <c r="VH6">
        <v>83532</v>
      </c>
      <c r="VI6">
        <v>83558</v>
      </c>
      <c r="VJ6">
        <v>83566</v>
      </c>
      <c r="VK6">
        <v>83580</v>
      </c>
      <c r="VL6">
        <v>83619</v>
      </c>
      <c r="VM6">
        <v>83622</v>
      </c>
      <c r="VN6">
        <v>83639</v>
      </c>
      <c r="VO6">
        <v>83660</v>
      </c>
      <c r="VP6">
        <v>83669</v>
      </c>
      <c r="VQ6">
        <v>83675</v>
      </c>
      <c r="VR6">
        <v>83686</v>
      </c>
      <c r="VS6">
        <v>83710</v>
      </c>
      <c r="VT6">
        <v>83728</v>
      </c>
      <c r="VU6">
        <v>83772</v>
      </c>
      <c r="VV6">
        <v>83786</v>
      </c>
      <c r="VW6">
        <v>83801</v>
      </c>
      <c r="VX6">
        <v>83815</v>
      </c>
      <c r="VY6">
        <v>83824</v>
      </c>
      <c r="VZ6">
        <v>83846</v>
      </c>
      <c r="WA6">
        <v>83871</v>
      </c>
      <c r="WB6">
        <v>83887</v>
      </c>
      <c r="WC6">
        <v>83907</v>
      </c>
      <c r="WD6">
        <v>83923</v>
      </c>
      <c r="WE6">
        <v>83939</v>
      </c>
      <c r="WF6">
        <v>83940</v>
      </c>
      <c r="WG6">
        <v>83952</v>
      </c>
      <c r="WH6">
        <v>83966</v>
      </c>
      <c r="WI6">
        <v>83979</v>
      </c>
      <c r="WJ6">
        <v>83992</v>
      </c>
      <c r="WK6">
        <v>84009</v>
      </c>
      <c r="WL6">
        <v>84018</v>
      </c>
      <c r="WM6">
        <v>84039</v>
      </c>
      <c r="WN6">
        <v>84053</v>
      </c>
      <c r="WO6">
        <v>84069</v>
      </c>
      <c r="WP6">
        <v>84081</v>
      </c>
      <c r="WQ6">
        <v>84099</v>
      </c>
      <c r="WR6">
        <v>84117</v>
      </c>
      <c r="WS6">
        <v>84136</v>
      </c>
      <c r="WT6">
        <v>84149</v>
      </c>
      <c r="WU6">
        <v>84159</v>
      </c>
      <c r="WV6">
        <v>84174</v>
      </c>
      <c r="WW6">
        <v>84192</v>
      </c>
      <c r="WX6">
        <v>84199</v>
      </c>
      <c r="WY6">
        <v>84231</v>
      </c>
      <c r="WZ6">
        <v>84245</v>
      </c>
      <c r="XA6">
        <v>84262</v>
      </c>
      <c r="XB6">
        <v>84275</v>
      </c>
      <c r="XC6">
        <v>84299</v>
      </c>
      <c r="XD6">
        <v>84319</v>
      </c>
      <c r="XE6">
        <v>84341</v>
      </c>
      <c r="XF6">
        <v>84366</v>
      </c>
      <c r="XG6">
        <v>84387</v>
      </c>
      <c r="XH6">
        <v>84396</v>
      </c>
      <c r="XI6">
        <v>84408</v>
      </c>
      <c r="XJ6">
        <v>84440</v>
      </c>
      <c r="XK6">
        <v>84490</v>
      </c>
      <c r="XL6">
        <v>84524</v>
      </c>
      <c r="XM6">
        <v>84570</v>
      </c>
      <c r="XN6">
        <v>84596</v>
      </c>
      <c r="XO6">
        <v>84617</v>
      </c>
      <c r="XP6">
        <v>84617</v>
      </c>
      <c r="XQ6">
        <v>84698</v>
      </c>
      <c r="XR6">
        <v>84719</v>
      </c>
      <c r="XS6">
        <v>84719</v>
      </c>
      <c r="XT6">
        <v>84814</v>
      </c>
      <c r="XU6">
        <v>84842</v>
      </c>
      <c r="XV6">
        <v>84887</v>
      </c>
      <c r="XW6">
        <v>84933</v>
      </c>
      <c r="XX6">
        <v>84988</v>
      </c>
      <c r="XY6">
        <v>85049</v>
      </c>
      <c r="XZ6">
        <v>85105</v>
      </c>
      <c r="YA6">
        <v>84988</v>
      </c>
      <c r="YB6">
        <v>85189</v>
      </c>
      <c r="YC6">
        <v>85218</v>
      </c>
      <c r="YD6">
        <v>85254</v>
      </c>
      <c r="YE6">
        <v>85321</v>
      </c>
      <c r="YF6">
        <v>85390</v>
      </c>
      <c r="YG6">
        <v>85390</v>
      </c>
      <c r="YH6">
        <v>85534</v>
      </c>
      <c r="YI6">
        <v>85858</v>
      </c>
      <c r="YJ6">
        <v>85751</v>
      </c>
      <c r="YK6">
        <v>85899</v>
      </c>
      <c r="YL6">
        <v>85899</v>
      </c>
      <c r="YM6">
        <v>86175</v>
      </c>
      <c r="YN6">
        <v>86411</v>
      </c>
      <c r="YO6">
        <v>86636</v>
      </c>
      <c r="YP6">
        <v>86745</v>
      </c>
      <c r="YQ6">
        <v>86926</v>
      </c>
      <c r="YR6">
        <v>87290</v>
      </c>
      <c r="YS6">
        <v>87824</v>
      </c>
      <c r="YT6">
        <v>88399</v>
      </c>
      <c r="YU6">
        <v>89060</v>
      </c>
      <c r="YV6">
        <v>89677</v>
      </c>
      <c r="YW6">
        <v>90251</v>
      </c>
      <c r="YX6">
        <v>90744</v>
      </c>
      <c r="YY6">
        <v>1362</v>
      </c>
      <c r="YZ6">
        <v>92218</v>
      </c>
      <c r="ZA6">
        <v>92218</v>
      </c>
      <c r="ZB6">
        <v>94846</v>
      </c>
      <c r="ZC6">
        <v>96142</v>
      </c>
      <c r="ZD6">
        <v>97298</v>
      </c>
      <c r="ZE6">
        <v>98093</v>
      </c>
      <c r="ZF6">
        <v>99926</v>
      </c>
    </row>
    <row r="7" spans="1:692">
      <c r="A7" t="s">
        <v>775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>
        <v>2761</v>
      </c>
      <c r="TN7">
        <v>2763</v>
      </c>
      <c r="TO7">
        <v>2766</v>
      </c>
      <c r="TP7">
        <v>2770</v>
      </c>
      <c r="TQ7">
        <v>2771</v>
      </c>
      <c r="TR7">
        <v>2771</v>
      </c>
      <c r="TS7">
        <v>2772</v>
      </c>
      <c r="TT7">
        <v>2779</v>
      </c>
      <c r="TU7">
        <v>2782</v>
      </c>
      <c r="TV7">
        <v>2785</v>
      </c>
      <c r="TW7">
        <v>2787</v>
      </c>
      <c r="TX7">
        <v>2788</v>
      </c>
      <c r="TY7">
        <v>2789</v>
      </c>
      <c r="TZ7">
        <v>2789</v>
      </c>
      <c r="UA7">
        <v>2790</v>
      </c>
      <c r="UB7">
        <v>2794</v>
      </c>
      <c r="UC7">
        <v>2794</v>
      </c>
      <c r="UD7">
        <v>2794</v>
      </c>
      <c r="UE7">
        <v>2795</v>
      </c>
      <c r="UF7">
        <v>2796</v>
      </c>
      <c r="UG7">
        <v>2796</v>
      </c>
      <c r="UH7">
        <v>2797</v>
      </c>
      <c r="UI7">
        <v>2799</v>
      </c>
      <c r="UJ7">
        <v>2799</v>
      </c>
      <c r="UK7">
        <v>2802</v>
      </c>
      <c r="UL7">
        <v>2803</v>
      </c>
      <c r="UM7">
        <v>2803</v>
      </c>
      <c r="UN7">
        <v>2803</v>
      </c>
      <c r="UO7">
        <v>2805</v>
      </c>
      <c r="UP7">
        <v>2807</v>
      </c>
      <c r="UQ7">
        <v>2807</v>
      </c>
      <c r="UR7">
        <v>2807</v>
      </c>
      <c r="US7">
        <v>2807</v>
      </c>
      <c r="UT7">
        <v>2807</v>
      </c>
      <c r="UU7">
        <v>2807</v>
      </c>
      <c r="UV7">
        <v>2807</v>
      </c>
      <c r="UW7">
        <v>2807</v>
      </c>
      <c r="UX7">
        <v>2807</v>
      </c>
      <c r="UY7">
        <v>2807</v>
      </c>
      <c r="UZ7">
        <v>2807</v>
      </c>
      <c r="VA7">
        <v>2809</v>
      </c>
      <c r="VB7">
        <v>2809</v>
      </c>
      <c r="VC7">
        <v>2809</v>
      </c>
      <c r="VD7">
        <v>2809</v>
      </c>
      <c r="VE7">
        <v>2809</v>
      </c>
      <c r="VF7">
        <v>2809</v>
      </c>
      <c r="VG7">
        <v>2809</v>
      </c>
      <c r="VH7">
        <v>2809</v>
      </c>
      <c r="VI7">
        <v>2809</v>
      </c>
      <c r="VJ7">
        <v>2809</v>
      </c>
      <c r="VK7">
        <v>2809</v>
      </c>
      <c r="VL7">
        <v>2809</v>
      </c>
      <c r="VM7">
        <v>2809</v>
      </c>
      <c r="VN7">
        <v>2809</v>
      </c>
      <c r="VO7">
        <v>2809</v>
      </c>
      <c r="VP7">
        <v>2809</v>
      </c>
      <c r="VQ7">
        <v>2809</v>
      </c>
      <c r="VR7">
        <v>2809</v>
      </c>
      <c r="VS7">
        <v>2809</v>
      </c>
      <c r="VT7">
        <v>2810</v>
      </c>
      <c r="VU7">
        <v>2810</v>
      </c>
      <c r="VV7">
        <v>2810</v>
      </c>
      <c r="VW7">
        <v>2810</v>
      </c>
      <c r="VX7">
        <v>2810</v>
      </c>
      <c r="VY7">
        <v>2810</v>
      </c>
      <c r="VZ7">
        <v>2810</v>
      </c>
      <c r="WA7">
        <v>2810</v>
      </c>
      <c r="WB7">
        <v>2710</v>
      </c>
      <c r="WC7">
        <v>2810</v>
      </c>
      <c r="WD7">
        <v>2810</v>
      </c>
      <c r="WE7">
        <v>2810</v>
      </c>
      <c r="WF7">
        <v>2810</v>
      </c>
      <c r="WG7">
        <v>2810</v>
      </c>
      <c r="WH7">
        <v>2810</v>
      </c>
      <c r="WI7">
        <v>2810</v>
      </c>
      <c r="WJ7">
        <v>2810</v>
      </c>
      <c r="WK7">
        <v>2810</v>
      </c>
      <c r="WL7">
        <v>2810</v>
      </c>
      <c r="WM7">
        <v>2810</v>
      </c>
      <c r="WN7">
        <v>2810</v>
      </c>
      <c r="WO7">
        <v>2810</v>
      </c>
      <c r="WP7">
        <v>2810</v>
      </c>
      <c r="WQ7">
        <v>2810</v>
      </c>
      <c r="WR7">
        <v>2810</v>
      </c>
      <c r="WS7">
        <v>2810</v>
      </c>
      <c r="WT7">
        <v>2810</v>
      </c>
      <c r="WU7">
        <v>2810</v>
      </c>
      <c r="WV7">
        <v>2810</v>
      </c>
      <c r="WW7">
        <v>2810</v>
      </c>
      <c r="WX7">
        <v>2810</v>
      </c>
      <c r="WY7">
        <v>2810</v>
      </c>
      <c r="WZ7">
        <v>2810</v>
      </c>
      <c r="XA7">
        <v>2810</v>
      </c>
      <c r="XB7">
        <v>2810</v>
      </c>
      <c r="XC7">
        <v>2810</v>
      </c>
      <c r="XD7">
        <v>2810</v>
      </c>
      <c r="XE7">
        <v>2810</v>
      </c>
      <c r="XF7">
        <v>2810</v>
      </c>
      <c r="XG7">
        <v>2810</v>
      </c>
      <c r="XH7">
        <v>2810</v>
      </c>
      <c r="XI7">
        <v>2810</v>
      </c>
      <c r="XJ7">
        <v>2810</v>
      </c>
      <c r="XK7">
        <v>2810</v>
      </c>
      <c r="XL7">
        <v>2810</v>
      </c>
      <c r="XM7">
        <v>2811</v>
      </c>
      <c r="XN7">
        <v>2811</v>
      </c>
      <c r="XO7">
        <v>2811</v>
      </c>
      <c r="XP7">
        <v>2811</v>
      </c>
      <c r="XQ7">
        <v>2811</v>
      </c>
      <c r="XR7">
        <v>2811</v>
      </c>
      <c r="XS7">
        <v>2811</v>
      </c>
      <c r="XT7">
        <v>2811</v>
      </c>
      <c r="XU7">
        <v>2811</v>
      </c>
      <c r="XV7">
        <v>2811</v>
      </c>
      <c r="XW7">
        <v>2811</v>
      </c>
      <c r="XX7">
        <v>2811</v>
      </c>
      <c r="XY7">
        <v>2811</v>
      </c>
      <c r="XZ7">
        <v>2812</v>
      </c>
      <c r="YA7">
        <v>2811</v>
      </c>
      <c r="YB7">
        <v>2820</v>
      </c>
      <c r="YC7">
        <v>2820</v>
      </c>
      <c r="YD7">
        <v>2821</v>
      </c>
      <c r="YE7">
        <v>2823</v>
      </c>
      <c r="YF7">
        <v>2823</v>
      </c>
      <c r="YG7">
        <v>2823</v>
      </c>
      <c r="YH7">
        <v>2823</v>
      </c>
      <c r="YI7">
        <v>2823</v>
      </c>
      <c r="YJ7">
        <v>2823</v>
      </c>
      <c r="YK7">
        <v>2823</v>
      </c>
      <c r="YL7">
        <v>2823</v>
      </c>
      <c r="YM7">
        <v>2826</v>
      </c>
      <c r="YN7">
        <v>2826</v>
      </c>
      <c r="YO7">
        <v>2826</v>
      </c>
      <c r="YP7">
        <v>2826</v>
      </c>
      <c r="YQ7">
        <v>2826</v>
      </c>
      <c r="YR7">
        <v>2828</v>
      </c>
      <c r="YS7">
        <v>2828</v>
      </c>
      <c r="YT7">
        <v>2829</v>
      </c>
      <c r="YU7">
        <v>2831</v>
      </c>
      <c r="YV7">
        <v>2837</v>
      </c>
      <c r="YW7">
        <v>2846</v>
      </c>
      <c r="YX7">
        <v>2860</v>
      </c>
      <c r="YY7">
        <v>2898</v>
      </c>
      <c r="YZ7">
        <v>2910</v>
      </c>
      <c r="ZA7">
        <v>2910</v>
      </c>
      <c r="ZB7">
        <v>2952</v>
      </c>
      <c r="ZC7">
        <v>2984</v>
      </c>
      <c r="ZD7">
        <v>3040</v>
      </c>
      <c r="ZE7">
        <v>3123</v>
      </c>
      <c r="ZF7">
        <v>3135</v>
      </c>
    </row>
    <row r="8" spans="1:692">
      <c r="A8" t="s">
        <v>776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>
        <v>8019</v>
      </c>
      <c r="TN8">
        <v>8021</v>
      </c>
      <c r="TO8">
        <v>8023</v>
      </c>
      <c r="TP8">
        <v>8026</v>
      </c>
      <c r="TQ8">
        <v>8032</v>
      </c>
      <c r="TR8">
        <v>8036</v>
      </c>
      <c r="TS8">
        <v>8038</v>
      </c>
      <c r="TT8">
        <v>8040</v>
      </c>
      <c r="TU8">
        <v>8044</v>
      </c>
      <c r="TV8">
        <v>8051</v>
      </c>
      <c r="TW8">
        <v>8061</v>
      </c>
      <c r="TX8">
        <v>8064</v>
      </c>
      <c r="TY8">
        <v>8065</v>
      </c>
      <c r="TZ8">
        <v>8069</v>
      </c>
      <c r="UA8">
        <v>8071</v>
      </c>
      <c r="UB8">
        <v>8074</v>
      </c>
      <c r="UC8">
        <v>8081</v>
      </c>
      <c r="UD8">
        <v>8081</v>
      </c>
      <c r="UE8">
        <v>8086</v>
      </c>
      <c r="UF8">
        <v>8088</v>
      </c>
      <c r="UG8">
        <v>8091</v>
      </c>
      <c r="UH8">
        <v>8091</v>
      </c>
      <c r="UI8">
        <v>8094</v>
      </c>
      <c r="UJ8">
        <v>8095</v>
      </c>
      <c r="UK8">
        <v>8095</v>
      </c>
      <c r="UL8">
        <v>8096</v>
      </c>
      <c r="UM8">
        <v>8103</v>
      </c>
      <c r="UN8">
        <v>8107</v>
      </c>
      <c r="UO8">
        <v>8107</v>
      </c>
      <c r="UP8">
        <v>8109</v>
      </c>
      <c r="UQ8">
        <v>8112</v>
      </c>
      <c r="UR8">
        <v>8114</v>
      </c>
      <c r="US8">
        <v>8116</v>
      </c>
      <c r="UT8">
        <v>8117</v>
      </c>
      <c r="UU8">
        <v>8117</v>
      </c>
      <c r="UV8">
        <v>8117</v>
      </c>
      <c r="UW8">
        <v>8117</v>
      </c>
      <c r="UX8">
        <v>8120</v>
      </c>
      <c r="UY8">
        <v>8125</v>
      </c>
      <c r="UZ8">
        <v>8127</v>
      </c>
      <c r="VA8">
        <v>8129</v>
      </c>
      <c r="VB8">
        <v>8130</v>
      </c>
      <c r="VC8">
        <v>8130</v>
      </c>
      <c r="VD8">
        <v>8135</v>
      </c>
      <c r="VE8">
        <v>8140</v>
      </c>
      <c r="VF8">
        <v>8143</v>
      </c>
      <c r="VG8">
        <v>8144</v>
      </c>
      <c r="VH8">
        <v>8146</v>
      </c>
      <c r="VI8">
        <v>8150</v>
      </c>
      <c r="VJ8">
        <v>8150</v>
      </c>
      <c r="VK8">
        <v>8152</v>
      </c>
      <c r="VL8">
        <v>8155</v>
      </c>
      <c r="VM8">
        <v>8156</v>
      </c>
      <c r="VN8">
        <v>8160</v>
      </c>
      <c r="VO8">
        <v>8163</v>
      </c>
      <c r="VP8">
        <v>8165</v>
      </c>
      <c r="VQ8">
        <v>8166</v>
      </c>
      <c r="VR8">
        <v>8168</v>
      </c>
      <c r="VS8">
        <v>8170</v>
      </c>
      <c r="VT8">
        <v>8178</v>
      </c>
      <c r="VU8">
        <v>8178</v>
      </c>
      <c r="VV8">
        <v>8179</v>
      </c>
      <c r="VW8">
        <v>8182</v>
      </c>
      <c r="VX8">
        <v>8182</v>
      </c>
      <c r="VY8">
        <v>8186</v>
      </c>
      <c r="VZ8">
        <v>8188</v>
      </c>
      <c r="WA8">
        <v>8189</v>
      </c>
      <c r="WB8">
        <v>8194</v>
      </c>
      <c r="WC8">
        <v>8196</v>
      </c>
      <c r="WD8">
        <v>8198</v>
      </c>
      <c r="WE8">
        <v>8199</v>
      </c>
      <c r="WF8">
        <v>8199</v>
      </c>
      <c r="WG8">
        <v>8203</v>
      </c>
      <c r="WH8">
        <v>8204</v>
      </c>
      <c r="WI8">
        <v>8204</v>
      </c>
      <c r="WJ8">
        <v>8204</v>
      </c>
      <c r="WK8">
        <v>8204</v>
      </c>
      <c r="WL8">
        <v>8204</v>
      </c>
      <c r="WM8">
        <v>8204</v>
      </c>
      <c r="WN8">
        <v>8206</v>
      </c>
      <c r="WO8">
        <v>8206</v>
      </c>
      <c r="WP8">
        <v>8206</v>
      </c>
      <c r="WQ8">
        <v>8208</v>
      </c>
      <c r="WR8">
        <v>8208</v>
      </c>
      <c r="WS8">
        <v>8208</v>
      </c>
      <c r="WT8">
        <v>8208</v>
      </c>
      <c r="WU8">
        <v>8208</v>
      </c>
      <c r="WV8">
        <v>8208</v>
      </c>
      <c r="WW8">
        <v>8209</v>
      </c>
      <c r="WX8">
        <v>8210</v>
      </c>
      <c r="WY8">
        <v>8210</v>
      </c>
      <c r="WZ8">
        <v>8210</v>
      </c>
      <c r="XA8">
        <v>8211</v>
      </c>
      <c r="XB8">
        <v>8211</v>
      </c>
      <c r="XC8">
        <v>8212</v>
      </c>
      <c r="XD8">
        <v>8212</v>
      </c>
      <c r="XE8">
        <v>8214</v>
      </c>
      <c r="XF8">
        <v>8214</v>
      </c>
      <c r="XG8">
        <v>8214</v>
      </c>
      <c r="XH8">
        <v>8214</v>
      </c>
      <c r="XI8">
        <v>8215</v>
      </c>
      <c r="XJ8">
        <v>8215</v>
      </c>
      <c r="XK8">
        <v>8215</v>
      </c>
      <c r="XL8">
        <v>8216</v>
      </c>
      <c r="XM8">
        <v>8216</v>
      </c>
      <c r="XN8">
        <v>8216</v>
      </c>
      <c r="XO8">
        <v>8216</v>
      </c>
      <c r="XP8">
        <v>8216</v>
      </c>
      <c r="XQ8">
        <v>8218</v>
      </c>
      <c r="XR8">
        <v>8218</v>
      </c>
      <c r="XS8">
        <v>8218</v>
      </c>
      <c r="XT8">
        <v>8218</v>
      </c>
      <c r="XU8">
        <v>8218</v>
      </c>
      <c r="XV8">
        <v>8218</v>
      </c>
      <c r="XW8">
        <v>8219</v>
      </c>
      <c r="XX8">
        <v>8220</v>
      </c>
      <c r="XY8">
        <v>8222</v>
      </c>
      <c r="XZ8">
        <v>8222</v>
      </c>
      <c r="YA8">
        <v>8220</v>
      </c>
      <c r="YB8">
        <v>8224</v>
      </c>
      <c r="YC8">
        <v>8225</v>
      </c>
      <c r="YD8">
        <v>8228</v>
      </c>
      <c r="YE8">
        <v>8228</v>
      </c>
      <c r="YF8">
        <v>8232</v>
      </c>
      <c r="YG8">
        <v>8232</v>
      </c>
      <c r="YH8">
        <v>8233</v>
      </c>
      <c r="YI8">
        <v>8235</v>
      </c>
      <c r="YJ8">
        <v>8238</v>
      </c>
      <c r="YK8">
        <v>8239</v>
      </c>
      <c r="YL8">
        <v>8239</v>
      </c>
      <c r="YM8">
        <v>8246</v>
      </c>
      <c r="YN8">
        <v>8252</v>
      </c>
      <c r="YO8">
        <v>8252</v>
      </c>
      <c r="YP8">
        <v>8270</v>
      </c>
      <c r="YQ8">
        <v>8272</v>
      </c>
      <c r="YR8">
        <v>8287</v>
      </c>
      <c r="YS8">
        <v>8288</v>
      </c>
      <c r="YT8">
        <v>8314</v>
      </c>
      <c r="YU8">
        <v>8325</v>
      </c>
      <c r="YV8">
        <v>8340</v>
      </c>
      <c r="YW8">
        <v>8352</v>
      </c>
      <c r="YX8">
        <v>8358</v>
      </c>
      <c r="YY8">
        <v>8364</v>
      </c>
      <c r="YZ8">
        <v>8401</v>
      </c>
      <c r="ZA8">
        <v>8401</v>
      </c>
      <c r="ZB8">
        <v>8441</v>
      </c>
      <c r="ZC8">
        <v>8468</v>
      </c>
      <c r="ZD8">
        <v>8481</v>
      </c>
      <c r="ZE8">
        <v>8505</v>
      </c>
      <c r="ZF8">
        <v>8568</v>
      </c>
    </row>
    <row r="9" spans="1:692">
      <c r="A9" t="s">
        <v>777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>
        <v>194889</v>
      </c>
      <c r="TN9">
        <v>195012</v>
      </c>
      <c r="TO9">
        <v>195217</v>
      </c>
      <c r="TP9">
        <v>195538</v>
      </c>
      <c r="TQ9">
        <v>195749</v>
      </c>
      <c r="TR9">
        <v>196030</v>
      </c>
      <c r="TS9">
        <v>196346</v>
      </c>
      <c r="TT9">
        <v>196577</v>
      </c>
      <c r="TU9">
        <v>196661</v>
      </c>
      <c r="TV9">
        <v>196840</v>
      </c>
      <c r="TW9">
        <v>197117</v>
      </c>
      <c r="TX9">
        <v>197320</v>
      </c>
      <c r="TY9">
        <v>197521</v>
      </c>
      <c r="TZ9">
        <v>197701</v>
      </c>
      <c r="UA9">
        <v>197826</v>
      </c>
      <c r="UB9">
        <v>197907</v>
      </c>
      <c r="UC9">
        <v>198093</v>
      </c>
      <c r="UD9">
        <v>198232</v>
      </c>
      <c r="UE9">
        <v>198402</v>
      </c>
      <c r="UF9">
        <v>198564</v>
      </c>
      <c r="UG9">
        <v>198724</v>
      </c>
      <c r="UH9" s="180">
        <v>198792</v>
      </c>
      <c r="UI9">
        <v>198870</v>
      </c>
      <c r="UJ9">
        <v>198991</v>
      </c>
      <c r="UK9">
        <v>199107</v>
      </c>
      <c r="UL9">
        <v>199263</v>
      </c>
      <c r="UM9">
        <v>199389</v>
      </c>
      <c r="UN9">
        <v>199481</v>
      </c>
      <c r="UO9">
        <v>199608</v>
      </c>
      <c r="UP9">
        <v>199648</v>
      </c>
      <c r="UQ9">
        <v>199788</v>
      </c>
      <c r="UR9">
        <v>199945</v>
      </c>
      <c r="US9">
        <v>200066</v>
      </c>
      <c r="UT9">
        <v>200156</v>
      </c>
      <c r="UU9">
        <v>200249</v>
      </c>
      <c r="UV9">
        <v>200324</v>
      </c>
      <c r="UW9">
        <v>200375</v>
      </c>
      <c r="UX9">
        <v>200464</v>
      </c>
      <c r="UY9">
        <v>200579</v>
      </c>
      <c r="UZ9">
        <v>200675</v>
      </c>
      <c r="VA9">
        <v>200797</v>
      </c>
      <c r="VB9">
        <v>200899</v>
      </c>
      <c r="VC9">
        <v>200965</v>
      </c>
      <c r="VD9">
        <v>201002</v>
      </c>
      <c r="VE9">
        <v>201116</v>
      </c>
      <c r="VF9">
        <v>201223</v>
      </c>
      <c r="VG9">
        <v>201321</v>
      </c>
      <c r="VH9">
        <v>201415</v>
      </c>
      <c r="VI9">
        <v>201508</v>
      </c>
      <c r="VJ9">
        <v>201564</v>
      </c>
      <c r="VK9">
        <v>201591</v>
      </c>
      <c r="VL9">
        <v>201696</v>
      </c>
      <c r="VM9">
        <v>201729</v>
      </c>
      <c r="VN9">
        <v>201831</v>
      </c>
      <c r="VO9">
        <v>201905</v>
      </c>
      <c r="VP9">
        <v>201964</v>
      </c>
      <c r="VQ9">
        <v>202005</v>
      </c>
      <c r="VR9">
        <v>202047</v>
      </c>
      <c r="VS9">
        <v>202119</v>
      </c>
      <c r="VT9">
        <v>202223</v>
      </c>
      <c r="VU9">
        <v>202296</v>
      </c>
      <c r="VV9">
        <v>202360</v>
      </c>
      <c r="VW9">
        <v>202399</v>
      </c>
      <c r="VX9">
        <v>202447</v>
      </c>
      <c r="VY9">
        <v>202487</v>
      </c>
      <c r="VZ9">
        <v>202570</v>
      </c>
      <c r="WA9">
        <v>202639</v>
      </c>
      <c r="WB9">
        <v>202693</v>
      </c>
      <c r="WC9">
        <v>202785</v>
      </c>
      <c r="WD9">
        <v>202837</v>
      </c>
      <c r="WE9">
        <v>202877</v>
      </c>
      <c r="WF9">
        <v>202906</v>
      </c>
      <c r="WG9">
        <v>202952</v>
      </c>
      <c r="WH9">
        <v>202996</v>
      </c>
      <c r="WI9">
        <v>203032</v>
      </c>
      <c r="WJ9">
        <v>203059</v>
      </c>
      <c r="WK9">
        <v>203096</v>
      </c>
      <c r="WL9">
        <v>203127</v>
      </c>
      <c r="WM9">
        <v>203166</v>
      </c>
      <c r="WN9">
        <v>203228</v>
      </c>
      <c r="WO9">
        <v>203291</v>
      </c>
      <c r="WP9">
        <v>203327</v>
      </c>
      <c r="WQ9">
        <v>203396</v>
      </c>
      <c r="WR9">
        <v>203500</v>
      </c>
      <c r="WS9">
        <v>203547</v>
      </c>
      <c r="WT9">
        <v>203579</v>
      </c>
      <c r="WU9">
        <v>203649</v>
      </c>
      <c r="WV9">
        <v>203759</v>
      </c>
      <c r="WW9">
        <v>203843</v>
      </c>
      <c r="WX9">
        <v>203919</v>
      </c>
      <c r="WY9">
        <v>204030</v>
      </c>
      <c r="WZ9">
        <v>204094</v>
      </c>
      <c r="XA9">
        <v>204138</v>
      </c>
      <c r="XB9">
        <v>204223</v>
      </c>
      <c r="XC9">
        <v>204327</v>
      </c>
      <c r="XD9">
        <v>204461</v>
      </c>
      <c r="XE9">
        <v>204563</v>
      </c>
      <c r="XF9">
        <v>204461</v>
      </c>
      <c r="XG9">
        <v>204727</v>
      </c>
      <c r="XH9">
        <v>204765</v>
      </c>
      <c r="XI9">
        <v>204813</v>
      </c>
      <c r="XJ9">
        <v>204914</v>
      </c>
      <c r="XK9">
        <v>205018</v>
      </c>
      <c r="XL9">
        <v>205136</v>
      </c>
      <c r="XM9">
        <v>205254</v>
      </c>
      <c r="XN9">
        <v>205356</v>
      </c>
      <c r="XO9">
        <v>205404</v>
      </c>
      <c r="XP9">
        <v>205404</v>
      </c>
      <c r="XQ9">
        <v>205668</v>
      </c>
      <c r="XR9">
        <v>205742</v>
      </c>
      <c r="XS9">
        <v>205742</v>
      </c>
      <c r="XT9">
        <v>205931</v>
      </c>
      <c r="XU9">
        <v>206002</v>
      </c>
      <c r="XV9">
        <v>206092</v>
      </c>
      <c r="XW9">
        <v>206237</v>
      </c>
      <c r="XX9">
        <v>206391</v>
      </c>
      <c r="XY9">
        <v>206281</v>
      </c>
      <c r="XZ9">
        <v>206682</v>
      </c>
      <c r="YA9">
        <v>206391</v>
      </c>
      <c r="YB9">
        <v>206901</v>
      </c>
      <c r="YC9">
        <v>206969</v>
      </c>
      <c r="YD9">
        <v>807177</v>
      </c>
      <c r="YE9">
        <v>207453</v>
      </c>
      <c r="YF9">
        <v>207797</v>
      </c>
      <c r="YG9">
        <v>207797</v>
      </c>
      <c r="YH9">
        <v>208669</v>
      </c>
      <c r="YI9">
        <v>208930</v>
      </c>
      <c r="YJ9">
        <v>209951</v>
      </c>
      <c r="YK9">
        <v>210585</v>
      </c>
      <c r="YL9">
        <v>210585</v>
      </c>
      <c r="YM9">
        <v>212271</v>
      </c>
      <c r="YN9">
        <v>213543</v>
      </c>
      <c r="YO9">
        <v>214568</v>
      </c>
      <c r="YP9">
        <v>215083</v>
      </c>
      <c r="YQ9">
        <v>215798</v>
      </c>
      <c r="YR9">
        <v>217589</v>
      </c>
      <c r="YS9">
        <v>220195</v>
      </c>
      <c r="YT9">
        <v>222557</v>
      </c>
      <c r="YU9">
        <v>225157</v>
      </c>
      <c r="YV9">
        <v>227517</v>
      </c>
      <c r="YW9">
        <v>229667</v>
      </c>
      <c r="YX9">
        <v>230963</v>
      </c>
      <c r="YY9">
        <v>233005</v>
      </c>
      <c r="YZ9">
        <v>236329</v>
      </c>
      <c r="ZA9">
        <v>236329</v>
      </c>
      <c r="ZB9">
        <v>245877</v>
      </c>
      <c r="ZC9">
        <v>250495</v>
      </c>
      <c r="ZD9">
        <v>254104</v>
      </c>
      <c r="ZE9">
        <v>256454</v>
      </c>
      <c r="ZF9">
        <v>262312</v>
      </c>
    </row>
    <row r="10" spans="1:692">
      <c r="A10" t="s">
        <v>778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>
        <v>24906</v>
      </c>
      <c r="TN10">
        <v>24945</v>
      </c>
      <c r="TO10">
        <v>24965</v>
      </c>
      <c r="TP10">
        <v>25029</v>
      </c>
      <c r="TQ10">
        <v>25066</v>
      </c>
      <c r="TR10">
        <v>25113</v>
      </c>
      <c r="TS10">
        <v>25157</v>
      </c>
      <c r="TT10">
        <v>25200</v>
      </c>
      <c r="TU10">
        <v>25227</v>
      </c>
      <c r="TV10">
        <v>25245</v>
      </c>
      <c r="TW10">
        <v>25295</v>
      </c>
      <c r="TX10">
        <v>25319</v>
      </c>
      <c r="TY10">
        <v>25349</v>
      </c>
      <c r="TZ10">
        <v>25384</v>
      </c>
      <c r="UA10">
        <v>25407</v>
      </c>
      <c r="UB10">
        <v>25437</v>
      </c>
      <c r="UC10">
        <v>25464</v>
      </c>
      <c r="UD10">
        <v>25483</v>
      </c>
      <c r="UE10">
        <v>25512</v>
      </c>
      <c r="UF10">
        <v>25524</v>
      </c>
      <c r="UG10">
        <v>25550</v>
      </c>
      <c r="UH10">
        <v>25561</v>
      </c>
      <c r="UI10">
        <v>25577</v>
      </c>
      <c r="UJ10">
        <v>25586</v>
      </c>
      <c r="UK10">
        <v>25593</v>
      </c>
      <c r="UL10">
        <v>25609</v>
      </c>
      <c r="UM10">
        <v>25612</v>
      </c>
      <c r="UN10">
        <v>25620</v>
      </c>
      <c r="UO10">
        <v>25620</v>
      </c>
      <c r="UP10">
        <v>25629</v>
      </c>
      <c r="UQ10">
        <v>25638</v>
      </c>
      <c r="UR10">
        <v>25651</v>
      </c>
      <c r="US10">
        <v>25662</v>
      </c>
      <c r="UT10">
        <v>25665</v>
      </c>
      <c r="UU10">
        <v>25677</v>
      </c>
      <c r="UV10">
        <v>25686</v>
      </c>
      <c r="UW10">
        <v>25695</v>
      </c>
      <c r="UX10">
        <v>25701</v>
      </c>
      <c r="UY10">
        <v>25707</v>
      </c>
      <c r="UZ10">
        <v>25719</v>
      </c>
      <c r="VA10">
        <v>25723</v>
      </c>
      <c r="VB10">
        <v>25729</v>
      </c>
      <c r="VC10">
        <v>25737</v>
      </c>
      <c r="VD10">
        <v>25739</v>
      </c>
      <c r="VE10">
        <v>25741</v>
      </c>
      <c r="VF10">
        <v>25745</v>
      </c>
      <c r="VG10">
        <v>25749</v>
      </c>
      <c r="VH10">
        <v>25752</v>
      </c>
      <c r="VI10">
        <v>25761</v>
      </c>
      <c r="VJ10">
        <v>25764</v>
      </c>
      <c r="VK10">
        <v>25764</v>
      </c>
      <c r="VL10">
        <v>25778</v>
      </c>
      <c r="VM10">
        <v>25786</v>
      </c>
      <c r="VN10">
        <v>25797</v>
      </c>
      <c r="VO10">
        <v>25800</v>
      </c>
      <c r="VP10">
        <v>25806</v>
      </c>
      <c r="VQ10">
        <v>25809</v>
      </c>
      <c r="VR10">
        <v>25810</v>
      </c>
      <c r="VS10">
        <v>25817</v>
      </c>
      <c r="VT10">
        <v>25821</v>
      </c>
      <c r="VU10">
        <v>25823</v>
      </c>
      <c r="VV10">
        <v>25832</v>
      </c>
      <c r="VW10">
        <v>25836</v>
      </c>
      <c r="VX10">
        <v>25836</v>
      </c>
      <c r="VY10">
        <v>25842</v>
      </c>
      <c r="VZ10">
        <v>25849</v>
      </c>
      <c r="WA10">
        <v>25850</v>
      </c>
      <c r="WB10">
        <v>25855</v>
      </c>
      <c r="WC10">
        <v>25859</v>
      </c>
      <c r="WD10">
        <v>25861</v>
      </c>
      <c r="WE10">
        <v>25861</v>
      </c>
      <c r="WF10">
        <v>25864</v>
      </c>
      <c r="WG10">
        <v>25866</v>
      </c>
      <c r="WH10">
        <v>25868</v>
      </c>
      <c r="WI10">
        <v>25870</v>
      </c>
      <c r="WJ10">
        <v>25872</v>
      </c>
      <c r="WK10">
        <v>25872</v>
      </c>
      <c r="WL10">
        <v>25877</v>
      </c>
      <c r="WM10">
        <v>25880</v>
      </c>
      <c r="WN10">
        <v>25893</v>
      </c>
      <c r="WO10">
        <v>25908</v>
      </c>
      <c r="WP10">
        <v>25910</v>
      </c>
      <c r="WQ10">
        <v>25925</v>
      </c>
      <c r="WR10">
        <v>25935</v>
      </c>
      <c r="WS10">
        <v>25942</v>
      </c>
      <c r="WT10">
        <v>25947</v>
      </c>
      <c r="WU10">
        <v>25951</v>
      </c>
      <c r="WV10">
        <v>25957</v>
      </c>
      <c r="WW10">
        <v>25965</v>
      </c>
      <c r="WX10">
        <v>25972</v>
      </c>
      <c r="WY10">
        <v>25982</v>
      </c>
      <c r="WZ10">
        <v>25984</v>
      </c>
      <c r="XA10">
        <v>25998</v>
      </c>
      <c r="XB10">
        <v>26004</v>
      </c>
      <c r="XC10">
        <v>26011</v>
      </c>
      <c r="XD10">
        <v>26018</v>
      </c>
      <c r="XE10">
        <v>26021</v>
      </c>
      <c r="XF10">
        <v>26028</v>
      </c>
      <c r="XG10">
        <v>26041</v>
      </c>
      <c r="XH10">
        <v>26041</v>
      </c>
      <c r="XI10">
        <v>26049</v>
      </c>
      <c r="XJ10">
        <v>26063</v>
      </c>
      <c r="XK10">
        <v>26075</v>
      </c>
      <c r="XL10">
        <v>26089</v>
      </c>
      <c r="XM10">
        <v>26096</v>
      </c>
      <c r="XN10">
        <v>26109</v>
      </c>
      <c r="XO10">
        <v>26114</v>
      </c>
      <c r="XP10">
        <v>26114</v>
      </c>
      <c r="XQ10">
        <v>26146</v>
      </c>
      <c r="XR10">
        <v>26164</v>
      </c>
      <c r="XS10">
        <v>26164</v>
      </c>
      <c r="XT10">
        <v>26188</v>
      </c>
      <c r="XU10">
        <v>26204</v>
      </c>
      <c r="XV10">
        <v>26218</v>
      </c>
      <c r="XW10">
        <v>26223</v>
      </c>
      <c r="XX10">
        <v>26253</v>
      </c>
      <c r="XY10">
        <v>26281</v>
      </c>
      <c r="XZ10">
        <v>26317</v>
      </c>
      <c r="YA10">
        <v>26253</v>
      </c>
      <c r="YB10">
        <v>26379</v>
      </c>
      <c r="YC10">
        <v>26414</v>
      </c>
      <c r="YD10">
        <v>26431</v>
      </c>
      <c r="YE10">
        <v>26476</v>
      </c>
      <c r="YF10">
        <v>26502</v>
      </c>
      <c r="YG10">
        <v>26502</v>
      </c>
      <c r="YH10">
        <v>26609</v>
      </c>
      <c r="YI10">
        <v>26631</v>
      </c>
      <c r="YJ10">
        <v>26748</v>
      </c>
      <c r="YK10">
        <v>26822</v>
      </c>
      <c r="YL10">
        <v>26822</v>
      </c>
      <c r="YM10">
        <v>26920</v>
      </c>
      <c r="YN10">
        <v>27071</v>
      </c>
      <c r="YO10">
        <v>27145</v>
      </c>
      <c r="YP10">
        <v>23174</v>
      </c>
      <c r="YQ10">
        <v>27269</v>
      </c>
      <c r="YR10">
        <v>27474</v>
      </c>
      <c r="YS10">
        <v>27643</v>
      </c>
      <c r="YT10">
        <v>27925</v>
      </c>
      <c r="YU10">
        <v>28171</v>
      </c>
      <c r="YV10">
        <v>28458</v>
      </c>
      <c r="YW10">
        <v>28628</v>
      </c>
      <c r="YX10">
        <v>28793</v>
      </c>
      <c r="YY10">
        <v>28934</v>
      </c>
      <c r="YZ10">
        <v>29292</v>
      </c>
      <c r="ZA10">
        <v>29292</v>
      </c>
      <c r="ZB10">
        <v>30401</v>
      </c>
      <c r="ZC10">
        <v>30810</v>
      </c>
      <c r="ZD10">
        <v>31263</v>
      </c>
      <c r="ZE10">
        <v>31474</v>
      </c>
      <c r="ZF10">
        <v>32259</v>
      </c>
    </row>
    <row r="11" spans="1:692">
      <c r="A11" t="s">
        <v>779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>
        <v>13091</v>
      </c>
      <c r="TN11">
        <v>13094</v>
      </c>
      <c r="TO11">
        <v>13118</v>
      </c>
      <c r="TP11">
        <v>13130</v>
      </c>
      <c r="TQ11">
        <v>13154</v>
      </c>
      <c r="TR11">
        <v>13161</v>
      </c>
      <c r="TS11">
        <v>13170</v>
      </c>
      <c r="TT11">
        <v>13173</v>
      </c>
      <c r="TU11">
        <v>13180</v>
      </c>
      <c r="TV11">
        <v>13187</v>
      </c>
      <c r="TW11">
        <v>13204</v>
      </c>
      <c r="TX11">
        <v>13211</v>
      </c>
      <c r="TY11">
        <v>13225</v>
      </c>
      <c r="TZ11">
        <v>13241</v>
      </c>
      <c r="UA11">
        <v>13248</v>
      </c>
      <c r="UB11">
        <v>13253</v>
      </c>
      <c r="UC11">
        <v>13257</v>
      </c>
      <c r="UD11">
        <v>13265</v>
      </c>
      <c r="UE11">
        <v>13277</v>
      </c>
      <c r="UF11">
        <v>13281</v>
      </c>
      <c r="UG11">
        <v>13284</v>
      </c>
      <c r="UH11">
        <v>13287</v>
      </c>
      <c r="UI11">
        <v>13289</v>
      </c>
      <c r="UJ11">
        <v>13298</v>
      </c>
      <c r="UK11">
        <v>13308</v>
      </c>
      <c r="UL11">
        <v>13315</v>
      </c>
      <c r="UM11">
        <v>13325</v>
      </c>
      <c r="UN11">
        <v>13328</v>
      </c>
      <c r="UO11">
        <v>13334</v>
      </c>
      <c r="UP11">
        <v>13336</v>
      </c>
      <c r="UQ11">
        <v>13347</v>
      </c>
      <c r="UR11">
        <v>13354</v>
      </c>
      <c r="US11">
        <v>13362</v>
      </c>
      <c r="UT11">
        <v>13369</v>
      </c>
      <c r="UU11">
        <v>13372</v>
      </c>
      <c r="UV11">
        <v>13377</v>
      </c>
      <c r="UW11">
        <v>13380</v>
      </c>
      <c r="UX11">
        <v>13383</v>
      </c>
      <c r="UY11">
        <v>13388</v>
      </c>
      <c r="UZ11">
        <v>13407</v>
      </c>
      <c r="VA11">
        <v>13414</v>
      </c>
      <c r="VB11">
        <v>13423</v>
      </c>
      <c r="VC11">
        <v>13433</v>
      </c>
      <c r="VD11">
        <v>13436</v>
      </c>
      <c r="VE11">
        <v>13440</v>
      </c>
      <c r="VF11">
        <v>13447</v>
      </c>
      <c r="VG11">
        <v>13478</v>
      </c>
      <c r="VH11">
        <v>13483</v>
      </c>
      <c r="VI11">
        <v>13490</v>
      </c>
      <c r="VJ11">
        <v>13500</v>
      </c>
      <c r="VK11">
        <v>13570</v>
      </c>
      <c r="VL11">
        <v>13511</v>
      </c>
      <c r="VM11">
        <v>13518</v>
      </c>
      <c r="VN11">
        <v>13526</v>
      </c>
      <c r="VO11">
        <v>13534</v>
      </c>
      <c r="VP11">
        <v>13545</v>
      </c>
      <c r="VQ11">
        <v>13555</v>
      </c>
      <c r="VR11">
        <v>13567</v>
      </c>
      <c r="VS11">
        <v>13580</v>
      </c>
      <c r="VT11">
        <v>13591</v>
      </c>
      <c r="VU11">
        <v>13595</v>
      </c>
      <c r="VV11">
        <v>13610</v>
      </c>
      <c r="VW11">
        <v>13625</v>
      </c>
      <c r="VX11">
        <v>13636</v>
      </c>
      <c r="VY11">
        <v>13638</v>
      </c>
      <c r="VZ11">
        <v>13649</v>
      </c>
      <c r="WA11">
        <v>13658</v>
      </c>
      <c r="WB11">
        <v>13663</v>
      </c>
      <c r="WC11">
        <v>13674</v>
      </c>
      <c r="WD11">
        <v>13683</v>
      </c>
      <c r="WE11">
        <v>13687</v>
      </c>
      <c r="WF11">
        <v>13695</v>
      </c>
      <c r="WG11">
        <v>13700</v>
      </c>
      <c r="WH11">
        <v>13708</v>
      </c>
      <c r="WI11">
        <v>13709</v>
      </c>
      <c r="WJ11">
        <v>13712</v>
      </c>
      <c r="WK11">
        <v>13719</v>
      </c>
      <c r="WL11">
        <v>13724</v>
      </c>
      <c r="WM11">
        <v>13725</v>
      </c>
      <c r="WN11">
        <v>13733</v>
      </c>
      <c r="WO11">
        <v>13741</v>
      </c>
      <c r="WP11">
        <v>13745</v>
      </c>
      <c r="WQ11">
        <v>13757</v>
      </c>
      <c r="WR11">
        <v>13763</v>
      </c>
      <c r="WS11">
        <v>13772</v>
      </c>
      <c r="WT11">
        <v>13774</v>
      </c>
      <c r="WU11">
        <v>13772</v>
      </c>
      <c r="WV11">
        <v>13798</v>
      </c>
      <c r="WW11">
        <v>13809</v>
      </c>
      <c r="WX11">
        <v>13822</v>
      </c>
      <c r="WY11">
        <v>13835</v>
      </c>
      <c r="WZ11">
        <v>13853</v>
      </c>
      <c r="XA11">
        <v>13858</v>
      </c>
      <c r="XB11">
        <v>13886</v>
      </c>
      <c r="XC11">
        <v>13906</v>
      </c>
      <c r="XD11">
        <v>13933</v>
      </c>
      <c r="XE11">
        <v>13952</v>
      </c>
      <c r="XF11">
        <v>13985</v>
      </c>
      <c r="XG11">
        <v>14008</v>
      </c>
      <c r="XH11">
        <v>14016</v>
      </c>
      <c r="XI11">
        <v>14028</v>
      </c>
      <c r="XJ11">
        <v>14047</v>
      </c>
      <c r="XK11">
        <v>14066</v>
      </c>
      <c r="XL11">
        <v>14089</v>
      </c>
      <c r="XM11">
        <v>14107</v>
      </c>
      <c r="XN11">
        <v>14131</v>
      </c>
      <c r="XO11">
        <v>14161</v>
      </c>
      <c r="XP11">
        <v>14161</v>
      </c>
      <c r="XQ11">
        <v>14233</v>
      </c>
      <c r="XR11">
        <v>14249</v>
      </c>
      <c r="XS11">
        <v>14249</v>
      </c>
      <c r="XT11">
        <v>14292</v>
      </c>
      <c r="XU11">
        <v>14325</v>
      </c>
      <c r="XV11">
        <v>14364</v>
      </c>
      <c r="XW11">
        <v>14392</v>
      </c>
      <c r="XX11">
        <v>14436</v>
      </c>
      <c r="XY11">
        <v>14491</v>
      </c>
      <c r="XZ11">
        <v>14550</v>
      </c>
      <c r="YA11">
        <v>14436</v>
      </c>
      <c r="YB11">
        <v>14650</v>
      </c>
      <c r="YC11">
        <v>14681</v>
      </c>
      <c r="YD11">
        <v>14727</v>
      </c>
      <c r="YE11">
        <v>14804</v>
      </c>
      <c r="YF11">
        <v>14899</v>
      </c>
      <c r="YG11">
        <v>14899</v>
      </c>
      <c r="YH11">
        <v>15106</v>
      </c>
      <c r="YI11">
        <v>15107</v>
      </c>
      <c r="YJ11">
        <v>15324</v>
      </c>
      <c r="YK11">
        <v>15486</v>
      </c>
      <c r="YL11">
        <v>15486</v>
      </c>
      <c r="YM11">
        <v>15675</v>
      </c>
      <c r="YN11">
        <v>15855</v>
      </c>
      <c r="YO11">
        <v>16017</v>
      </c>
      <c r="YP11">
        <v>16082</v>
      </c>
      <c r="YQ11">
        <v>16171</v>
      </c>
      <c r="YR11">
        <v>16364</v>
      </c>
      <c r="YS11" s="180">
        <v>16624</v>
      </c>
      <c r="YT11">
        <v>16944</v>
      </c>
      <c r="YU11">
        <v>17308</v>
      </c>
      <c r="YV11">
        <v>17629</v>
      </c>
      <c r="YW11">
        <v>17846</v>
      </c>
      <c r="YX11">
        <v>18111</v>
      </c>
      <c r="YY11">
        <v>18352</v>
      </c>
      <c r="YZ11">
        <v>18712</v>
      </c>
      <c r="ZA11">
        <v>18712</v>
      </c>
      <c r="ZB11">
        <v>19634</v>
      </c>
      <c r="ZC11">
        <v>20033</v>
      </c>
      <c r="ZD11">
        <v>20293</v>
      </c>
      <c r="ZE11">
        <v>20488</v>
      </c>
      <c r="ZF11">
        <v>20895</v>
      </c>
    </row>
    <row r="12" spans="1:692">
      <c r="A12" t="s">
        <v>780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>
        <v>8452</v>
      </c>
      <c r="TN12">
        <v>8459</v>
      </c>
      <c r="TO12">
        <v>8464</v>
      </c>
      <c r="TP12">
        <v>8478</v>
      </c>
      <c r="TQ12">
        <v>8483</v>
      </c>
      <c r="TR12">
        <v>8490</v>
      </c>
      <c r="TS12">
        <v>8497</v>
      </c>
      <c r="TT12">
        <v>8500</v>
      </c>
      <c r="TU12">
        <v>8508</v>
      </c>
      <c r="TV12">
        <v>8514</v>
      </c>
      <c r="TW12">
        <v>8517</v>
      </c>
      <c r="TX12">
        <v>8522</v>
      </c>
      <c r="TY12">
        <v>8528</v>
      </c>
      <c r="TZ12">
        <v>8534</v>
      </c>
      <c r="UA12">
        <v>8535</v>
      </c>
      <c r="UB12">
        <v>8539</v>
      </c>
      <c r="UC12">
        <v>8544</v>
      </c>
      <c r="UD12">
        <v>8550</v>
      </c>
      <c r="UE12">
        <v>8556</v>
      </c>
      <c r="UF12">
        <v>8560</v>
      </c>
      <c r="UG12">
        <v>8561</v>
      </c>
      <c r="UH12">
        <v>8561</v>
      </c>
      <c r="UI12">
        <v>8562</v>
      </c>
      <c r="UJ12">
        <v>8566</v>
      </c>
      <c r="UK12">
        <v>8570</v>
      </c>
      <c r="UL12">
        <v>8570</v>
      </c>
      <c r="UM12">
        <v>8575</v>
      </c>
      <c r="UN12">
        <v>8579</v>
      </c>
      <c r="UO12">
        <v>8584</v>
      </c>
      <c r="UP12">
        <v>8584</v>
      </c>
      <c r="UQ12">
        <v>8590</v>
      </c>
      <c r="UR12">
        <v>8592</v>
      </c>
      <c r="US12">
        <v>8596</v>
      </c>
      <c r="UT12">
        <v>8599</v>
      </c>
      <c r="UU12">
        <v>8606</v>
      </c>
      <c r="UV12">
        <v>8608</v>
      </c>
      <c r="UW12">
        <v>8610</v>
      </c>
      <c r="UX12">
        <v>8613</v>
      </c>
      <c r="UY12">
        <v>8619</v>
      </c>
      <c r="UZ12">
        <v>8620</v>
      </c>
      <c r="VA12">
        <v>8623</v>
      </c>
      <c r="VB12">
        <v>8627</v>
      </c>
      <c r="VC12">
        <v>8630</v>
      </c>
      <c r="VD12">
        <v>8632</v>
      </c>
      <c r="VE12">
        <v>8635</v>
      </c>
      <c r="VF12">
        <v>8637</v>
      </c>
      <c r="VG12">
        <v>8643</v>
      </c>
      <c r="VH12">
        <v>8645</v>
      </c>
      <c r="VI12">
        <v>8646</v>
      </c>
      <c r="VJ12">
        <v>8646</v>
      </c>
      <c r="VK12">
        <v>8649</v>
      </c>
      <c r="VL12">
        <v>8652</v>
      </c>
      <c r="VM12">
        <v>8659</v>
      </c>
      <c r="VN12">
        <v>8662</v>
      </c>
      <c r="VO12">
        <v>8666</v>
      </c>
      <c r="VP12">
        <v>8668</v>
      </c>
      <c r="VQ12">
        <v>8669</v>
      </c>
      <c r="VR12">
        <v>8671</v>
      </c>
      <c r="VS12">
        <v>8675</v>
      </c>
      <c r="VT12">
        <v>8677</v>
      </c>
      <c r="VU12">
        <v>8679</v>
      </c>
      <c r="VV12">
        <v>8684</v>
      </c>
      <c r="VW12">
        <v>8684</v>
      </c>
      <c r="VX12">
        <v>8686</v>
      </c>
      <c r="VY12">
        <v>8693</v>
      </c>
      <c r="VZ12">
        <v>8697</v>
      </c>
      <c r="WA12">
        <v>8700</v>
      </c>
      <c r="WB12">
        <v>8704</v>
      </c>
      <c r="WC12">
        <v>8710</v>
      </c>
      <c r="WD12">
        <v>8710</v>
      </c>
      <c r="WE12">
        <v>8711</v>
      </c>
      <c r="WF12">
        <v>8711</v>
      </c>
      <c r="WG12">
        <v>8713</v>
      </c>
      <c r="WH12">
        <v>8713</v>
      </c>
      <c r="WI12">
        <v>8716</v>
      </c>
      <c r="WJ12">
        <v>8717</v>
      </c>
      <c r="WK12">
        <v>8719</v>
      </c>
      <c r="WL12">
        <v>8723</v>
      </c>
      <c r="WM12">
        <v>8730</v>
      </c>
      <c r="WN12">
        <v>8751</v>
      </c>
      <c r="WO12">
        <v>8764</v>
      </c>
      <c r="WP12">
        <v>8773</v>
      </c>
      <c r="WQ12">
        <v>8805</v>
      </c>
      <c r="WR12">
        <v>8841</v>
      </c>
      <c r="WS12">
        <v>8864</v>
      </c>
      <c r="WT12">
        <v>8884</v>
      </c>
      <c r="WU12">
        <v>8906</v>
      </c>
      <c r="WV12">
        <v>8944</v>
      </c>
      <c r="WW12">
        <v>8978</v>
      </c>
      <c r="WX12">
        <v>9015</v>
      </c>
      <c r="WY12">
        <v>9047</v>
      </c>
      <c r="WZ12">
        <v>9069</v>
      </c>
      <c r="XA12">
        <v>9081</v>
      </c>
      <c r="XB12">
        <v>9104</v>
      </c>
      <c r="XC12">
        <v>9138</v>
      </c>
      <c r="XD12">
        <v>9156</v>
      </c>
      <c r="XE12">
        <v>9179</v>
      </c>
      <c r="XF12">
        <v>9209</v>
      </c>
      <c r="XG12">
        <v>9242</v>
      </c>
      <c r="XH12">
        <v>9260</v>
      </c>
      <c r="XI12">
        <v>9281</v>
      </c>
      <c r="XJ12">
        <v>9308</v>
      </c>
      <c r="XK12">
        <v>9332</v>
      </c>
      <c r="XL12">
        <v>9366</v>
      </c>
      <c r="XM12">
        <v>9389</v>
      </c>
      <c r="XN12">
        <v>9411</v>
      </c>
      <c r="XO12">
        <v>9440</v>
      </c>
      <c r="XP12">
        <v>9440</v>
      </c>
      <c r="XQ12">
        <v>9512</v>
      </c>
      <c r="XR12">
        <v>9543</v>
      </c>
      <c r="XS12">
        <v>9543</v>
      </c>
      <c r="XT12">
        <v>9582</v>
      </c>
      <c r="XU12">
        <v>9601</v>
      </c>
      <c r="XV12">
        <v>9621</v>
      </c>
      <c r="XW12">
        <v>9661</v>
      </c>
      <c r="XX12">
        <v>9707</v>
      </c>
      <c r="XY12">
        <v>9750</v>
      </c>
      <c r="XZ12">
        <v>9802</v>
      </c>
      <c r="YA12">
        <v>9707</v>
      </c>
      <c r="YB12">
        <v>9878</v>
      </c>
      <c r="YC12">
        <v>9818</v>
      </c>
      <c r="YD12">
        <v>9980</v>
      </c>
      <c r="YE12">
        <v>10044</v>
      </c>
      <c r="YF12">
        <v>10090</v>
      </c>
      <c r="YG12">
        <v>10090</v>
      </c>
      <c r="YH12">
        <v>10197</v>
      </c>
      <c r="YI12">
        <v>10257</v>
      </c>
      <c r="YJ12">
        <v>10404</v>
      </c>
      <c r="YK12">
        <v>10492</v>
      </c>
      <c r="YL12">
        <v>10492</v>
      </c>
      <c r="YM12">
        <v>10651</v>
      </c>
      <c r="YN12">
        <v>10762</v>
      </c>
      <c r="YO12">
        <v>10897</v>
      </c>
      <c r="YP12">
        <v>10973</v>
      </c>
      <c r="YQ12">
        <v>11078</v>
      </c>
      <c r="YR12">
        <v>11269</v>
      </c>
      <c r="YS12">
        <v>11481</v>
      </c>
      <c r="YT12">
        <v>11715</v>
      </c>
      <c r="YU12">
        <v>11938</v>
      </c>
      <c r="YV12">
        <v>12234</v>
      </c>
      <c r="YW12">
        <v>12390</v>
      </c>
      <c r="YX12">
        <v>12556</v>
      </c>
      <c r="YY12">
        <v>12701</v>
      </c>
      <c r="YZ12">
        <v>12916</v>
      </c>
      <c r="ZA12">
        <v>12916</v>
      </c>
      <c r="ZB12">
        <v>13498</v>
      </c>
      <c r="ZC12">
        <v>13737</v>
      </c>
      <c r="ZD12">
        <v>13932</v>
      </c>
      <c r="ZE12">
        <v>14106</v>
      </c>
      <c r="ZF12">
        <v>14368</v>
      </c>
    </row>
    <row r="13" spans="1:692">
      <c r="A13" t="s">
        <v>781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>
        <v>30148</v>
      </c>
      <c r="TN13">
        <v>30181</v>
      </c>
      <c r="TO13">
        <v>30234</v>
      </c>
      <c r="TP13">
        <v>30302</v>
      </c>
      <c r="TQ13">
        <v>30344</v>
      </c>
      <c r="TR13">
        <v>30390</v>
      </c>
      <c r="TS13">
        <v>30426</v>
      </c>
      <c r="TT13">
        <v>30461</v>
      </c>
      <c r="TU13">
        <v>30472</v>
      </c>
      <c r="TV13">
        <v>30518</v>
      </c>
      <c r="TW13">
        <v>30543</v>
      </c>
      <c r="TX13">
        <v>30586</v>
      </c>
      <c r="TY13">
        <v>30612</v>
      </c>
      <c r="TZ13">
        <v>30632</v>
      </c>
      <c r="UA13">
        <v>30645</v>
      </c>
      <c r="UB13">
        <v>30659</v>
      </c>
      <c r="UC13">
        <v>30680</v>
      </c>
      <c r="UD13">
        <v>30689</v>
      </c>
      <c r="UE13">
        <v>30700</v>
      </c>
      <c r="UF13">
        <v>30722</v>
      </c>
      <c r="UG13">
        <v>30747</v>
      </c>
      <c r="UH13">
        <v>30753</v>
      </c>
      <c r="UI13">
        <v>30770</v>
      </c>
      <c r="UJ13">
        <v>30797</v>
      </c>
      <c r="UK13">
        <v>30816</v>
      </c>
      <c r="UL13">
        <v>30832</v>
      </c>
      <c r="UM13">
        <v>30841</v>
      </c>
      <c r="UN13">
        <v>30850</v>
      </c>
      <c r="UO13">
        <v>30858</v>
      </c>
      <c r="UP13">
        <v>30870</v>
      </c>
      <c r="UQ13">
        <v>30876</v>
      </c>
      <c r="UR13">
        <v>30895</v>
      </c>
      <c r="US13">
        <v>30914</v>
      </c>
      <c r="UT13">
        <v>30923</v>
      </c>
      <c r="UU13">
        <v>30926</v>
      </c>
      <c r="UV13">
        <v>30929</v>
      </c>
      <c r="UW13">
        <v>30932</v>
      </c>
      <c r="UX13">
        <v>30941</v>
      </c>
      <c r="UY13">
        <v>30952</v>
      </c>
      <c r="UZ13">
        <v>30956</v>
      </c>
      <c r="VA13">
        <v>30959</v>
      </c>
      <c r="VB13">
        <v>30962</v>
      </c>
      <c r="VC13">
        <v>30970</v>
      </c>
      <c r="VD13">
        <v>30971</v>
      </c>
      <c r="VE13">
        <v>30982</v>
      </c>
      <c r="VF13">
        <v>30987</v>
      </c>
      <c r="VG13">
        <v>30991</v>
      </c>
      <c r="VH13">
        <v>30998</v>
      </c>
      <c r="VI13">
        <v>31004</v>
      </c>
      <c r="VJ13">
        <v>31005</v>
      </c>
      <c r="VK13">
        <v>31012</v>
      </c>
      <c r="VL13">
        <v>31020</v>
      </c>
      <c r="VM13">
        <v>31023</v>
      </c>
      <c r="VN13">
        <v>31034</v>
      </c>
      <c r="VO13">
        <v>31047</v>
      </c>
      <c r="VP13">
        <v>31051</v>
      </c>
      <c r="VQ13">
        <v>31052</v>
      </c>
      <c r="VR13">
        <v>31056</v>
      </c>
      <c r="VS13">
        <v>31062</v>
      </c>
      <c r="VT13">
        <v>31069</v>
      </c>
      <c r="VU13">
        <v>31074</v>
      </c>
      <c r="VV13">
        <v>31077</v>
      </c>
      <c r="VW13">
        <v>31080</v>
      </c>
      <c r="VX13">
        <v>31086</v>
      </c>
      <c r="VY13">
        <v>31090</v>
      </c>
      <c r="VZ13">
        <v>31099</v>
      </c>
      <c r="WA13">
        <v>31104</v>
      </c>
      <c r="WB13">
        <v>31114</v>
      </c>
      <c r="WC13">
        <v>31117</v>
      </c>
      <c r="WD13">
        <v>31120</v>
      </c>
      <c r="WE13">
        <v>31126</v>
      </c>
      <c r="WF13">
        <v>31132</v>
      </c>
      <c r="WG13">
        <v>31138</v>
      </c>
      <c r="WH13">
        <v>31138</v>
      </c>
      <c r="WI13">
        <v>31143</v>
      </c>
      <c r="WJ13">
        <v>31145</v>
      </c>
      <c r="WK13">
        <v>31158</v>
      </c>
      <c r="WL13">
        <v>31162</v>
      </c>
      <c r="WM13">
        <v>31166</v>
      </c>
      <c r="WN13">
        <v>44698</v>
      </c>
      <c r="WO13">
        <v>31186</v>
      </c>
      <c r="WP13">
        <v>31188</v>
      </c>
      <c r="WQ13">
        <v>31203</v>
      </c>
      <c r="WR13">
        <v>31208</v>
      </c>
      <c r="WS13">
        <v>31216</v>
      </c>
      <c r="WT13">
        <v>31221</v>
      </c>
      <c r="WU13">
        <v>31233</v>
      </c>
      <c r="WV13">
        <v>31249</v>
      </c>
      <c r="WW13">
        <v>31253</v>
      </c>
      <c r="WX13">
        <v>31264</v>
      </c>
      <c r="WY13">
        <v>31270</v>
      </c>
      <c r="WZ13">
        <v>31275</v>
      </c>
      <c r="XA13">
        <v>31280</v>
      </c>
      <c r="XB13">
        <v>31290</v>
      </c>
      <c r="XC13">
        <v>31300</v>
      </c>
      <c r="XD13">
        <v>31308</v>
      </c>
      <c r="XE13">
        <v>31318</v>
      </c>
      <c r="XF13">
        <v>31319</v>
      </c>
      <c r="XG13">
        <v>31322</v>
      </c>
      <c r="XH13">
        <v>31328</v>
      </c>
      <c r="XI13">
        <v>31335</v>
      </c>
      <c r="XJ13">
        <v>31353</v>
      </c>
      <c r="XK13">
        <v>31368</v>
      </c>
      <c r="XL13">
        <v>31376</v>
      </c>
      <c r="XM13">
        <v>31402</v>
      </c>
      <c r="XN13">
        <v>31406</v>
      </c>
      <c r="XO13">
        <v>31418</v>
      </c>
      <c r="XP13">
        <v>31418</v>
      </c>
      <c r="XQ13">
        <v>31474</v>
      </c>
      <c r="XR13">
        <v>31483</v>
      </c>
      <c r="XS13">
        <v>31483</v>
      </c>
      <c r="XT13">
        <v>31521</v>
      </c>
      <c r="XU13">
        <v>31528</v>
      </c>
      <c r="XV13">
        <v>31557</v>
      </c>
      <c r="XW13">
        <v>31598</v>
      </c>
      <c r="XX13">
        <v>31625</v>
      </c>
      <c r="XY13">
        <v>31650</v>
      </c>
      <c r="XZ13">
        <v>31694</v>
      </c>
      <c r="YA13">
        <v>31625</v>
      </c>
      <c r="YB13">
        <v>31776</v>
      </c>
      <c r="YC13">
        <v>31802</v>
      </c>
      <c r="YD13">
        <v>31863</v>
      </c>
      <c r="YE13">
        <v>31933</v>
      </c>
      <c r="YF13">
        <v>32003</v>
      </c>
      <c r="YG13">
        <v>32003</v>
      </c>
      <c r="YH13">
        <v>32113</v>
      </c>
      <c r="YI13">
        <v>32174</v>
      </c>
      <c r="YJ13">
        <v>32348</v>
      </c>
      <c r="YK13">
        <v>32460</v>
      </c>
      <c r="YL13">
        <v>32460</v>
      </c>
      <c r="YM13">
        <v>32545</v>
      </c>
      <c r="YN13">
        <v>32649</v>
      </c>
      <c r="YO13">
        <v>32745</v>
      </c>
      <c r="YP13">
        <v>32791</v>
      </c>
      <c r="YQ13">
        <v>32851</v>
      </c>
      <c r="YR13">
        <v>33006</v>
      </c>
      <c r="YS13">
        <v>33161</v>
      </c>
      <c r="YT13">
        <v>33421</v>
      </c>
      <c r="YU13">
        <v>33710</v>
      </c>
      <c r="YV13">
        <v>33986</v>
      </c>
      <c r="YW13">
        <v>34296</v>
      </c>
      <c r="YX13">
        <v>34519</v>
      </c>
      <c r="YY13">
        <v>34843</v>
      </c>
      <c r="YZ13">
        <v>35378</v>
      </c>
      <c r="ZA13">
        <v>35378</v>
      </c>
      <c r="ZB13">
        <v>36562</v>
      </c>
      <c r="ZC13">
        <v>37187</v>
      </c>
      <c r="ZD13">
        <v>37694</v>
      </c>
      <c r="ZE13">
        <v>38265</v>
      </c>
      <c r="ZF13">
        <v>38978</v>
      </c>
    </row>
    <row r="14" spans="1:692">
      <c r="A14" t="s">
        <v>782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>
        <v>53157</v>
      </c>
      <c r="TN14">
        <v>53219</v>
      </c>
      <c r="TO14">
        <v>53296</v>
      </c>
      <c r="TP14">
        <v>53406</v>
      </c>
      <c r="TQ14">
        <v>53481</v>
      </c>
      <c r="TR14">
        <v>53562</v>
      </c>
      <c r="TS14">
        <v>53645</v>
      </c>
      <c r="TT14">
        <v>53698</v>
      </c>
      <c r="TU14">
        <v>53751</v>
      </c>
      <c r="TV14">
        <v>53817</v>
      </c>
      <c r="TW14">
        <v>53892</v>
      </c>
      <c r="TX14">
        <v>53966</v>
      </c>
      <c r="TY14">
        <v>54019</v>
      </c>
      <c r="TZ14">
        <v>54079</v>
      </c>
      <c r="UA14">
        <v>54109</v>
      </c>
      <c r="UB14">
        <v>54142</v>
      </c>
      <c r="UC14">
        <v>54196</v>
      </c>
      <c r="UD14">
        <v>54262</v>
      </c>
      <c r="UE14">
        <v>54290</v>
      </c>
      <c r="UF14">
        <v>54331</v>
      </c>
      <c r="UG14">
        <v>54399</v>
      </c>
      <c r="UH14">
        <v>54437</v>
      </c>
      <c r="UI14">
        <v>54475</v>
      </c>
      <c r="UJ14">
        <v>54533</v>
      </c>
      <c r="UK14">
        <v>54604</v>
      </c>
      <c r="UL14">
        <v>54650</v>
      </c>
      <c r="UM14">
        <v>54720</v>
      </c>
      <c r="UN14">
        <v>54772</v>
      </c>
      <c r="UO14">
        <v>54825</v>
      </c>
      <c r="UP14">
        <v>54863</v>
      </c>
      <c r="UQ14">
        <v>54921</v>
      </c>
      <c r="UR14">
        <v>54973</v>
      </c>
      <c r="US14">
        <v>55034</v>
      </c>
      <c r="UT14">
        <v>55093</v>
      </c>
      <c r="UU14">
        <v>55147</v>
      </c>
      <c r="UV14">
        <v>55169</v>
      </c>
      <c r="UW14">
        <v>55215</v>
      </c>
      <c r="UX14">
        <v>55252</v>
      </c>
      <c r="UY14">
        <v>55286</v>
      </c>
      <c r="UZ14">
        <v>55331</v>
      </c>
      <c r="VA14">
        <v>55369</v>
      </c>
      <c r="VB14">
        <v>55397</v>
      </c>
      <c r="VC14">
        <v>55427</v>
      </c>
      <c r="VD14">
        <v>55445</v>
      </c>
      <c r="VE14">
        <v>55472</v>
      </c>
      <c r="VF14">
        <v>55497</v>
      </c>
      <c r="VG14">
        <v>55522</v>
      </c>
      <c r="VH14">
        <v>55539</v>
      </c>
      <c r="VI14">
        <v>55578</v>
      </c>
      <c r="VJ14">
        <v>55600</v>
      </c>
      <c r="VK14">
        <v>55622</v>
      </c>
      <c r="VL14">
        <v>55664</v>
      </c>
      <c r="VM14">
        <v>55706</v>
      </c>
      <c r="VN14">
        <v>55735</v>
      </c>
      <c r="VO14">
        <v>55776</v>
      </c>
      <c r="VP14">
        <v>55804</v>
      </c>
      <c r="VQ14">
        <v>55830</v>
      </c>
      <c r="VR14">
        <v>55862</v>
      </c>
      <c r="VS14">
        <v>55916</v>
      </c>
      <c r="VT14">
        <v>55973</v>
      </c>
      <c r="VU14">
        <v>56023</v>
      </c>
      <c r="VV14">
        <v>56060</v>
      </c>
      <c r="VW14">
        <v>56107</v>
      </c>
      <c r="VX14">
        <v>56140</v>
      </c>
      <c r="VY14">
        <v>56166</v>
      </c>
      <c r="VZ14">
        <v>56220</v>
      </c>
      <c r="WA14">
        <v>56261</v>
      </c>
      <c r="WB14">
        <v>56297</v>
      </c>
      <c r="WC14">
        <v>56349</v>
      </c>
      <c r="WD14">
        <v>56381</v>
      </c>
      <c r="WE14">
        <v>56423</v>
      </c>
      <c r="WF14">
        <v>56439</v>
      </c>
      <c r="WG14">
        <v>56486</v>
      </c>
      <c r="WH14">
        <v>56530</v>
      </c>
      <c r="WI14">
        <v>56542</v>
      </c>
      <c r="WJ14">
        <v>56575</v>
      </c>
      <c r="WK14">
        <v>56609</v>
      </c>
      <c r="WL14">
        <v>56651</v>
      </c>
      <c r="WM14">
        <v>56672</v>
      </c>
      <c r="WN14">
        <v>56714</v>
      </c>
      <c r="WO14">
        <v>56759</v>
      </c>
      <c r="WP14">
        <v>56786</v>
      </c>
      <c r="WQ14">
        <v>56840</v>
      </c>
      <c r="WR14">
        <v>56870</v>
      </c>
      <c r="WS14">
        <v>56904</v>
      </c>
      <c r="WT14">
        <v>56932</v>
      </c>
      <c r="WU14">
        <v>56913</v>
      </c>
      <c r="WV14">
        <v>57000</v>
      </c>
      <c r="WW14">
        <v>57028</v>
      </c>
      <c r="WX14">
        <v>57053</v>
      </c>
      <c r="WY14">
        <v>57099</v>
      </c>
      <c r="WZ14">
        <v>57125</v>
      </c>
      <c r="XA14">
        <v>57145</v>
      </c>
      <c r="XB14">
        <v>57180</v>
      </c>
      <c r="XC14">
        <v>57221</v>
      </c>
      <c r="XD14">
        <v>57253</v>
      </c>
      <c r="XE14">
        <v>57286</v>
      </c>
      <c r="XF14">
        <v>57301</v>
      </c>
      <c r="XG14">
        <v>57201</v>
      </c>
      <c r="XH14">
        <v>57330</v>
      </c>
      <c r="XI14">
        <v>57344</v>
      </c>
      <c r="XJ14">
        <v>57366</v>
      </c>
      <c r="XK14">
        <v>57414</v>
      </c>
      <c r="XL14">
        <v>57434</v>
      </c>
      <c r="XM14">
        <v>57461</v>
      </c>
      <c r="XN14">
        <v>57482</v>
      </c>
      <c r="XO14">
        <v>57496</v>
      </c>
      <c r="XP14">
        <v>57496</v>
      </c>
      <c r="XQ14">
        <v>57560</v>
      </c>
      <c r="XR14">
        <v>57577</v>
      </c>
      <c r="XS14">
        <v>57577</v>
      </c>
      <c r="XT14">
        <v>57605</v>
      </c>
      <c r="XU14">
        <v>57626</v>
      </c>
      <c r="XV14">
        <v>57653</v>
      </c>
      <c r="XW14">
        <v>57699</v>
      </c>
      <c r="XX14">
        <v>57723</v>
      </c>
      <c r="XY14">
        <v>57752</v>
      </c>
      <c r="XZ14">
        <v>57787</v>
      </c>
      <c r="YA14">
        <v>57723</v>
      </c>
      <c r="YB14">
        <v>57838</v>
      </c>
      <c r="YC14">
        <v>57850</v>
      </c>
      <c r="YD14">
        <v>57884</v>
      </c>
      <c r="YE14">
        <v>57923</v>
      </c>
      <c r="YF14">
        <v>57960</v>
      </c>
      <c r="YG14">
        <v>57960</v>
      </c>
      <c r="YH14">
        <v>58051</v>
      </c>
      <c r="YI14">
        <v>58079</v>
      </c>
      <c r="YJ14">
        <v>58178</v>
      </c>
      <c r="YK14">
        <v>58262</v>
      </c>
      <c r="YL14">
        <v>58262</v>
      </c>
      <c r="YM14">
        <v>58377</v>
      </c>
      <c r="YN14">
        <v>58481</v>
      </c>
      <c r="YO14">
        <v>58591</v>
      </c>
      <c r="YP14">
        <v>58674</v>
      </c>
      <c r="YQ14">
        <v>58756</v>
      </c>
      <c r="YR14">
        <v>58990</v>
      </c>
      <c r="YS14">
        <v>59238</v>
      </c>
      <c r="YT14">
        <v>39577</v>
      </c>
      <c r="YU14">
        <v>59948</v>
      </c>
      <c r="YV14">
        <v>60336</v>
      </c>
      <c r="YW14">
        <v>60605</v>
      </c>
      <c r="YX14">
        <v>60959</v>
      </c>
      <c r="YY14">
        <v>61236</v>
      </c>
      <c r="YZ14">
        <v>61733</v>
      </c>
      <c r="ZA14">
        <v>61733</v>
      </c>
      <c r="ZB14">
        <v>63180</v>
      </c>
      <c r="ZC14">
        <v>63922</v>
      </c>
      <c r="ZD14">
        <v>64481</v>
      </c>
      <c r="ZE14">
        <v>65211</v>
      </c>
      <c r="ZF14">
        <v>66393</v>
      </c>
    </row>
    <row r="15" spans="1:69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T15" s="180"/>
      <c r="BU15" s="180"/>
      <c r="BV15" s="180"/>
      <c r="BW15" s="180"/>
      <c r="BX15" s="180"/>
      <c r="BY15" s="180"/>
      <c r="BZ15" s="180"/>
      <c r="CA15" s="180"/>
      <c r="CB15" s="180"/>
      <c r="CC15" s="180"/>
      <c r="CD15" s="180"/>
      <c r="CE15" s="180"/>
      <c r="CF15" s="180"/>
      <c r="CG15" s="180"/>
      <c r="CH15" s="180"/>
      <c r="CI15" s="180"/>
      <c r="CJ15" s="180"/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0"/>
      <c r="DC15" s="180"/>
      <c r="DD15" s="180"/>
      <c r="DE15" s="180"/>
      <c r="DF15" s="180"/>
      <c r="DG15" s="180"/>
      <c r="DH15" s="180"/>
      <c r="DI15" s="180"/>
      <c r="DJ15" s="180"/>
      <c r="DK15" s="180"/>
      <c r="DL15" s="180"/>
      <c r="DM15" s="180"/>
      <c r="DN15" s="180"/>
      <c r="DO15" s="180"/>
      <c r="DP15" s="180"/>
      <c r="DQ15" s="180"/>
      <c r="DR15" s="180"/>
      <c r="DS15" s="180"/>
      <c r="DT15" s="180"/>
      <c r="DU15" s="180"/>
      <c r="DV15" s="180"/>
      <c r="DW15" s="180"/>
      <c r="DX15" s="180"/>
      <c r="DY15" s="180"/>
      <c r="DZ15" s="180"/>
      <c r="EA15" s="180"/>
      <c r="EB15" s="180"/>
      <c r="EC15" s="180"/>
      <c r="ED15" s="180"/>
      <c r="EE15" s="180"/>
      <c r="EF15" s="180"/>
      <c r="EG15" s="180"/>
      <c r="EH15" s="180"/>
      <c r="EI15" s="180"/>
      <c r="EJ15" s="180"/>
      <c r="EK15" s="180"/>
      <c r="EL15" s="180"/>
      <c r="EM15" s="180"/>
      <c r="EN15" s="180"/>
      <c r="EO15" s="180"/>
      <c r="EP15" s="180"/>
      <c r="EQ15" s="180"/>
      <c r="ER15" s="180"/>
      <c r="ES15" s="180"/>
      <c r="ET15" s="180"/>
      <c r="EU15" s="180"/>
      <c r="EV15" s="180"/>
      <c r="EW15" s="180"/>
      <c r="EX15" s="180"/>
      <c r="EY15" s="180"/>
      <c r="EZ15" s="180"/>
      <c r="FA15" s="180"/>
      <c r="FB15" s="180"/>
      <c r="FC15" s="180"/>
      <c r="FD15" s="180"/>
      <c r="FE15" s="180"/>
      <c r="FF15" s="180"/>
      <c r="FG15" s="180"/>
      <c r="FH15" s="180"/>
      <c r="FI15" s="180"/>
      <c r="FJ15" s="180"/>
      <c r="FK15" s="180"/>
      <c r="FL15" s="180"/>
      <c r="FM15" s="180"/>
      <c r="FN15" s="180"/>
      <c r="FO15" s="180"/>
      <c r="FP15" s="180"/>
      <c r="FQ15" s="180"/>
      <c r="FR15" s="180"/>
      <c r="FS15" s="180"/>
      <c r="FT15" s="180"/>
      <c r="FU15" s="180"/>
      <c r="FV15" s="180"/>
      <c r="FW15" s="180"/>
      <c r="FX15" s="180"/>
      <c r="FY15" s="180"/>
      <c r="FZ15" s="180"/>
      <c r="GA15" s="180"/>
      <c r="GB15" s="180"/>
      <c r="GC15" s="180"/>
      <c r="GD15" s="180"/>
      <c r="GE15" s="180"/>
      <c r="GF15" s="180"/>
      <c r="GG15" s="180"/>
      <c r="GH15" s="180"/>
      <c r="GI15" s="180"/>
      <c r="GJ15" s="180"/>
      <c r="GK15" s="180"/>
      <c r="GL15" s="180"/>
      <c r="GM15" s="180"/>
      <c r="GN15" s="180"/>
      <c r="GO15" s="180"/>
      <c r="GP15" s="180"/>
      <c r="GQ15" s="180"/>
      <c r="GR15" s="180"/>
      <c r="GS15" s="180"/>
      <c r="GT15" s="180"/>
      <c r="GU15" s="180"/>
      <c r="GV15" s="180"/>
      <c r="GW15" s="180"/>
      <c r="GX15" s="180"/>
      <c r="GY15" s="180"/>
      <c r="GZ15" s="180"/>
      <c r="HA15" s="180"/>
      <c r="HB15" s="180"/>
      <c r="HC15" s="180"/>
      <c r="HD15" s="180"/>
      <c r="HE15" s="180"/>
      <c r="HF15" s="180"/>
      <c r="HG15" s="180"/>
      <c r="HH15" s="180"/>
      <c r="HI15" s="180"/>
      <c r="HJ15" s="180"/>
      <c r="HK15" s="180"/>
      <c r="HL15" s="180"/>
      <c r="HM15" s="180"/>
      <c r="HN15" s="180"/>
      <c r="HO15" s="180"/>
      <c r="HP15" s="180"/>
      <c r="HQ15" s="180"/>
      <c r="HR15" s="180"/>
      <c r="HS15" s="180"/>
      <c r="HT15" s="180"/>
      <c r="HU15" s="180"/>
      <c r="HV15" s="180"/>
      <c r="HW15" s="180"/>
      <c r="HX15" s="180"/>
      <c r="HY15" s="180"/>
      <c r="HZ15" s="180"/>
      <c r="IA15" s="180"/>
      <c r="IB15" s="180"/>
      <c r="IC15" s="180"/>
      <c r="ID15" s="180"/>
      <c r="IE15" s="180"/>
      <c r="IF15" s="180"/>
      <c r="IG15" s="180"/>
      <c r="IH15" s="180"/>
      <c r="II15" s="180"/>
      <c r="IJ15" s="180"/>
      <c r="IK15" s="180"/>
      <c r="IL15" s="180"/>
      <c r="IM15" s="180"/>
      <c r="IN15" s="180"/>
      <c r="IO15" s="180"/>
      <c r="IP15" s="180"/>
      <c r="IQ15" s="180"/>
      <c r="IR15" s="180"/>
      <c r="IS15" s="180"/>
      <c r="IT15" s="180"/>
      <c r="IU15" s="180"/>
      <c r="IV15" s="180"/>
      <c r="IW15" s="180"/>
      <c r="IX15" s="180"/>
      <c r="IY15" s="180"/>
      <c r="IZ15" s="180"/>
      <c r="JA15" s="180"/>
      <c r="JB15" s="180"/>
      <c r="JC15" s="180"/>
      <c r="JD15" s="180"/>
      <c r="JE15" s="180"/>
      <c r="JF15" s="180"/>
      <c r="JG15" s="180"/>
      <c r="JH15" s="180"/>
      <c r="JI15" s="180"/>
      <c r="JJ15" s="180"/>
      <c r="JK15" s="180"/>
      <c r="JL15" s="180"/>
      <c r="JM15" s="180"/>
      <c r="JN15" s="180"/>
      <c r="JO15" s="180"/>
      <c r="JP15" s="180"/>
      <c r="JQ15" s="180"/>
      <c r="JR15" s="180"/>
      <c r="JS15" s="180"/>
      <c r="JT15" s="180"/>
      <c r="JU15" s="180"/>
      <c r="JV15" s="180"/>
      <c r="JW15" s="180"/>
      <c r="JX15" s="180"/>
      <c r="JY15" s="180"/>
      <c r="JZ15" s="180"/>
      <c r="KA15" s="180"/>
      <c r="KB15" s="180"/>
      <c r="KC15" s="180"/>
      <c r="KD15" s="180"/>
      <c r="KE15" s="180"/>
      <c r="KF15" s="180"/>
      <c r="KG15" s="180"/>
      <c r="KH15" s="180"/>
      <c r="KI15" s="180"/>
      <c r="KJ15" s="180"/>
      <c r="KK15" s="180"/>
      <c r="KL15" s="180"/>
      <c r="KM15" s="180"/>
      <c r="KN15" s="180"/>
      <c r="KO15" s="180"/>
      <c r="KP15" s="180"/>
      <c r="KQ15" s="180"/>
      <c r="KR15" s="180"/>
      <c r="KS15" s="180"/>
      <c r="KT15" s="180"/>
      <c r="KU15" s="180"/>
      <c r="KV15" s="180"/>
      <c r="KW15" s="180"/>
      <c r="KX15" s="180"/>
      <c r="KY15" s="180"/>
      <c r="KZ15" s="180"/>
      <c r="LA15" s="180"/>
      <c r="LB15" s="180"/>
      <c r="LC15" s="180"/>
      <c r="LD15" s="180"/>
      <c r="LE15" s="180"/>
      <c r="LF15" s="180"/>
      <c r="LG15" s="180"/>
      <c r="LH15" s="180"/>
      <c r="LI15" s="180"/>
      <c r="LJ15" s="180"/>
      <c r="LK15" s="180"/>
      <c r="LL15" s="180"/>
      <c r="LM15" s="180"/>
      <c r="LN15" s="180"/>
      <c r="LO15" s="180"/>
      <c r="LP15" s="180"/>
      <c r="LQ15" s="180"/>
      <c r="LR15" s="180"/>
      <c r="LS15" s="180"/>
      <c r="LT15" s="180"/>
      <c r="LU15" s="180"/>
      <c r="LV15" s="180"/>
      <c r="LW15" s="180"/>
      <c r="LX15" s="180"/>
      <c r="LY15" s="180"/>
      <c r="LZ15" s="180"/>
      <c r="MA15" s="180"/>
      <c r="MB15" s="180"/>
      <c r="MC15" s="180"/>
      <c r="MD15" s="180"/>
      <c r="ME15" s="180"/>
      <c r="MF15" s="180"/>
      <c r="MG15" s="180"/>
      <c r="MH15" s="180"/>
      <c r="MI15" s="180"/>
      <c r="MJ15" s="180"/>
      <c r="MK15" s="180"/>
      <c r="ML15" s="180"/>
      <c r="MM15" s="180"/>
      <c r="MN15" s="180"/>
      <c r="MO15" s="180"/>
      <c r="MP15" s="180"/>
      <c r="MQ15" s="180"/>
      <c r="MR15" s="180"/>
      <c r="MS15" s="180"/>
      <c r="MT15" s="180"/>
      <c r="MU15" s="180"/>
      <c r="MV15" s="180"/>
      <c r="MW15" s="180"/>
      <c r="MX15" s="180"/>
      <c r="MY15" s="180"/>
      <c r="MZ15" s="180"/>
      <c r="NA15" s="180"/>
      <c r="NB15" s="180"/>
      <c r="NC15" s="180"/>
      <c r="ND15" s="180"/>
      <c r="NE15" s="180"/>
      <c r="NF15" s="180"/>
      <c r="NG15" s="180"/>
      <c r="NH15" s="180"/>
      <c r="NI15" s="180"/>
      <c r="NJ15" s="180"/>
      <c r="NK15" s="180"/>
      <c r="NL15" s="180"/>
      <c r="NM15" s="180"/>
      <c r="NN15" s="180"/>
      <c r="NO15" s="180"/>
      <c r="NP15" s="180"/>
      <c r="NQ15" s="180"/>
      <c r="NR15" s="180"/>
      <c r="NS15" s="180"/>
      <c r="NT15" s="180"/>
      <c r="NU15" s="180"/>
      <c r="NV15" s="180"/>
      <c r="NW15" s="180"/>
      <c r="NX15" s="180"/>
      <c r="NY15" s="180"/>
      <c r="NZ15" s="180"/>
      <c r="OA15" s="180"/>
      <c r="OB15" s="180"/>
      <c r="OC15" s="180"/>
      <c r="OD15" s="180"/>
      <c r="OE15" s="180"/>
      <c r="OF15" s="180"/>
      <c r="OG15" s="180"/>
      <c r="OH15" s="180"/>
      <c r="OI15" s="180"/>
      <c r="OJ15" s="180"/>
      <c r="OK15" s="180"/>
      <c r="OL15" s="180"/>
      <c r="OM15" s="180"/>
      <c r="ON15" s="180"/>
      <c r="OO15" s="180"/>
      <c r="OP15" s="180"/>
      <c r="OQ15" s="180"/>
      <c r="OR15" s="180"/>
      <c r="OS15" s="180"/>
      <c r="OT15" s="180"/>
      <c r="OU15" s="180"/>
      <c r="OV15" s="180"/>
      <c r="OW15" s="180"/>
      <c r="OX15" s="180"/>
      <c r="OY15" s="180"/>
      <c r="OZ15" s="180"/>
      <c r="PA15" s="180"/>
      <c r="PB15" s="180"/>
      <c r="PC15" s="180"/>
      <c r="PD15" s="180"/>
      <c r="PE15" s="180"/>
      <c r="PF15" s="180"/>
      <c r="PG15" s="180"/>
      <c r="PH15" s="180"/>
      <c r="PI15" s="180"/>
      <c r="PJ15" s="180"/>
      <c r="PK15" s="180"/>
      <c r="PL15" s="180"/>
      <c r="PM15" s="180"/>
      <c r="PN15" s="180"/>
      <c r="PO15" s="180"/>
      <c r="PP15" s="180"/>
      <c r="PQ15" s="180"/>
      <c r="PR15" s="180"/>
      <c r="PS15" s="180"/>
      <c r="PT15" s="180"/>
      <c r="PU15" s="180"/>
      <c r="PV15" s="180"/>
      <c r="PW15" s="180"/>
      <c r="PX15" s="180"/>
      <c r="PY15" s="180"/>
      <c r="PZ15" s="180"/>
      <c r="QA15" s="180"/>
      <c r="QB15" s="180"/>
      <c r="QC15" s="180"/>
      <c r="QD15" s="180"/>
      <c r="QE15" s="180"/>
      <c r="QF15" s="180"/>
      <c r="QG15" s="180"/>
      <c r="QH15" s="180"/>
      <c r="QI15" s="180"/>
      <c r="QJ15" s="180"/>
      <c r="QK15" s="180"/>
      <c r="QL15" s="180"/>
      <c r="QM15" s="180"/>
      <c r="QN15" s="180"/>
      <c r="QO15" s="180"/>
      <c r="QP15" s="180"/>
      <c r="QQ15" s="180"/>
      <c r="QR15" s="180"/>
      <c r="QS15" s="180"/>
      <c r="QT15" s="180"/>
      <c r="QU15" s="180"/>
      <c r="QV15" s="180"/>
      <c r="QW15" s="180"/>
      <c r="QX15" s="180"/>
      <c r="QY15" s="180"/>
      <c r="QZ15" s="180"/>
      <c r="RA15" s="180"/>
      <c r="RB15" s="180"/>
      <c r="RC15" s="180"/>
      <c r="RD15" s="180"/>
      <c r="RE15" s="180"/>
      <c r="RF15" s="180"/>
      <c r="RG15" s="180"/>
      <c r="RH15" s="180"/>
      <c r="RI15" s="180"/>
      <c r="RJ15" s="180"/>
      <c r="RK15" s="180"/>
      <c r="RL15" s="180"/>
      <c r="RM15" s="180"/>
      <c r="RN15" s="180"/>
      <c r="RO15" s="180"/>
      <c r="RP15" s="180"/>
      <c r="RQ15" s="180"/>
      <c r="RR15" s="180"/>
      <c r="RS15" s="180"/>
      <c r="RT15" s="180"/>
      <c r="RU15" s="180"/>
      <c r="RV15" s="180"/>
      <c r="RW15" s="180"/>
      <c r="RX15" s="180"/>
      <c r="RY15" s="180"/>
      <c r="RZ15" s="180"/>
      <c r="SA15" s="180"/>
      <c r="SB15" s="180"/>
      <c r="SC15" s="180"/>
      <c r="SD15" s="180"/>
      <c r="SE15" s="180"/>
      <c r="SF15" s="180"/>
      <c r="SG15" s="180"/>
      <c r="SH15" s="180"/>
      <c r="SI15" s="180"/>
      <c r="SJ15" s="180"/>
      <c r="SK15" s="180"/>
      <c r="SL15" s="180"/>
      <c r="SM15" s="180"/>
      <c r="SN15" s="180"/>
      <c r="SO15" s="180"/>
      <c r="SP15" s="180"/>
      <c r="SQ15" s="180"/>
      <c r="SR15" s="180"/>
      <c r="SS15" s="180"/>
      <c r="ST15" s="180"/>
      <c r="SU15" s="180"/>
      <c r="SV15" s="180"/>
      <c r="SW15" s="180"/>
      <c r="SX15" s="180"/>
      <c r="SY15" s="180"/>
      <c r="SZ15" s="180"/>
      <c r="TA15" s="180"/>
      <c r="TB15" s="180"/>
      <c r="TC15" s="180"/>
      <c r="TD15" s="180"/>
      <c r="TE15" s="180"/>
      <c r="TF15" s="180"/>
      <c r="TG15" s="180"/>
      <c r="TH15" s="180"/>
      <c r="TI15" s="180"/>
      <c r="TJ15" s="180"/>
      <c r="TK15" s="180"/>
      <c r="TL15" s="180"/>
      <c r="TM15" s="180"/>
      <c r="TN15" s="180"/>
      <c r="TO15" s="180"/>
      <c r="TP15" s="180"/>
      <c r="TQ15" s="180"/>
      <c r="TR15" s="180"/>
      <c r="TS15" s="180"/>
      <c r="TT15" s="180"/>
      <c r="TU15" s="180"/>
      <c r="TV15" s="180" t="s">
        <v>783</v>
      </c>
      <c r="TW15" s="180"/>
      <c r="TX15" s="180"/>
      <c r="TY15" s="180"/>
      <c r="TZ15" s="180"/>
      <c r="UA15" s="18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4123"/>
  <sheetViews>
    <sheetView topLeftCell="C14078" workbookViewId="0">
      <selection activeCell="C14125" sqref="C14125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20.7109375" bestFit="1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784</v>
      </c>
      <c r="D1" s="23" t="s">
        <v>785</v>
      </c>
      <c r="E1" s="23" t="s">
        <v>786</v>
      </c>
      <c r="F1" s="22"/>
      <c r="G1" s="22"/>
    </row>
    <row r="2" spans="1:7">
      <c r="A2" s="22">
        <v>43997</v>
      </c>
      <c r="B2">
        <v>43997</v>
      </c>
      <c r="C2" t="s">
        <v>787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788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789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790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791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792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793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794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795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796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797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798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799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800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801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802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803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804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805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806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807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808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809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810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811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812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800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813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814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787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793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792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815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794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816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817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806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818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819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790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798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796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820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787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788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792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790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797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793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796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821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789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811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822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823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791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803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800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794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813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824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799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802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825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796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792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813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800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787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790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789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817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793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798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797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788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794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826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812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815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827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802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818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795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828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821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829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830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793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803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802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800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788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790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792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813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794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787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796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818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808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799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795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789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797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798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809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811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831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828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832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833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834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806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820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835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796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788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802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789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792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793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787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794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811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795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817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800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813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790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828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799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808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797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793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798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836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806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818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832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803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822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831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820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837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796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787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793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788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792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800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789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820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794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798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838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803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790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813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815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802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818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809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806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833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810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787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792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824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793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800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797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790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788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794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796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803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828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813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814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799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789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804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838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795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791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820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808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806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798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836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823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802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817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831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839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818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801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840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815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832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841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835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811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842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779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843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787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800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791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794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793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788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796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792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790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798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844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816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803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836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841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843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817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832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801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809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828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811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787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788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789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799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791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790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831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808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800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822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803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802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809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805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830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792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834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796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821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801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844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828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813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800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803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792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788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813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787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828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839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811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818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798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795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796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808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831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789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793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791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806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815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797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799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838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794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820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804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790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817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802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816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823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822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833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832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825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845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846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824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827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801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835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836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805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847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848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843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809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841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849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850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779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851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852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853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826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854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855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856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857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807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814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858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800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811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792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795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796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813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788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790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829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818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793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805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803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848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817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794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798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810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789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823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822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799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830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820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802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787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815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791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808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820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811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803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787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792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828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801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838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800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788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794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845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799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796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798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823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804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848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793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806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833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808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789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805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802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817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813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822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832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831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836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795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813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797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859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790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835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818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825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829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860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861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839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814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858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850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855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857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830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809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862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826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779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816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849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794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811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797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788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800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792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795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796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813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787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845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789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808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806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828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838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860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815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863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817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805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798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799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793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841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818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830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823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802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791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864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813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788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800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795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792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789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793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797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811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813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818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794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796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787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790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808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799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803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802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820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815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830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806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791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863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798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828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801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817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841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849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839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823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862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831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838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787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793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788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845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792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829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865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800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789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799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828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802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801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823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795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794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808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843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797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819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790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803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820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863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796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833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792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811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788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789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803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797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800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791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813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787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822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796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799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795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833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828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832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817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841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818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809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866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790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798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808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802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838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779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794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859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842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848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804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793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823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815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867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831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797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845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789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792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796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800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803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799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795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793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788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801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813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817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787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798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809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805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820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802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823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808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826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818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830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787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797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790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813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789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793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800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795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817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792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799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788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841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802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796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803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829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806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823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798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809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791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818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822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831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787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792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799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797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795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789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841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794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788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806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822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818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817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808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800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801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796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829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802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868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813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857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823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798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816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833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793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805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828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843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796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788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789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813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793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800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809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797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802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792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803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817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841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787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818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794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799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801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795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837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834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805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808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833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822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810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850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826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815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791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828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807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790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798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869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823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831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839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836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865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811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800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792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787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815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797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789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788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798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809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796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799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803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841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795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793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794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813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822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818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830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802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817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804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805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790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779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791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810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801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849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829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870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823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832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808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831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850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843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834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807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820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828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787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800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813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823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796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803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792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817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808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793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845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841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828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797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799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788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794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795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806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816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801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798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833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834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802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838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809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805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849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789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818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836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807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832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791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811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794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800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787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813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795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792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817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803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859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790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789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796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788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798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834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815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799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793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823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841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808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828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813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794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797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796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800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817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808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799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792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788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789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802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805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803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809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793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836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790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832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820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806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857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818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830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870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863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871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865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869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834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795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824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792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787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811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789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813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831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800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803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788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872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797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822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796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791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795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793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817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804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828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798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835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801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823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815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808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850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779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832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873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843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838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807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833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796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800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792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817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828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789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813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803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795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808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787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806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799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793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874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797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804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820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838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818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841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836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802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788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815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805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798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833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794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787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800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813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792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831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841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796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789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803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793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834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850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779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867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822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788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875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809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863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790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865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808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802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804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817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870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818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798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795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823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838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832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825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815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791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810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799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876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793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788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803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800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813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841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789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792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797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790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815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817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796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787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795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801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863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799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822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794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831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823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807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809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833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828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826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802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870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818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808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791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834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779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877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806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825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804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838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820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839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869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862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810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849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859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798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832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792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796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800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817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803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788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794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787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793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799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795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789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815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797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798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809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801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878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813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802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879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833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837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813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803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817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792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800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793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788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828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799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805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820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796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818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831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833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787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802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806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801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809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815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798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832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862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808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826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789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841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839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835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791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795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825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859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804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838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794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792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797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799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802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787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835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804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804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793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788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806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857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818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872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815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865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805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790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798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822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880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779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832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791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803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795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794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796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813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831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841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828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800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849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789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881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797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799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802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787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804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793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788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838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806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801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818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834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807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811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809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863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823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842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798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832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791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803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795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817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796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813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831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882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828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800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826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789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792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787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883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793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860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870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815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809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823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798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791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803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884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796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813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831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820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841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828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800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789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792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797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799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839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802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787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804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793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788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806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801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818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834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811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815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809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863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823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790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798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822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832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791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803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795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817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794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796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813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831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828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810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800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878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789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792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797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799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839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787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835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793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788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885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801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811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815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863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805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823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842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868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798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791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803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795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817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884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794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796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813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800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789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792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886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839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787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793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788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838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818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809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863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798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803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864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795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817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794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796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800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826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797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839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787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793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788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818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834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872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811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815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863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805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798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803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795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817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794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796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829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820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828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887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800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789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792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886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839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787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888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804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793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788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818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889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815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805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871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823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790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876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798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822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779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791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803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795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890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796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813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850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873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828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843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800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789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792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797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787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835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804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869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793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788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801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818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834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815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809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863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805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823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842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798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822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779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791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803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795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817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884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796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813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831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820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841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828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848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800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826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789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792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797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793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788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838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857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818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834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811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815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809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805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823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798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803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795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817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796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891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813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829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833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828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825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800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789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892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792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886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797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799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802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787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835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804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793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788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806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857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801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818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834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815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809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863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805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871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823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790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798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822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779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832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791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803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795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817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794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796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813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831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877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841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828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810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800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789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792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797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799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802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787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835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804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793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788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870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801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818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834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807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815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809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863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823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798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822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779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832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791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803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795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817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862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794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796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808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813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850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831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833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841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800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849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789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792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787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806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818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815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809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868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791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803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794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796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808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813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831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820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833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828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800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789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792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797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893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802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787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835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793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788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838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818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834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872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805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798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822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832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791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803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795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890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817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794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796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813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877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820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841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828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825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800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826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789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792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886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797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799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802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787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804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793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788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818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834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863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805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823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798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822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894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791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803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795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817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794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796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808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813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816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831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800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895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789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792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797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799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787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835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804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793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788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838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801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834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815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863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805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871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798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822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791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803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896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890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817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897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796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813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831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841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828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800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789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792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886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797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799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802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787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804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793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788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806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857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801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818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834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815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809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805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823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798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822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803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795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817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794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796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813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850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820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833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828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800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826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789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792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797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787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804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793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788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806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801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818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889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834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807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809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805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823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798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791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803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864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836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795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817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862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794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796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808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813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898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833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841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825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800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826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789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792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797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787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804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793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788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801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818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815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809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805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798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822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832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791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803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817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794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796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808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813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831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833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899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800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849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789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792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797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859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799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787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793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788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801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818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834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809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832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791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803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795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862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794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796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808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816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900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833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828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825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843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800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789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792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797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787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835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793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788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801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818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834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815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809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798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822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791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803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817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794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796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831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841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843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800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789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855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857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789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805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787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834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800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797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796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793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835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813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817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822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795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890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792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794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799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804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813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831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842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808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849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788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884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833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870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809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803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829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820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892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813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792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787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817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789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793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805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886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878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801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822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796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788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795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800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804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806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791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826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849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829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824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799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802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838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843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859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901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800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788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799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813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789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794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796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808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792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826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835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803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805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849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886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793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797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832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817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897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828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889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813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833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792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787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800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813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789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801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817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805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796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818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835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788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794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797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796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813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800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793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805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818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788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902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841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817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806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798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795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890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791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808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903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822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792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870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807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794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810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793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792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800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791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832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797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796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803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813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822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833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818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795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801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798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788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842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850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831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828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835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804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805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904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789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886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787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820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789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800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787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813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793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791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796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797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795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792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788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817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826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815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803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806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820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805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808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799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839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811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824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802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804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801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822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832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794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818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841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789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800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792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813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787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818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801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817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804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791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824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796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905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794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788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803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797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906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823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802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850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907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843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796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818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824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813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792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800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788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822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817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908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803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815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795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820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789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799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787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804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909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841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797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801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843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815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798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792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793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813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797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799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818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779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787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817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788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842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822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813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833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800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792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822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796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789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788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797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787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823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817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793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803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813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818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794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825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910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800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794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832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796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797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911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886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793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815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795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792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805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795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886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813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800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797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798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796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818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871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792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787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815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803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792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789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813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912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797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796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895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803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795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800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826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788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820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799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787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832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817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831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796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789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803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800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828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843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787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818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791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813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795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871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799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808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826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792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806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801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805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824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912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820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833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832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787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791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800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890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913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789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892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789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787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800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796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817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791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807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813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799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802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801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803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794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861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818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792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798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805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806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831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849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788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823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914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793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843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789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787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796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801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800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831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817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791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807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818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792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793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910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822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815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813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788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816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915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911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839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799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828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803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826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797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802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794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832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890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850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849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837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798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804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916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835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818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795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787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904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789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796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805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800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791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806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803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813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833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805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791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861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813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843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803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809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795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800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818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890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817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792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789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793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798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797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796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808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787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805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789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793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803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794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813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828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804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798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799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795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800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788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791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843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815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801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825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797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817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792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802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862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787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797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793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803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839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912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798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802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789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813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801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788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818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800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890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917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918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805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795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910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822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794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833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832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884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796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816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792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834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825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843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787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813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792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800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798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818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789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793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788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803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795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801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843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804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796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826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919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817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839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799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824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808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828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831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797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806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805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816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848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920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800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793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813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787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794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803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789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839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817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792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796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818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843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807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921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832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799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795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890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822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801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823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788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835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797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791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861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806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895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910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792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818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815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859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798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907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805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890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800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918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799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797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839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828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788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922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791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800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792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815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787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861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796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789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798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797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839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793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896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890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805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803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813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788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806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818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923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795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807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828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799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832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859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801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884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835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779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817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862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808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838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823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924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907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925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834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811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842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794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831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833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926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855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870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927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800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884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813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787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805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817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815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788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803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834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796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922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791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799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833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849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818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789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787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800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818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813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798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817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806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792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789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839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796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787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793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797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924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807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788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804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808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818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795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828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798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815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890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805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779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803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800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884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791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799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801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833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862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843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832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839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789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792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793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800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884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788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807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803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796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787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791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798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795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804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801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805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797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818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890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828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826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815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808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833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798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805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890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928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927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789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839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787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792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796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791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857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828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807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862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832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813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929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818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804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800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793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927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805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793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800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818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895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789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801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839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858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918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930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920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931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779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792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796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798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813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890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811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932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933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807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787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800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916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832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833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782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805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787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934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920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927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884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807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799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802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818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803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843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935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826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798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792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936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879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873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789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796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792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805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787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813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815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822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807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937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809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793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927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817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803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833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789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832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797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843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826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801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852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938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822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789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920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818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896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794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800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796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815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792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805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807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849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939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843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787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807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789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796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792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804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890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884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800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801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805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791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940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795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787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884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796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792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807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920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801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805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798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818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890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800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813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799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925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933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817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815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789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838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803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839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835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833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808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941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942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787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800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829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927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799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843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933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807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793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805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817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791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848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792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813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803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873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801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925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832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933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794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864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943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798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791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944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828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808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805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815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890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797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796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945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927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946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800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803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804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933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822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873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803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947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789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796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792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931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804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938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800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787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896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839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890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807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817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947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948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792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803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789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796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813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800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797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798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805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918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822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949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855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950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823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947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828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792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920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807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848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800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938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931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788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805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813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803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796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818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832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795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794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787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947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801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800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797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822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831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843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818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806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803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804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779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798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799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791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807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951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805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789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952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866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813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787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789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793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792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791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800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848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820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947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796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801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788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916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798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797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836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839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799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931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804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848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951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788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866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942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797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947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791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789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933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789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800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805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798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953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801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807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820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850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787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813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796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800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796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805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924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946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803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789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890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810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788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806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848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818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799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826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787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920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789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805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843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799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848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822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796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817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793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797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792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813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787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806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839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824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800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803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890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804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795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789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787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800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890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954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796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955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788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818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831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952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805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920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789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933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800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787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803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904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805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791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843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806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789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843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787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813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933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890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818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956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957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805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800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895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843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788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801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789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809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813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818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795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794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822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826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817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793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815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798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805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924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792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799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958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852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955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829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789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821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959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803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791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817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960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807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800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794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789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787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807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792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961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843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957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803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800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796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823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795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880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821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831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791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824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959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805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800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803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789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787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828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796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792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834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826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793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809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795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813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805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797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821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962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828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920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796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800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797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804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787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803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916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813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921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960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963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792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789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787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822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800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885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795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804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806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843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797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803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788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805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940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796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792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799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964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823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939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813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803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798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805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806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843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897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818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792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804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928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796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862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927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925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788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920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951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933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800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965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927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803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842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805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966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822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958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789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792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967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968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966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822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828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804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803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805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791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787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964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796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800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797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828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969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789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792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787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822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810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803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794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921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788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805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933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843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798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826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933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843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961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787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805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970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806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835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822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828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804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788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779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791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971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894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803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813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920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940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792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920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843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817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800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818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789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807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791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806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831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951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803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969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798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826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972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920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787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791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792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806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973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966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843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832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808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828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896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913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951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956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788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920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822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835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958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789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807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787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791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814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797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907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806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792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818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791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789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799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788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835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843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940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935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818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791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809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795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806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800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805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940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813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971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960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789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974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805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894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801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795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797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818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857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838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796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828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803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954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792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823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804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831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791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843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933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807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975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892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792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789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838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796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832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834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816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800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793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818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843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805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833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788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807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961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971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831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799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976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808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920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792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789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800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806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791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822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828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813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796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805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823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803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850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787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823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977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799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788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818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789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807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795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820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833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791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807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789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787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843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920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788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793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798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828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805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843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800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803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799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805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833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792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807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823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796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803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799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813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800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795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971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801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920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817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787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796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820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838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789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843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805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791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787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788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792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807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803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800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797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793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960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789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838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978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805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813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828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843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823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833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795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794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831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920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828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797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788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803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792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940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813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818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920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838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794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843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796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833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787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805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906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791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795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789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787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920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797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798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979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803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789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851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796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801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800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969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980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807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818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791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828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803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940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795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981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837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843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800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798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813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920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806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832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791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942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833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788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847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800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788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837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791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803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833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807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818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823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850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847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787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803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940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803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789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796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833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828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788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791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792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798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787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803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847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789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843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805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828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806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960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800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792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807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808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798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793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833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790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826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813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940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801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800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920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803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843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789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787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799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826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806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982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833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828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807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813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791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794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797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788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790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792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805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800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813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843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792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920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798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803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821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805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791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797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787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818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789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838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822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795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833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796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806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831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983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823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808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920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788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803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813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789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792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795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800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804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839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838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798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891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797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801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794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833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828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787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951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800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788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851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833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813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803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838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984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792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805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828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831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789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839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920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843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832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794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858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925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799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793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797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817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920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828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788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805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803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985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798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803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787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800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789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890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799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822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806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847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796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795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797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838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791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803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804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828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877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833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797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823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800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828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797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806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791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920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804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833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837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800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858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803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800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828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799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801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826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832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798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797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794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833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792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796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788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808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838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986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822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791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817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835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843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789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839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806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818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847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804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809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904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850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816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823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862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795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813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858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803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920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789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787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800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813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791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820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816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825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806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828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807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799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808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838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987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792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792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822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828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804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795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800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858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803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789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787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823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793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813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831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798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788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842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833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808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791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835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799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838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805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796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806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928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818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801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850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832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797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804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791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858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800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821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835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803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798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822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795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831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799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788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808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805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833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832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862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824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787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794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789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847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858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803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828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800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808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797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891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821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838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806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789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787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988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896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805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792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795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794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833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799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793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823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832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824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825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847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800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787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804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803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798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793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794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826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797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791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822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858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789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833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799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850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779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795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835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842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828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831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838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801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788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818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806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808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862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807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813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792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904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817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805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816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792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803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808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800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828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843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791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796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832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805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813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837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806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818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833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920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858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795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897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789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838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822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835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788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789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828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803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800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823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787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834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906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808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822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791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795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805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843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798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794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907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838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807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969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796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801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920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778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818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831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820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847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792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797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799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793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832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813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850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821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789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787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804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801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791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989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838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850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803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817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793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800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806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792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990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835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828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807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831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842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796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794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799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851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991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822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795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804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789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847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800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803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791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822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798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835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787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831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987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799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823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842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788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805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896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794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850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828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797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818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817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806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792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807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820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989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813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838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779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795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920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836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816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826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793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832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791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801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847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804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789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835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794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831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828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788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858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822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800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787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792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850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798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842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843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793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803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797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799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805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826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779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808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838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890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832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829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818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809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817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795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787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789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800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803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797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828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832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791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801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843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792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818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798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794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796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808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806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788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847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804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831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807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835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795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833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839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838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822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858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820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787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792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808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800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803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796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779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798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801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828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805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807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789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816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795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797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804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791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835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833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822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799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843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793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858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813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788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838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896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877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818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789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822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800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787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792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804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796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835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788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838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795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805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801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823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803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828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858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797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791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806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793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798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831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799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813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818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794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850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839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842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808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833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832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826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807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817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847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796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803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791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789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787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797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800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801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847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792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804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843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828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788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795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831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806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833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794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838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808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807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988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805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895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832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837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817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809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779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850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835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799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802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798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822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793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789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796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801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858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800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822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828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818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803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797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831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798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799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791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808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806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795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788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843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787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792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823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804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838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813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809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832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957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839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794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816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835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817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850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969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779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833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807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895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813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789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800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787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803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798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831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796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828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835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823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791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795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801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793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792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804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806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779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817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794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833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822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862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807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788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797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799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839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842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826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836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818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808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825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838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921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858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837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800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806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798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791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809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795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797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787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804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793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792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789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796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788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838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832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803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850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992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817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799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801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831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802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890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794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813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789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835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787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804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803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818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828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800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797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796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838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808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792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833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793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798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799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788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806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791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795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801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842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987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858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807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809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831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794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850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832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805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822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817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993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813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800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803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789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833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787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838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791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796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992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823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799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797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793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813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806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801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788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794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792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795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831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820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832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808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822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824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804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798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817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835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818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988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949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843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805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994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839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809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802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995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810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862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807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996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789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792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806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787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797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808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795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798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800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822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791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818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803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804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793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992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838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826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788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813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835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836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831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796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799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833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807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816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801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850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823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779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825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794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842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997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824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820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832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839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805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817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849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802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834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988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837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789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800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813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787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804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831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992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803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799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796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801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807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791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826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798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832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794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792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808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833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797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793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806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822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788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818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816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823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817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838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988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779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835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805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824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998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795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999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1000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862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949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849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789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828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803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808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800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793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804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799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787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796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801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806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823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847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818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805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792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798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826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1001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831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794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813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797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795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833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822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832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858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850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788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838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779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842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829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817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835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820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993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791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895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1002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839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807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789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787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803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794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800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828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801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838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808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813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806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788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823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833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822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791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795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792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797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793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798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832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796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804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831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799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1003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817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837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850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816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836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926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998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842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791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847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806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789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799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831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797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798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832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813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788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800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795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787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793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817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792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804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803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842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833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816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801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796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830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824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835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838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807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818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828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1004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926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808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810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858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850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779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803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828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800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797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796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792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1001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806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793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788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818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795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823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798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813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833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838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808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855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799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789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791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817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826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843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839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794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807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822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820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850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836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787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1005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832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824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866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804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816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1006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813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801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834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779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858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831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877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787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789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828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791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803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800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822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806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807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792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823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801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833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808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832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793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804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797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796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813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838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795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805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798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794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988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839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817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831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788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799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820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892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818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850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826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816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926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802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825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824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821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835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837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862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789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787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800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803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828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823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791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804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806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808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831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820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833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792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838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801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1005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796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797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835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813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788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832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798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794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795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793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862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799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847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839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807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818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826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816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850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822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817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843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802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836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1007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837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830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779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988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954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947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789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804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803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787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828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800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806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808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792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797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796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813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801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791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835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793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831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838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823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795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799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788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807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817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794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850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816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818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810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858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855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798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839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822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832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833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779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826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836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843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820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849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842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920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847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837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988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790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949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957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829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1008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815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809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805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862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954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825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802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828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787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789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803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793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800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792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818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798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796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808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791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797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794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823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806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799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813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795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838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820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839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833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832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855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801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831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804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788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849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815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816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824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1009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858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890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817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837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826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822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825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997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809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843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807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805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835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802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779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790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836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852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1007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841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1010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842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787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789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800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813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803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828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832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799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793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798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801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792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808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815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817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823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804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791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806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1011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858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818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835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831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850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794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820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788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833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839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838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795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816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807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822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842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797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796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779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805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836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812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824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928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866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890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802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789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787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791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832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828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806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799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804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800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831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835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794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793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798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801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796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817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815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803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838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797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822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788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808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792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826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795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850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823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818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834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954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813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1012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839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833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842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802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807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810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816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855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913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805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829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779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920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824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852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803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800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818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808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797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796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789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828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838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787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792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833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793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822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806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804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798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791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795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823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799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832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813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1013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831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826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835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836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805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794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847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788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820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896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839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815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809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801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816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855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858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779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802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1014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913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824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843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812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842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825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850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787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803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791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789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801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804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806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833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800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828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817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838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823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793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795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798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813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818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792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807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820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799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831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808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796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835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832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839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809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824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954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797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862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842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794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816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990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822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802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834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788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956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779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805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847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812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1015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800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796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787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789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806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803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828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792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791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832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797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838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808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795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804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799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818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813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801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822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793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823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798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825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833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805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820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835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815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802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807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794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831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826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839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817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843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788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816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836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834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779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858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850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790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842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824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809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877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851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837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1016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852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847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849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800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803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828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808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787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838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806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789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788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823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818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792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833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798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804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793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832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799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791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795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796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839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813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817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797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1017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850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820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1007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826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824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790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831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816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794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801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849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825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835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843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805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862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858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822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836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802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807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779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957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830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1018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863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920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855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1019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792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828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789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787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803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791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796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800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801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831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798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822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797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806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808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804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823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833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817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795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793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820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788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794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813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824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818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839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807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832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815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835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838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799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805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842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849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779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834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825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850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843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826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954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957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790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816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862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889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809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990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1020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880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870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858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810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836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789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787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803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800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808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791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798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793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801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832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799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815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788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838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823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828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831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795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813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806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796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792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805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818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804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820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794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835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822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833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850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807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839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816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842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825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849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779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802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817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866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797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824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809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862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858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836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1007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843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855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928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1021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821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806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803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832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800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789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799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824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808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828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813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793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818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835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798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792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787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796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823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795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794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833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834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815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817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816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810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797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805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804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791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820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788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838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809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831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839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842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862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850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849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801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807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858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920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836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957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841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822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826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792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803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787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791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800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806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828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789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804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808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796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801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823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813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805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793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838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850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833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831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843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822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795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788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818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832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799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798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826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817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807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835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820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890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954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836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815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794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797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842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824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834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988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809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779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960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790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825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812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789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787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800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797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803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792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818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831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791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828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1022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808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798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796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820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833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793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832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801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822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794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813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804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823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806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839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838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788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807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805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802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850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843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809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790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835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799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836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815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842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826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817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825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816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834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849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779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890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866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896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925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855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824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920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1023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906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858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1015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828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803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1024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800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792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833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791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858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798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838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808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795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787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796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823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797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820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832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806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804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818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799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788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822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793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817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816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794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813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801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831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839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835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807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805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843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826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825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849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836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850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1025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802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834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809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842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824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988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1023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877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1026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841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928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863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1027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949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912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830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1028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1029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855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1017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1030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1015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869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890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810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828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800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787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803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789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792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823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797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795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796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808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793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791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788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818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798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820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806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832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813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838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833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799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1031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831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804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843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801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807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822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794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826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805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817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839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957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850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825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995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835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834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824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816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810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920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890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1032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779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802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1033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790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813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809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866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849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836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830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862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842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949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1034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812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828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1035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800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792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789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787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796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797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1036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1037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808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823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831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806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818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843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833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791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838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817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1038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799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801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788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1039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850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816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832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839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813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822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820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790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835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794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982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858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825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826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805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802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824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862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809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988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1040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1041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1042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1026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866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954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1043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842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1007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849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847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821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834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855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1044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810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995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789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800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803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828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787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1039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791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1045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1046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1047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881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1048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1049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1050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1051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1052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1053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1054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1055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1056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832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1057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826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1058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805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794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816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1059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1040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1060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1061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1062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1063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1064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1065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1066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1067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1068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1069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1070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1071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1072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1060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1073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849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1007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1074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1075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855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1076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842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1077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1078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1079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1080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1081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1082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834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1083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1084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1085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1086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787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828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973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800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793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789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1057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794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792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1063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1087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1067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808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1056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798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796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795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791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833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806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1065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1068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832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1088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906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1061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838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1059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1060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834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1089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1090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1091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1092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873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839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949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858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1093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1033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890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957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802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1007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815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1076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919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828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791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800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803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798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799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817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795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792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1094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813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808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1095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806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832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833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796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1096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822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1097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789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1093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1098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788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804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838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794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858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835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1099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1002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950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1066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1064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1100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1101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1102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1076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1103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1059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1104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1055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1105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1080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1086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1106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1107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1069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1079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1108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1109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1067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1110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1078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1111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1112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1113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1114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1115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1116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1117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1060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1084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1118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1119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803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1120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1121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1122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1123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1062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881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1046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1063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1061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1057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1049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1124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1125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1055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1126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1127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1056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1065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1128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1050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1129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1052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1086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1054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1048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1053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1130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1060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1131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1102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1100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1105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1064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1078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1101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1110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1067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1132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1103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1059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1133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1068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1134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802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1114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1135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1116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1115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1085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1104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1136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1137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1138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1139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1109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1140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1084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1117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1107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1066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1141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1079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1080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1142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800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803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796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828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1143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881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1050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1060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1056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1144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1046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1125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1049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1054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1126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1065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1057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1048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1127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1047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1128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1129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1055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1061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1145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1146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1076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1053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1101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1124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1068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1131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1069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1064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1086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1059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1067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1103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802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1136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1141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1100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1066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1147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1148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1085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1104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1149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1117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1134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1150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1109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1105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1114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1132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1078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1151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1073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1152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1153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1112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1154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1145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1155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1121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1144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1126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1057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1050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881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1060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1127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1053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1046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1051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1052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796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1129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828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1049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1047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1054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1048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1130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1128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1056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1103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1059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1065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1131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1061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1124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1068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1141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1066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1143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1078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1100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1101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1055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1107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1064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1076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1069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1105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1114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1084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1104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1071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1147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1108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1080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1156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1072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1086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1142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1067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1148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1085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1079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1070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1112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1116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1060</v>
      </c>
      <c r="D5527" s="51">
        <v>40607</v>
      </c>
      <c r="E5527" s="51">
        <v>11</v>
      </c>
      <c r="F5527" s="3" t="s">
        <v>1157</v>
      </c>
    </row>
    <row r="5528" spans="1:9">
      <c r="A5528" s="50">
        <v>44190</v>
      </c>
      <c r="B5528" s="51">
        <v>44190</v>
      </c>
      <c r="C5528" s="51" t="s">
        <v>1158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1145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1144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1126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1060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1050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1056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1155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1121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1065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881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1128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1124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1054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1147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1130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1053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1049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1127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1046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1048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1066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1047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1057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828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1059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1135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1052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1076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1073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1051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1110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1141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1151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1143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1068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1062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1085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1156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1132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1069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1061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1055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1101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1104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1129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1159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1160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1137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1078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1070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1161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1162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1079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1060</v>
      </c>
      <c r="D5582" s="54">
        <v>40607</v>
      </c>
      <c r="E5582" s="54">
        <v>12</v>
      </c>
      <c r="F5582" s="3" t="s">
        <v>1157</v>
      </c>
    </row>
    <row r="5583" spans="1:6">
      <c r="A5583" s="53">
        <v>44191</v>
      </c>
      <c r="B5583" s="54">
        <v>44191</v>
      </c>
      <c r="C5583" s="54" t="s">
        <v>1100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828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1155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1121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1049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1163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1052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1061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1050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1145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1065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1130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1054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1128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1127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1051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1129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1048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881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1059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1056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1062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1144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1143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1055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1046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1060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1070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1124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1101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1082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1147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1053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1067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1138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1161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1047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1131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1159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1076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1160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1115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1069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1057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1152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1080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1068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1100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1071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1116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1066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1164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1141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1114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1165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1166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1105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1167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1073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1168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1169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1086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1158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1104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1109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1108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1170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1171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973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1120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1163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1050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1121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881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1047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1065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1128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1046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1055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1059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1052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1061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1048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1144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1074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1054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1056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1062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1053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1079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1145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1063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1124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1129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1067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1060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1073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1076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1049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1130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1051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1057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1104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1068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1066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1136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1141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1147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1159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1169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1085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1172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1127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1078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1167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1069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1112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1173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1174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1065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1113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1175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1080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1070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1101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1081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1176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1160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1132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1155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1121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1057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1145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1048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1131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881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1177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1062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1120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1049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1065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1130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1063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1124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1050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1046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1163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1128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1056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1052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1051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1059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1129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1054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1053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1127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1103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1047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1060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1068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1066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1169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1100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1147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1070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1076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1061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1101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1168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1078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1071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1105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1170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1115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1167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1067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1086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1055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1141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1112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1136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1069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1085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1178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1179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1109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1108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1114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1060</v>
      </c>
      <c r="D5771" s="106">
        <v>40607</v>
      </c>
      <c r="E5771" s="106">
        <v>18</v>
      </c>
      <c r="F5771" s="3" t="s">
        <v>1157</v>
      </c>
    </row>
    <row r="5772" spans="1:9">
      <c r="A5772" s="105">
        <v>44194</v>
      </c>
      <c r="B5772" s="106">
        <v>44194</v>
      </c>
      <c r="C5772" s="106" t="s">
        <v>1104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1140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1165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1180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1159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1116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1155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1181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1084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1132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1182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1137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1150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1079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1113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1172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1183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1184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1142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1118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1185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1186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1061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1107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1080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1082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1121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1155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1120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1163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881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1177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1145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1048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1062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1046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1052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1128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1131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1129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1060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1051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1061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1063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1055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1065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1076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1130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1049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1054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1057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1056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1050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1101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1103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1047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1141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1069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1124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1086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1059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1127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1105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1071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1073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1070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1100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1068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1053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1170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1159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1115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1107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1172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1179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1066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1084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1079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1078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1114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1147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1136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1142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1104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1112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1168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1108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1166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1109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1181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1132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1161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1187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1138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1183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1178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1188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1060</v>
      </c>
      <c r="D5869" s="100">
        <v>40607</v>
      </c>
      <c r="E5869" s="100">
        <v>12</v>
      </c>
      <c r="F5869" s="3" t="s">
        <v>1157</v>
      </c>
    </row>
    <row r="5870" spans="1:6">
      <c r="A5870" s="99">
        <v>44195</v>
      </c>
      <c r="B5870" s="100">
        <v>44195</v>
      </c>
      <c r="C5870" s="100" t="s">
        <v>1176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1189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1190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1116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1150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1191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1174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1177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1121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1155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881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1163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1062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1057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1063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1046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1145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1053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1120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1050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1061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1048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1128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1065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1052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1129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1131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1054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1130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1059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1124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1049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1086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1076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1051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1147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1127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1060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1055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1069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1078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1056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1169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1100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1047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1141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1136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1159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1068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1115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1101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1080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1066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1104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1071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1107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1105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1067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1114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1070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1192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1193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1065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1194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1150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1132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1168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1109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1178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1195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1079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1073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1179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1175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1112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1196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1197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1160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1198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1142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1174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1184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800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1155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881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1060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1199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1177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1145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1120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1052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1050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1129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1127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1130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1056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1057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1051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1063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1062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1065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1046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1128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1054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1049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1141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1169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1167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1048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1124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1163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1053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1101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1103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1076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1055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1082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1066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1164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1086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1079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1114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1068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1105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1059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1047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1061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1118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1084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1112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1071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1142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1070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1166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1200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1085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1069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1073</v>
      </c>
      <c r="D6007" s="64">
        <f>VLOOKUP(Pag_Inicio_Corr_mas_casos[[#This Row],[Corregimiento]],Hoja3!$A$2:$D$676,4,0)</f>
        <v>30113</v>
      </c>
      <c r="E6007" s="63">
        <v>14</v>
      </c>
      <c r="F6007" s="54" t="s">
        <v>1201</v>
      </c>
    </row>
    <row r="6008" spans="1:6">
      <c r="A6008" s="62">
        <v>44197</v>
      </c>
      <c r="B6008" s="63">
        <v>44197</v>
      </c>
      <c r="C6008" s="63" t="s">
        <v>1202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1168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1104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1147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1150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1107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1060</v>
      </c>
      <c r="D6014" s="63">
        <v>40607</v>
      </c>
      <c r="E6014" s="63">
        <v>12</v>
      </c>
      <c r="F6014" s="54" t="s">
        <v>1157</v>
      </c>
    </row>
    <row r="6015" spans="1:6">
      <c r="A6015" s="62">
        <v>44197</v>
      </c>
      <c r="B6015" s="63">
        <v>44197</v>
      </c>
      <c r="C6015" s="63" t="s">
        <v>1113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1100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1161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1203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1204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1136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1175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1205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1120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1049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1121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1177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1163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1065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1050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1061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1128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1052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1127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1129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1059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1063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881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1188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1053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1169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1147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1159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1054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1060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1124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1056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1130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1062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1047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1155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1172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1085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1068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1206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1136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1069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1067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1066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1104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1100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1071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1051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1167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1160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1046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1107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1114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1070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1048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1055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1101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1179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1131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1141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1076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1207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1208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1148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1057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1085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1075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1121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1155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1163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1169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1129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1047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1063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1205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1177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1051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1048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1124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1065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1066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1046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1068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1053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1078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1167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1147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1120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881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1060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1100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1130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1069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1059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1049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1076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1052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1054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1128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1056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1061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1127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1179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1176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1131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1168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1116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1080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1057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1084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1148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1112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1114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1170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1209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1050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1083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1104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1060</v>
      </c>
      <c r="D6133" s="87">
        <v>40607</v>
      </c>
      <c r="E6133" s="87">
        <v>12</v>
      </c>
      <c r="F6133" s="3" t="s">
        <v>1210</v>
      </c>
    </row>
    <row r="6134" spans="1:6">
      <c r="A6134" s="86">
        <v>44199</v>
      </c>
      <c r="B6134" s="87">
        <v>44199</v>
      </c>
      <c r="C6134" s="87" t="s">
        <v>1211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1055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1212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1111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1107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1172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1175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973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1128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1049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1121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1050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1120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1063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1177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1059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1062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1061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1056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881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1145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1054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1047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1053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1052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1124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1127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1147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1060</v>
      </c>
      <c r="D6162" s="60">
        <v>40607</v>
      </c>
      <c r="E6162" s="60">
        <v>31</v>
      </c>
      <c r="F6162" s="3" t="s">
        <v>1157</v>
      </c>
    </row>
    <row r="6163" spans="1:6">
      <c r="A6163" s="59">
        <v>44200</v>
      </c>
      <c r="B6163" s="60">
        <v>44200</v>
      </c>
      <c r="C6163" s="60" t="s">
        <v>1060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1051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1046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1130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1079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1057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1048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1129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1159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1110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1163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1116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1055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1160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1131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1065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1169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1101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1068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1203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1142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1114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1172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1066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1104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1213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1112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1081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1141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1100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1107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1170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1070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1214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1179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1069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1115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1076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1078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1195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1084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1162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1071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1184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1211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1215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1132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1163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973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881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1177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1121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1145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1063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1048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1050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1046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1049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1120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1065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1062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1056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1052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1169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1130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1076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1128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1054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1051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1127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1124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1129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1053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1084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1055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1060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1066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1061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1047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1059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1068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1147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1100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1131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1105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1141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1057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1136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1112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1070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1101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1067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1172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1071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1079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1060</v>
      </c>
      <c r="D6258" s="78">
        <v>40607</v>
      </c>
      <c r="E6258" s="78">
        <v>21</v>
      </c>
      <c r="F6258" t="s">
        <v>1157</v>
      </c>
    </row>
    <row r="6259" spans="1:6">
      <c r="A6259" s="77">
        <v>44201</v>
      </c>
      <c r="B6259" s="78">
        <v>44201</v>
      </c>
      <c r="C6259" s="78" t="s">
        <v>1110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1086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1078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1216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1166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1114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1217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1103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1069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1115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1104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1160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1116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1108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1218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1109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1150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1176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1219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1100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1080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1220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1158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1168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1159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1221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1206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1161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1188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1121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1155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881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1063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1120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1049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1062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1060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1163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1052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1056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1177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1046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1050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1048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1057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1051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1054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1061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1131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1130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1055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1065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1127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1053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1129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1145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1132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1169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1076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1128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1059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1141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1124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1159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1068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1047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1167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1070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1104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1069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1147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1101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1160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1073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1114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1078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1105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1168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1066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1086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1067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1100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1103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1174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1084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1109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1203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1116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1107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1136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1172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1079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1071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1152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1206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1182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1176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1222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1112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1188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1223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1224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1150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1186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1142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1184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1179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1225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1166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1113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1213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1226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1192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1227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1202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1228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1115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1111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1216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1189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1170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1178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1121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1177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1145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1155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881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1129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1063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1050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1062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1054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1128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1163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1120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1127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1060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1052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1065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1046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1053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1169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1049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1056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1130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1048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1147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1051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1071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1131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1061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1167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1057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1047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1141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1101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1059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1068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1124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1115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1076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1055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1070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1100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1066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1079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1084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1229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1174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1132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1116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1159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1107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1109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1067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1103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1069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1112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1104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1179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1192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1206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1225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1085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1221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1113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1152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1161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1187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1172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1081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1086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1168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1230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1142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1083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1060</v>
      </c>
      <c r="D6455" s="60">
        <v>40607</v>
      </c>
      <c r="E6455" s="60">
        <v>13</v>
      </c>
      <c r="F6455" s="3" t="s">
        <v>1157</v>
      </c>
    </row>
    <row r="6456" spans="1:6">
      <c r="A6456" s="59">
        <v>44203</v>
      </c>
      <c r="B6456" s="60">
        <v>44203</v>
      </c>
      <c r="C6456" s="60" t="s">
        <v>1160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1136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1175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1105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1216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1158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1114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1231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1138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1121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1163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1063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1053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1050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1177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1145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1120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1155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1065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1056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1054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881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1062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1124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1052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1068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1129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1049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1061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1127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1059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1169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1100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1128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1048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1046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1130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1066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1055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1060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1086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1051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1047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1147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1078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1057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1131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1076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1141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1159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1167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1069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1114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1071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1103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1105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1113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1101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1080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1084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1107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1188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1070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1232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1115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1116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1170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1138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1112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1079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1172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1060</v>
      </c>
      <c r="D6527" s="78">
        <v>40607</v>
      </c>
      <c r="E6527" s="78">
        <v>19</v>
      </c>
      <c r="F6527" t="s">
        <v>1157</v>
      </c>
    </row>
    <row r="6528" spans="1:6">
      <c r="A6528" s="77">
        <v>44204</v>
      </c>
      <c r="B6528" s="78">
        <v>44204</v>
      </c>
      <c r="C6528" s="78" t="s">
        <v>1132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1067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1203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1209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1104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1160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1168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1109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1211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1085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1176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1136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1085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1175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1212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1194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1219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1230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1226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1174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1158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973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1145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881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1050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1121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1177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1053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1060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1052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1163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1068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1128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1065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1049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1127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1056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1051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1169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1120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1048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1124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1062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1054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1129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1046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1047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1130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1131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1057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1059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1070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1071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1147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1136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1063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1167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1179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1069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1116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1061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1078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1067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1172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1100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1079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1112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1060</v>
      </c>
      <c r="D6595" s="54">
        <v>40607</v>
      </c>
      <c r="E6595" s="54">
        <v>25</v>
      </c>
      <c r="F6595" t="s">
        <v>1157</v>
      </c>
    </row>
    <row r="6596" spans="1:6">
      <c r="A6596" s="53">
        <v>44205</v>
      </c>
      <c r="B6596" s="54">
        <v>44205</v>
      </c>
      <c r="C6596" s="54" t="s">
        <v>1161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1115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1084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1076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1114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1066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1104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1187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1101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1073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1175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1176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1160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1113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1158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1055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1168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1086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1164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1159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1109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1166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1233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924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1195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1142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1197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1188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1103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1162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1230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1083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1120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1145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1054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1128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1163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1155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1050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1061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1121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881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1129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1053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1177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1052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1124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1141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1063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1060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1049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1059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1234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1047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1159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1079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1169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1073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1062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1136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1065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1100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1048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1056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1068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1147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1167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1138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1055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1067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1127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1046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1130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1168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1076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1083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1235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1104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1071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1066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1084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1115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1072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1236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1131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1132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1069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1078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1108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1051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1187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1112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1100</v>
      </c>
      <c r="D6688" s="4">
        <v>20605</v>
      </c>
      <c r="E6688" s="4">
        <v>13</v>
      </c>
      <c r="F6688" t="s">
        <v>1230</v>
      </c>
    </row>
    <row r="6689" spans="1:6">
      <c r="A6689" s="108">
        <v>44206</v>
      </c>
      <c r="B6689" s="4">
        <v>44206</v>
      </c>
      <c r="C6689" s="4" t="s">
        <v>1060</v>
      </c>
      <c r="D6689" s="4">
        <v>40607</v>
      </c>
      <c r="E6689" s="4">
        <v>13</v>
      </c>
      <c r="F6689" t="s">
        <v>1157</v>
      </c>
    </row>
    <row r="6690" spans="1:6">
      <c r="A6690" s="108">
        <v>44206</v>
      </c>
      <c r="B6690" s="4">
        <v>44206</v>
      </c>
      <c r="C6690" s="4" t="s">
        <v>1101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1057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1237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1238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1080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1239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1070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1225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1085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881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1120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1060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1056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1177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1121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1155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1062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1057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1070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1116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1049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1156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1065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1061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1054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1050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1051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1063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1076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1160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1179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1158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1055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1059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1112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1163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1159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1172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1128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1240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1060</v>
      </c>
      <c r="D6730" s="60">
        <v>40607</v>
      </c>
      <c r="E6730" s="60">
        <v>19</v>
      </c>
      <c r="F6730" s="3" t="s">
        <v>1157</v>
      </c>
    </row>
    <row r="6731" spans="1:6">
      <c r="A6731" s="59">
        <v>44207</v>
      </c>
      <c r="B6731" s="60">
        <v>44207</v>
      </c>
      <c r="C6731" s="60" t="s">
        <v>1161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1131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1145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1067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1077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1052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1203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1066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1071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1241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1129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1078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1079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1127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1187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1242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1147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1150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1068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1115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1108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1114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1181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1046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1206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1216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1069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1101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1188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1141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1243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1053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1073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800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1145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1155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1163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881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1050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1063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1062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1177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1120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1060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1053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1054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1056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1065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1059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1128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1046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1052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1129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1177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881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1121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1155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1053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1120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1065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1050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1145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1046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1048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1062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1128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1076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1129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1060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1131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1054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1169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1056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1244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881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1205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1121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1131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1163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1155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1062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1061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1060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1053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1120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1050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1124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1046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1127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1147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1063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1169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1244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1145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1062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1155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1131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1121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1169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881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1063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1120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1054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1047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1056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1065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1129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1128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1068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1124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1163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1127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881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1145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1052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1121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1050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1063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1054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1131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1062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1128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1127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1065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1169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1155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1163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1177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1129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1049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1057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1166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1155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1145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1177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1163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1121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881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1056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1061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1124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1063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1128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1050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1059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1060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1070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1076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1065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1215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1131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1054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881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1121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1163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1128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1177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1053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1079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1054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1131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1129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1061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1161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1120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1068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1167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1070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1085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1063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1115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1050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1131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1145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1061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1121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881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1063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1163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1120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1179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1065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1155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1060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1050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1076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1169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1070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1049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1062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1129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1105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1177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881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1131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1145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1121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1222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1060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1155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1053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1050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1169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1062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1063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1130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1048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1052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1163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1049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1065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1124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1155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1052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1121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1145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1169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881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1065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1177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1049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1120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1046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1048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1051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1063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1061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1057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1141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1131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1128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1076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1121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1145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1169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1124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1050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1155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1128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1053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1131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1063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1163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1068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1054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1049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1066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881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1065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1130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1047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1177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1245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1246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1247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881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1169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1050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1155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1053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1120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1068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1063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1052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1130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1177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1061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1138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1059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1046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1073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1049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881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1063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1131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1065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1061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1169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1163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1062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1121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1056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1079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1050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1155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1054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1076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1084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1068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1046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1060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1120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881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1121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1061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1163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1248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1169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1068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1063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1062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1049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1136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1128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1177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1130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1155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1145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1065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1053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1054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1051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1177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1169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1131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1124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1145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1121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1063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1120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1155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881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1116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1061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1065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1076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1046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1057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1065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1070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1132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1052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1205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1177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1063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1050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1169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1121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1068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1131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1065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881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1053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1049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1128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1163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1120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1129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1124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1155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1052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1164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1002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881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1169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1121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1068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1155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1120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1163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1063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1061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1128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1049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1124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1059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1050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1145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1076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1053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1065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1101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881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1169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1050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1145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1065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1063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1052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1163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1062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1121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1169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1076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1124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1116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1155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1120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1053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1061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1078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1068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1249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881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1155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1120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1065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1250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1121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1076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1112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1050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1131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1163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1138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1061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1060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1047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1063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1168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1116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1052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1169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1050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1063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1052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1065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1251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1127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1060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1076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1062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1121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1065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1061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881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1054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1049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1136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1142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1147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1250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1169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1131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1079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1121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1112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1110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1061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1063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1065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1252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1060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1050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1076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1131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1169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1145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1065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1060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1121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1163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1124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1168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1177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1120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1116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1062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881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1155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1063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1053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1070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1161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1121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1169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1131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1076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1065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881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1155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1177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1164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1052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1062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1112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1053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1120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1145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1056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1063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1167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1070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1061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1131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1169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1121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1100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1076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1065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1112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1070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1050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1167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1049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1060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1179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881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1228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1051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1145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1062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1057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1221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1169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1253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1177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1061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1131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1163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1112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1121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1068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1062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1145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881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1116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1215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1124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1164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1167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1063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1060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1083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1002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1169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1065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1076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1046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1116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1054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1155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881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1121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1161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1048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1120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1049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942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1083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1100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1127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1079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1112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1169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1131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1063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1116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881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1155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1127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1048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1079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1061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1112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1254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1049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1121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1147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1255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1145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1138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1256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1060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1169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1167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1131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1063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1155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1116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1079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1121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1257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1062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1258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1218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1161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1153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1259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1120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1060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1112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1048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1124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1169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1002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906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1121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1062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1063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1177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1049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1052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1082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1112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1254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1047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1060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1050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1260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1124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1053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1100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1051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1169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1261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1164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1121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1207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1076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1163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1187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881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1179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1218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1062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1131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1127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1145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1132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1124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1183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1050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1046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1169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1131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1161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1262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1153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1263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1121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1112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806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1060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1264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1120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881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1092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1265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1266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1267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1268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1269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937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1088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1169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1131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800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1124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1071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1130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1128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1116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1177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881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1112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1050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1049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1127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1160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1167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1270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1051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1054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1002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1271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881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800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796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1272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813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1273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1274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1275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1262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857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818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1244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932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866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809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1094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806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791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1169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1129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1047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1142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881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1138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1060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1112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1121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1054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1127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1161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1100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1070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1050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1207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1251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1052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1057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1056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1169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1164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1116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1112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1050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1057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1131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1161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1083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1060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1100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1076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1073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1177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1142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1056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1065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1188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1046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1227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1169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1121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1060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1131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1116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1062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1167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1047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1062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881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1063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1128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1079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1076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1207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1166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1049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1051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1276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1055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1193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1169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1221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1083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1188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1116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1112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1057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1050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1103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1128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1218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1202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1079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1167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1276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1277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1062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881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1131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1169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1167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1131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1187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1112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1278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1155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1207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1070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1279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1161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1218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1124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1079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1060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1259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1188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1280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1179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1121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1060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1169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1131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1188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1112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1116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1145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1259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1281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1055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1163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803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1062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1124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1276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1053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1277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1177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1280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1076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1167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1131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1145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1169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1116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1164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1259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1232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1118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1048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1276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1163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881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1142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1062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1070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1128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1103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1218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1112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1282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1169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1112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1116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1163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1047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1062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1113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1188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881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1084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1121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1277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1283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1276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1184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1284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1285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1207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1073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847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1271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906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829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897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1286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818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866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1205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1262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880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999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857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1002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1287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890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1288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1275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1289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782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1271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789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1263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782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830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1290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1291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800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835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1244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842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1262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813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1002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828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868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804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831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808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971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1292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805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1293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906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885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1290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1294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811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868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896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789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1295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1262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796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1296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1297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809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1298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1275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795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1292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1271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1002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1294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897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868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960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804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1262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906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789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1298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800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925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811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792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896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873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1018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923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1294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1271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789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866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906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822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868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794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1262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885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832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901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813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831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1274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1299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1300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1298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857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803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1292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833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1271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811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866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1294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792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809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897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1301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906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1302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885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800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838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842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796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868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896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789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1169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1280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1188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1110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1112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1147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1142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1303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1304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1061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1121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1284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1066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1116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1251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1305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1079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1190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1306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1260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1169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1307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1060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1142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1187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1251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1259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1193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1308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1260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1305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1309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1116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1168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1190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1218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1079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1179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1222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1310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1169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1308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1311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1131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1068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1242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1167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1145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1307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1161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1305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1112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1163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1130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1048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1127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1061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1124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1050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1218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1164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1312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1278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1169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1131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1112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1188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1076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1305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1121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1313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1179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1046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1116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1167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1194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1310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1079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1062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1175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1308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1169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1131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1305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1120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1161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1116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1112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1164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1142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1124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1187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1155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1314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1285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1167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1132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1163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1068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1259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1169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1147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1079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1188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1131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1145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1060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1259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1049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1305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1315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1280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1179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1316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1101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1116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1120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1161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1308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1124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1169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1164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1142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1187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1317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1259</v>
      </c>
      <c r="D7820" s="107">
        <f>VLOOKUP(Pag_Inicio_Corr_mas_casos[[#This Row],[Corregimiento]],Hoja3!$A$2:$D$676,4,0)</f>
        <v>10206</v>
      </c>
      <c r="E7820" s="106">
        <v>16</v>
      </c>
      <c r="L7820" t="s">
        <v>1318</v>
      </c>
      <c r="M7820" t="s">
        <v>1319</v>
      </c>
    </row>
    <row r="7821" spans="1:13">
      <c r="A7821" s="105">
        <v>44261</v>
      </c>
      <c r="B7821" s="106">
        <v>44261</v>
      </c>
      <c r="C7821" s="106" t="s">
        <v>1112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1193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1320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1177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1280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1167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1161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1116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1278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1131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1188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1079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1321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1315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1169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1167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1315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1179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1322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1101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1147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1155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1060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1264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1120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1323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1188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1263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834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857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1324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1305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1325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1326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1193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1169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1112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1229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1305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1131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1167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1060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1147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1079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1214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1142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1116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1327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1194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1188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1317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1121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1083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1179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1169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1207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1328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1305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1329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1124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1259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1068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1315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1167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1177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1330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1163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1120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1047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1065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1112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1155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1066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1314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1169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991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1164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1163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1315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1062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1060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1331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1305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1221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1259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1048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1332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881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1329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1260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1131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1202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1155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1285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1169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1164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1167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1137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1260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1207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1079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1145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1060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1188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1131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1187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1333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1320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1116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1120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1259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1142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1068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1315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1086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1131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1169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1065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1112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1207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1142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1056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1305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1167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1079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1279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1315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1334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1083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1120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1332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1145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1183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1049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1164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1305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1259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1229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1169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1254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1167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1207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1051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1145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1335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1120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1279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1112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1315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1060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1336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1161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1142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1285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1169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1305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1259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1047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1188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1130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1315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1337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1338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1131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1112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1177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1339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1070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1079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1116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1168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1061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1207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1214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1167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1340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1308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1061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1169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1278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1270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1341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1121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1084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1083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1131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1190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1164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1118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1305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1142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1280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1188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1259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1264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1169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1305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1116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1207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1066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1131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1342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1167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1112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1082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1053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1047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1128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1228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1070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1164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1259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1161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1120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1002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1305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1314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1112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1169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1120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1155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881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1070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1260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1121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1343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1164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1259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1079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1188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1315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1163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1207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1179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1259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1152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1169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1177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1344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1116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1305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1131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1141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1051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1168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1060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1332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1112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1187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1314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1070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1315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1120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1121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1315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1131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1295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1260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1207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1169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1345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1214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1142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1346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1347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1268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1161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1348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1305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1349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1259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1083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1154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1188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1131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1158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1155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1120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1112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1207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1141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1057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1218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1305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1079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1169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1314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1051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1056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1164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1121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1083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1259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1116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1350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1169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1131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1305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1116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1152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1259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1154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1070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1341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1060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1167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1046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1158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1254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1142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1320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1351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1175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1352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1082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878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1112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1131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1070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1259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1179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1121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1051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1231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1056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1155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1169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1079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1061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1270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1083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1188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1065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1168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878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1131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1164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1179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1155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1175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1183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1070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1112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1161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1051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1169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1120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1276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1202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1116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1163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1315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1353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1280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1259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1120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1305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1179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1060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1155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1320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1121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1169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1280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1131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1048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1285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1116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1194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1104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1161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1112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1145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1052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1116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962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1145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1152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1169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1175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1315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1131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1060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1120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1179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1259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1354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1142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1060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1344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1079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1155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1070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1177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1131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1169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1276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1084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1121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1079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1155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1177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1112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1048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1132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1116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1187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1179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1103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1142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1181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1120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1286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1060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1312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1169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1164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1121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1276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1187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1079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1131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1050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1355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1155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1116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1060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1112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1048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1188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1356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1147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1051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1207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1169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1131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1152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1079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1049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1112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1120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1317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1259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1155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1060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1276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1121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1065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1055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1116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1357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1356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1251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1327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924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1169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1178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1259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1060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1142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1354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1079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1358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1116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1276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1127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1131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1207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1152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1228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1183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1051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1050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1124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1190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1131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1169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1152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1079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1112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1051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1120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1116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1070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1259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1060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1167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1218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1155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1359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1050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1046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1082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1175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809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1360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1131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1169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1049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1116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1120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1259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1177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1103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1079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797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1121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1020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1155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1222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1142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1207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1167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1354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1190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1315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1169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1361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1131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1116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1276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1060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1121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1207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1161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1059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1112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1120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1051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1222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1235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1285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1175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1046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1116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1315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1167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1120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1178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1193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1169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1175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1083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1130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1362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1363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1079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1364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1060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1046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1049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1112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1190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1168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1131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1188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881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1169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1121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1161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1059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1315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1049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1184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1056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1079</v>
      </c>
      <c r="D8386" s="63">
        <v>40606</v>
      </c>
      <c r="E8386" s="63">
        <v>4</v>
      </c>
      <c r="F8386" t="s">
        <v>1210</v>
      </c>
    </row>
    <row r="8387" spans="1:6">
      <c r="A8387" s="62">
        <v>44289</v>
      </c>
      <c r="B8387" s="63">
        <v>44288</v>
      </c>
      <c r="C8387" s="63" t="s">
        <v>1120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1079</v>
      </c>
      <c r="D8388" s="63">
        <v>20306</v>
      </c>
      <c r="E8388" s="63">
        <v>3</v>
      </c>
      <c r="F8388" t="s">
        <v>1365</v>
      </c>
    </row>
    <row r="8389" spans="1:6">
      <c r="A8389" s="62">
        <v>44289</v>
      </c>
      <c r="B8389" s="63">
        <v>44288</v>
      </c>
      <c r="C8389" s="63" t="s">
        <v>1284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1067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1048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1127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1187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1060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1169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1168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1315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1147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1121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1167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1079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1131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1060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1276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1161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1142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1178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1320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1187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1164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1051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1254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1049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1366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1188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1155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1367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1121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1152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1368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1369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1083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1116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1145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1046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1060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1169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1370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1161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1069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1063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1314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1049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1314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1131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1120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1051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1315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1112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1116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1169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1055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1167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1147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1050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1178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1155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1285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1221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1060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1336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1101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1184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1168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1169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1120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1371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1062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1131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1070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1259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1155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1254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1187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1056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1276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1142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1145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1048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1079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1147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1055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1116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1315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1155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1169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1120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1116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1187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1060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962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1315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1121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1067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1188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1158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1142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1285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1131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1372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1083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1079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1343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1179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1142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1315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1187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1141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1079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1169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1167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1083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1329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1112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1120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1121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1049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1061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1161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1051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1320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1131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1184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1082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1161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1169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1121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1061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1083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1254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1243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1315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1084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1320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1120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1260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1152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1051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1063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1056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1338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1373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1276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1048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1169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1187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1167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1371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1121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1051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1083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1131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1321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1060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1120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1161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1158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1338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1142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1374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1124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1112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1049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1056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1155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1120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1121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1070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1344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1048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1152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1375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1164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1259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1169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1376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1131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1177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1366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881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1154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1049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1377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1067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1188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1142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1255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1169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1378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1276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1079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1060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1338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1048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1155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1315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1187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1259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1051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1120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1161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1363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1379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1167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1131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1155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1120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1052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1048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1063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1221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1124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1178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1371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1121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1169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1171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1051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1380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1175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1065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1101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1315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1142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1120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1169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1155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1074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1187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1167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1124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1121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1142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1051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1305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1370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1168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1060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1178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1101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1161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1381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1130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1368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1120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1169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881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1161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1112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1235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1056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1055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1155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1062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1131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1168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1063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1276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1194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1315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1259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1046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1382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1057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1169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1131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1120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1142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1112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1178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1060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1116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1161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1338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1217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1371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1374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1383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881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1063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1315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1284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1061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1187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1178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1079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1120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1187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1169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1132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1276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1155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1131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1368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1357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1145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1055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1049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1251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1370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1142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1116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1128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1384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1120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1112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1169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1155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1079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1063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1066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1051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1187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1145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1315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1116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1124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1067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1142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1121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1070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1052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881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1050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1169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1079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1315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1284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1155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881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1063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1276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1060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1124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1120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1112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1055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1121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1385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1047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1190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1175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1049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1280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1070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1187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1169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1131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1155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1053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1124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1068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1120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1343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1112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1116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1063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1048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1051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1178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1101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1315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1055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1079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1169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1070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1120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1386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1155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1121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1079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1320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1116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1132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1167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1124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1131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1051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881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1142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1175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1080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1187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1176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1120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1169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1079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1155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1051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1116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1070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1164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1224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1276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1142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1387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881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1084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1062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1063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1129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1100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1158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1280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1112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1169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1070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1371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1183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1142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1187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1182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1053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1079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1221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1222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1051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1388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1260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1124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1107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1071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1163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1084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1338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1079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1053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1112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1141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1169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1389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1060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1371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1120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1057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1385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1142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1061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1158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1056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1195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1168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1259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1063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1158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1169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1120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1079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1167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1176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1315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1142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1163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1060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1112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1131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1051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1276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1056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1341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1063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1121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1221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1053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1249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1158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1390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1207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1079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1187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1338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1051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1112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1116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1056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1120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1118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1315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1046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1049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1233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1155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1131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1062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1169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1131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1187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1116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1276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1155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1315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1120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1049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1079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1121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1374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1142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1055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1163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1332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1051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1167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1391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1059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1169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1062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1142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1079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1116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1051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1392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1187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1192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1255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1056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1163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1177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1120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1112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1155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1393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1067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1276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1161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1164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1076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1169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1067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1131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1188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1259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1049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1079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1116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1060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1315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1120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1145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878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1389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1158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1161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1394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1207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1169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1062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1131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881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1116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1046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1061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1079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1049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1112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1176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1256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1145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1124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1175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1063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1070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1120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1051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1076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1169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1079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1175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1395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1116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1062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1051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1049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1142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1158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1056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1167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1187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1376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1396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1155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1055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1384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1121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1320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1169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1167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1120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1116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1315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1063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1175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1171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1131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1145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1284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1313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1068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1079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1056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1076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1142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1112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1055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1104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1169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1120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1167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1116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1142</v>
      </c>
      <c r="D8999" s="60">
        <v>40708</v>
      </c>
      <c r="E8999" s="60">
        <v>11</v>
      </c>
      <c r="G8999" t="s">
        <v>1210</v>
      </c>
    </row>
    <row r="9000" spans="1:7">
      <c r="A9000" s="59">
        <v>44321</v>
      </c>
      <c r="B9000" s="60">
        <v>44322</v>
      </c>
      <c r="C9000" s="60" t="s">
        <v>1155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1079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1221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1145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1121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1276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1071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1112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1130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1179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1085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1056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1070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1142</v>
      </c>
      <c r="D9013" s="61">
        <f>VLOOKUP(Pag_Inicio_Corr_mas_casos[[#This Row],[Corregimiento]],Hoja3!$A$2:$D$676,4,0)</f>
        <v>91008</v>
      </c>
      <c r="E9013" s="60">
        <v>5</v>
      </c>
      <c r="G9013" t="s">
        <v>1397</v>
      </c>
    </row>
    <row r="9014" spans="1:7">
      <c r="A9014" s="59">
        <v>44321</v>
      </c>
      <c r="B9014" s="60">
        <v>44322</v>
      </c>
      <c r="C9014" s="60" t="s">
        <v>1175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1169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1131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1120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1175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1164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1051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1112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1214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1116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1142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1161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1188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1398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1050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1167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1055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1179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1158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1371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1176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1169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1131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1155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1120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1048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1222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1371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1112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1183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1049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1116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1178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1121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1355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1061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1055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1396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1046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1175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1063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1169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1161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1131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1158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1176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1070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1079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1155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1188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1187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1142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1167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881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1116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1141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1046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1112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1130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1371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1145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1169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1142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1120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1395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1131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1175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1112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1221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1048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1121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1079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1276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1256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1155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1179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1145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1067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1399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1051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1131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1179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1167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1207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1121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1112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1048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1169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1060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1276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1049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1116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1155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1313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1118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1100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1280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1120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1400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1079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1169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1155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1046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1049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1120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1142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1051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1179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1048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1112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1056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1116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1062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1130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1145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1121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1158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1284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1055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1175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1169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1116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1208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1051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1175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1120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1167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1049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1401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1112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1062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1155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1356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1310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1259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1402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1070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1060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1176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1163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1176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1327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1049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1116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1163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1169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1068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1121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1120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1131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1194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1155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1167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1046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1048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1142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1047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1356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883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1079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1176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1169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1120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1155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1403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1048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1046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1167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1051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1347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1116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1070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827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1112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1130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1121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950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1399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1259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1356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1169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1176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1048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1155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1120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1118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1116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1131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1070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1049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1112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1404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1051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1405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1187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1371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1406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1142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1167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1169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1116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1155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1062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1049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1060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1124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1371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1121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1145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1176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1112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1059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1060</v>
      </c>
      <c r="D9226">
        <v>40607</v>
      </c>
      <c r="E9226" s="48">
        <v>6</v>
      </c>
      <c r="F9226" s="3" t="s">
        <v>1157</v>
      </c>
    </row>
    <row r="9227" spans="1:6">
      <c r="A9227" s="47">
        <v>44332</v>
      </c>
      <c r="B9227" s="48">
        <v>44333</v>
      </c>
      <c r="C9227" s="48" t="s">
        <v>1046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1142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1051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1131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1407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1141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1176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1079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1120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1167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1131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1251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1355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1112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1082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1284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1051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1070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1121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1315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1243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1116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1169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1313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1155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1187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1155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1056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1169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1120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1051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1116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1121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1050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1131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1059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1158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1079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1049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1130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1176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1101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1046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1187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1179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1160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1169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1155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1120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1145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1048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1049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1051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1057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1408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881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1046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1315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1124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1127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1060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1160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1190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1130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1142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1188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1120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1048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1169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1121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1051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1155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917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1131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1079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1116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1056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1167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1187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806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1267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1177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1047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1130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1046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1380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1169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1120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1155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1051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1049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1121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1055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1062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1187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1145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1315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1048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1046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1116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1182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1065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1175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1079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1177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1161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1051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1120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1121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1155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1048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1049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1055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1177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1131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1107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1128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1062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1169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1130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1188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881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1142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1103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1279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1059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1120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1169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1049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1155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1116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1050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1051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1121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1313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1371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1128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1048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1112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1142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1062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1131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1052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1167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1046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1177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1120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1051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1079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1358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1372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1187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1384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1112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1259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1409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1048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1373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1176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1177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1155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1116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1114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1410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1082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956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1060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1120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1051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1155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1046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1048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1062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1070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881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1050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1049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1169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1187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1404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1182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1112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1121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1176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1361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1363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1411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1120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1049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1048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1051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1155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1055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1404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1128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1121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1163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1141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1254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1130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1046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1057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1101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1187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1412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1056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1120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1155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1048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1049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1051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1411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1156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1046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1101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1057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1116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1128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1062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1050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1059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1135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1108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1076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1368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1161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1120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1368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1049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1055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1155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1051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1056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1046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1411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1048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1156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1121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1101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1116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1076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1163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1112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1079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1307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1070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1120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1048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1055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1049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1051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1411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1128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1131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1050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1254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1101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1046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1368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1183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1315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1141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1057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1061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1155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1168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973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1120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1056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1048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1046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1411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1156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1051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1049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1050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1182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1054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1101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1305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1079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1082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1116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1413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1131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881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1120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1167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1155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1048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1156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1076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1414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1411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1207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1049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1315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1415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1416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1145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1067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1046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1163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1130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1056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1121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1120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1048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1155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1051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1049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1112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1156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1121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1167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1046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1050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1130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1101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1335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1079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1203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1368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881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1085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1183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1120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1155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1051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1049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1046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1048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1050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1112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1056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1121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1101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1156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1076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1128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1163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1120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1046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1155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1048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1049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1051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1056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1130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1121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1101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1156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1163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1320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1131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1050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1128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1047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1411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1175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1055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1048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1120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1411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1051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1121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1415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1155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1417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1049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881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1169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1056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1050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1163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1079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1177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1046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1061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1130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1145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828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882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973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1418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1163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1121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1062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1046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1051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1156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1056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1128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1059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1101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1183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1057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1145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1055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881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1419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1411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1120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1048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1049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1156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1417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1079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1163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1128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1145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1051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1055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1155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1121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881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1177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1127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1112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1050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1101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1420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1421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1050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1155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1049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1183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1046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916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1422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1061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1368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1156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1163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1056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1121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1279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1051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1060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1161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1415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1120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1131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1411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1423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1424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1051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1076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1156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1049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1121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1128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1046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1145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1130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1163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1068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1055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1101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1050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1141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1120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1049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1121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1048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1155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1051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1163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1056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1101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1050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1411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1046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1055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1128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1060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1130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1177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1145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1079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1417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1120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1051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1056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1048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1055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1049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1155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1121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1101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1131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1128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1050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1046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1177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1183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1130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1060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881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1061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1047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1417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1120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1048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1155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1130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1051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1056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1131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1177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1046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1163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881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1145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1141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1049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1055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1047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1121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1057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1062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1417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1120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1048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1155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1130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1051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1056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1131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1177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1046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1163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881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1145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1141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1049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1055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1047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1121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1057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1062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1049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1048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1163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1046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1120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1062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881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1130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1051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1121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1050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1055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1177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1155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1112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1128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1131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1141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1056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1057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1131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1049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1121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881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1155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1128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1138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1046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1163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1052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1120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1101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1065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1184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1062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1063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1130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1070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1056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1076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1120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1076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1049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1047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1155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1051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1046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1169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1121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1114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1070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1048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1145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1050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1177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1141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1062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1130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1057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1055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1425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806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809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813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1426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839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803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1427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882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1271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800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1428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796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949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1002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1429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834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794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881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1430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1414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1120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1121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1114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1155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1049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881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1056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1051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1068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1130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1115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1163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1055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1145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1052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1138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1169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1131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1048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1120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1049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1121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1076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1163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881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1048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1155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1130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1062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1128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1056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1177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1057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1047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1124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1050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1055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1314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1131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1051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1120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1114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1155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1177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1183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1049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1076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1141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1130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1057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1048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881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1163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1128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1121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1047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1131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1056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1127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1168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1048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1120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1049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1155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1314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1124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1100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881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1056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1050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1055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1121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1131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1047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1108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1169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1163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1114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1076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1121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1048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1314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1120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1060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1155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1062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1163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1049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1076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1127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1183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1177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1059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1145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1046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1055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1131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1147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1056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1120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1155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1048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1056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1121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1114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1431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1432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1076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881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1049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1057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1128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1047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1046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1131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1055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1051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1066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1177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1048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1155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1124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1049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1051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1120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1131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1047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1145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1314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1056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1169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1050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1057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1055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881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1062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1068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1163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1121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1121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1120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1163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1049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1048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1051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1155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1177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1145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1101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1432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1056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1128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1076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1070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1114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1050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881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1127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1060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800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1120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1131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1145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1147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1055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1163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1062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1108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1048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1177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1124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881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1046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834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1049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1114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1066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822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1047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1120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1049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1131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1053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1177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1114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1100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1068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1155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881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1056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1169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1050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1070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1108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1048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1211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1051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1061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1066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1048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1054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1163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1046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1120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1169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1049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1114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1059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1136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1432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1121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1128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1177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1142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1138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1141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1066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1108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1051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1163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881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1219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1131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1062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1314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1155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1050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1124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1070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1063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1120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1049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1432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1152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1055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1228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1116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1056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1145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1124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1120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1051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1114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1155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1068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1121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1050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1066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1169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1047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1062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1115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1433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1108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1163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1049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1177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1131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1053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1062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1124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1121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1114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1155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1046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1049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881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1145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1169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1053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1068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1177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1314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1120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1076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1048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1055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1056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1141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1163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1046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1100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1053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1048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1121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1128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1059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1068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1136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881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1124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1063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1120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1343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1065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1049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1314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1066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1055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1262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822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1121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1124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1063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1059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1120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881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1068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1062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1049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1131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1048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1155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1066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1114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1314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1051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1177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1163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1163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1145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1124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1082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1121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1047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1343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1114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1177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1049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1155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1053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1180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1120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1059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1066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1068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1147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1046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1062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1163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1177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1066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1120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1121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1155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1124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1046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1050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1062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1343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1053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1056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1048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1047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881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1114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1119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1314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1370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1070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1163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1082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1120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1434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1124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1179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1169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1136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1140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1068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1052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1145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881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1079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1065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1121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1065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1177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1059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1120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1049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1121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1124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1176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1145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1177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881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1114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1131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1053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1068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1056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1048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1062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1314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1066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1163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1070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1047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1163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1177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1124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1059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1121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1047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1435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1155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1053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1062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1145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1114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1049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1070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1314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1436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1066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1076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1052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1068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1124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1145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1114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1155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1078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1062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1047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1068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1076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1049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1435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1059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1063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1177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1050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1343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1115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1082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1052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1051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1145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1047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1229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1314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1177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1163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1155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1053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881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1114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1050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1070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1062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1435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1046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1049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1124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1066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1085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1121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1177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1076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1062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1114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1145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1155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1163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1047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1124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1121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1084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1070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1435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1055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1169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1060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1130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1131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1176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1051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1163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881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1314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1161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1051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1062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1155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1121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1083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1343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1132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817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1060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1053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1065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1049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1124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1169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1130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1052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1163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1082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1062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1084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1437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1121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1438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1049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1145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1055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1150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1124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1066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1065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1131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1343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1046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1052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1132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1439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1084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1114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1051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1120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1155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1062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1163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1055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1076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1131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1132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1066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1049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1053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1068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1079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1101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1121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1052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1130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1053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1145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1177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1049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1121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1062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881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1066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1314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1163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1124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1068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1070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1047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1051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1063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1114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1155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1435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1056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1114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1062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1121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1124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1314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1051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1076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1131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1163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1177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1145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1066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881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1435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1049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1136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1048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1130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1050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1163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1131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1155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1145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1121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1222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1177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1070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1053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1062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1314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1124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1114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1048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1068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1435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1049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1050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1063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1136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1062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881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1049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1070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1121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1177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1068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1145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1124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1314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1051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1066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1047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1048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1343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1131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1065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1435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1063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1155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881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1121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1049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1435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1130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1062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1177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1141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1155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1082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1225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1054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1147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1084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1050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1163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1061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1046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1145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1083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801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1121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1179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1145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1163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881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1236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1130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1054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1076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1063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1128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1051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1049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1084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1070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1062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1180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1176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1120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1145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1121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1062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1163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1049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1051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881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1177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1063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1050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1085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1129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1076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1052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1131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1047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1170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1124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1114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1103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1155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1131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1120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1163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1053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1062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1127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881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1076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1124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1121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1065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1314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1050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1177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1145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1068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1066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1132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1115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1145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1053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1068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881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1177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1121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1131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1047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1049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1062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1314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1120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1059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1114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1066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1070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1141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1163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1052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1115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1121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1145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1050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1065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1155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1070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1053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1163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1124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1054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1060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1063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1136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1248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1314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1049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1062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1059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1177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1120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1222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1121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1059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1124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1145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1155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1049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881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1177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1314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1179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1070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1163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1108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1062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1130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1066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1131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1047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1078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1127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1222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1121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1059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1076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1152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881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1177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1163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1145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1053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1060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1051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1155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1207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1120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1048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1056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1100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1107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1269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1425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806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891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1205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1244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1440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1441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1121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1059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1048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1131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1442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1160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1061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881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1368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1070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1155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1167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881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1163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1100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1124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1121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1155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1177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1052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1049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1443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1145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1048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1128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1170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1066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1076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1078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1114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1141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1177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1121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1145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1053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1120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1062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1124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1082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1155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1061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1163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1052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1059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1049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1443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1046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1068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1047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1051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1314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1121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1120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1059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1062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1049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1048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1052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1051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1177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1056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881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1053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1060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1055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1047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1076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1124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1443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1163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1068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881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1163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1121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1145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1053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1065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1070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1062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1052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1051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1131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1176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1066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1177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1120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1155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1049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1076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1047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1048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1444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1121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1059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1145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1131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1120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1062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1155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881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1163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1061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1068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1047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1152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1124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1103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1060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1046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1147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1049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800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796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1001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799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1244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1205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1274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823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1425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797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1441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1428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801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834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809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817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1445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1271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839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1003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800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1446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801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1428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1300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823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1002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1244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988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969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832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1441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1447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925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1448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804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1449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882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1262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796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789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796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807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822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1441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803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1244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1428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828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797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804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795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818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1002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823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1271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882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838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832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800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881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1450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803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800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796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882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1262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1425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1274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1287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1451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1441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813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925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832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806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1271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818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797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1205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881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1262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796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803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1441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828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1002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817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818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795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822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800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831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882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806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809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793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1271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842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813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1163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1131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1120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881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1121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1065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1048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1062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1035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1059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1177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1124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1051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1145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1169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1443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1049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1070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1147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1060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800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1441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1205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806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828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1244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881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793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795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803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882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797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839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1452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818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796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1262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1451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1287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794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1177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1163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1062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1053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1145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1453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1048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1121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1059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1061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1068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1076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1141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1155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1443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1056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1100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1130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1131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1120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1070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1443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1120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1177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1169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1081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1172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1107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1052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1062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1131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1048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1160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1454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1132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1124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1083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1061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1065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1158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1145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1120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1163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1131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1121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1065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1070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1177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1062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1068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1048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1155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1049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1051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881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1443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1455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1052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1128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1063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1120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1048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1163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1145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1121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1065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1066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1177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1051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1155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881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1053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1062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1052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1128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1076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1407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1054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1073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1129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1120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1145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1127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1052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1177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1063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1059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1049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1163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1121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1103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1443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1078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1053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1062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1141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1065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1116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1066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1121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1163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1120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1062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1061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1155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881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1051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1048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1049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1060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1053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1128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1065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1063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1443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1145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1169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1138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1392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1177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1120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1053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1443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1059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1145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1076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1163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1083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1063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1116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1070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1339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1121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1124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1147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1049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1131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1052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1062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1121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1155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1443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1177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1120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1060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1063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881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1049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1052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1407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1128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1059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1055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1062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1147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1103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1124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1083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1392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1163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1456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1121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1169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1070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1256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1062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1076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1131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1073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1065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1145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1160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1177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881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1047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1079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1053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1049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1127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1052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1060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1121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1065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1050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1063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1120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1131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1155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1163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1046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1145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881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1049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1062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1056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1054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1051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1130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1124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41">
        <v>44426</v>
      </c>
      <c r="C11085" s="41" t="s">
        <v>1053</v>
      </c>
      <c r="D11085" s="42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41">
        <v>44426</v>
      </c>
      <c r="C11086" s="41" t="s">
        <v>1155</v>
      </c>
      <c r="D11086" s="42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41">
        <v>44426</v>
      </c>
      <c r="C11087" s="41" t="s">
        <v>1120</v>
      </c>
      <c r="D11087" s="42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41">
        <v>44426</v>
      </c>
      <c r="C11088" s="41" t="s">
        <v>1100</v>
      </c>
      <c r="D11088" s="42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41">
        <v>44426</v>
      </c>
      <c r="C11089" s="41" t="s">
        <v>1121</v>
      </c>
      <c r="D11089" s="42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41">
        <v>44426</v>
      </c>
      <c r="C11090" s="41" t="s">
        <v>1052</v>
      </c>
      <c r="D11090" s="42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41">
        <v>44426</v>
      </c>
      <c r="C11091" s="41" t="s">
        <v>1048</v>
      </c>
      <c r="D11091" s="42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41">
        <v>44426</v>
      </c>
      <c r="C11092" s="41" t="s">
        <v>1062</v>
      </c>
      <c r="D11092" s="42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41">
        <v>44426</v>
      </c>
      <c r="C11093" s="41" t="s">
        <v>1070</v>
      </c>
      <c r="D11093" s="42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41">
        <v>44426</v>
      </c>
      <c r="C11094" s="41" t="s">
        <v>1145</v>
      </c>
      <c r="D11094" s="42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41">
        <v>44426</v>
      </c>
      <c r="C11095" s="41" t="s">
        <v>1065</v>
      </c>
      <c r="D11095" s="42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41">
        <v>44426</v>
      </c>
      <c r="C11096" s="41" t="s">
        <v>1136</v>
      </c>
      <c r="D11096" s="42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41">
        <v>44426</v>
      </c>
      <c r="C11097" s="41" t="s">
        <v>1177</v>
      </c>
      <c r="D11097" s="42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41">
        <v>44426</v>
      </c>
      <c r="C11098" s="41" t="s">
        <v>1051</v>
      </c>
      <c r="D11098" s="42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41">
        <v>44426</v>
      </c>
      <c r="C11099" s="41" t="s">
        <v>1112</v>
      </c>
      <c r="D11099" s="42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41">
        <v>44426</v>
      </c>
      <c r="C11100" s="41" t="s">
        <v>1063</v>
      </c>
      <c r="D11100" s="42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41">
        <v>44426</v>
      </c>
      <c r="C11101" s="41" t="s">
        <v>1141</v>
      </c>
      <c r="D11101" s="42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41">
        <v>44426</v>
      </c>
      <c r="C11102" s="41" t="s">
        <v>1046</v>
      </c>
      <c r="D11102" s="42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41">
        <v>44426</v>
      </c>
      <c r="C11103" s="41" t="s">
        <v>1059</v>
      </c>
      <c r="D11103" s="42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41">
        <v>44426</v>
      </c>
      <c r="C11104" s="41" t="s">
        <v>1131</v>
      </c>
      <c r="D11104" s="42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36">
        <v>44427</v>
      </c>
      <c r="C11105" s="36" t="s">
        <v>1052</v>
      </c>
      <c r="D11105" s="37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36">
        <v>44427</v>
      </c>
      <c r="C11106" s="36" t="s">
        <v>1062</v>
      </c>
      <c r="D11106" s="37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36">
        <v>44427</v>
      </c>
      <c r="C11107" s="36" t="s">
        <v>1177</v>
      </c>
      <c r="D11107" s="37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36">
        <v>44427</v>
      </c>
      <c r="C11108" s="36" t="s">
        <v>1163</v>
      </c>
      <c r="D11108" s="37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36">
        <v>44427</v>
      </c>
      <c r="C11109" s="36" t="s">
        <v>881</v>
      </c>
      <c r="D11109" s="37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36">
        <v>44427</v>
      </c>
      <c r="C11110" s="36" t="s">
        <v>1121</v>
      </c>
      <c r="D11110" s="37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36">
        <v>44427</v>
      </c>
      <c r="C11111" s="36" t="s">
        <v>1063</v>
      </c>
      <c r="D11111" s="37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36">
        <v>44427</v>
      </c>
      <c r="C11112" s="36" t="s">
        <v>1048</v>
      </c>
      <c r="D11112" s="37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36">
        <v>44427</v>
      </c>
      <c r="C11113" s="36" t="s">
        <v>1046</v>
      </c>
      <c r="D11113" s="37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36">
        <v>44427</v>
      </c>
      <c r="C11114" s="36" t="s">
        <v>1120</v>
      </c>
      <c r="D11114" s="37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36">
        <v>44427</v>
      </c>
      <c r="C11115" s="36" t="s">
        <v>1128</v>
      </c>
      <c r="D11115" s="37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36">
        <v>44427</v>
      </c>
      <c r="C11116" s="36" t="s">
        <v>1060</v>
      </c>
      <c r="D11116" s="37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36">
        <v>44427</v>
      </c>
      <c r="C11117" s="36" t="s">
        <v>1083</v>
      </c>
      <c r="D11117" s="37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36">
        <v>44427</v>
      </c>
      <c r="C11118" s="36" t="s">
        <v>1145</v>
      </c>
      <c r="D11118" s="37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36">
        <v>44427</v>
      </c>
      <c r="C11119" s="36" t="s">
        <v>1053</v>
      </c>
      <c r="D11119" s="37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36">
        <v>44427</v>
      </c>
      <c r="C11120" s="36" t="s">
        <v>1256</v>
      </c>
      <c r="D11120" s="37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36">
        <v>44427</v>
      </c>
      <c r="C11121" s="36" t="s">
        <v>1047</v>
      </c>
      <c r="D11121" s="37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36">
        <v>44427</v>
      </c>
      <c r="C11122" s="36" t="s">
        <v>1124</v>
      </c>
      <c r="D11122" s="37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36">
        <v>44427</v>
      </c>
      <c r="C11123" s="36" t="s">
        <v>1155</v>
      </c>
      <c r="D11123" s="37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36">
        <v>44427</v>
      </c>
      <c r="C11124" s="36" t="s">
        <v>1343</v>
      </c>
      <c r="D11124" s="37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48">
        <v>44428</v>
      </c>
      <c r="C11125" s="48" t="s">
        <v>1120</v>
      </c>
      <c r="D11125" s="49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48">
        <v>44428</v>
      </c>
      <c r="C11126" s="48" t="s">
        <v>1128</v>
      </c>
      <c r="D11126" s="49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48">
        <v>44428</v>
      </c>
      <c r="C11127" s="48" t="s">
        <v>1121</v>
      </c>
      <c r="D11127" s="49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48">
        <v>44428</v>
      </c>
      <c r="C11128" s="48" t="s">
        <v>1053</v>
      </c>
      <c r="D11128" s="49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48">
        <v>44428</v>
      </c>
      <c r="C11129" s="48" t="s">
        <v>1062</v>
      </c>
      <c r="D11129" s="49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48">
        <v>44428</v>
      </c>
      <c r="C11130" s="48" t="s">
        <v>881</v>
      </c>
      <c r="D11130" s="49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48">
        <v>44428</v>
      </c>
      <c r="C11131" s="48" t="s">
        <v>1063</v>
      </c>
      <c r="D11131" s="49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48">
        <v>44428</v>
      </c>
      <c r="C11132" s="48" t="s">
        <v>1052</v>
      </c>
      <c r="D11132" s="49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48">
        <v>44428</v>
      </c>
      <c r="C11133" s="48" t="s">
        <v>1059</v>
      </c>
      <c r="D11133" s="49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48">
        <v>44428</v>
      </c>
      <c r="C11134" s="48" t="s">
        <v>1065</v>
      </c>
      <c r="D11134" s="49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48">
        <v>44428</v>
      </c>
      <c r="C11135" s="48" t="s">
        <v>1051</v>
      </c>
      <c r="D11135" s="49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48">
        <v>44428</v>
      </c>
      <c r="C11136" s="48" t="s">
        <v>1048</v>
      </c>
      <c r="D11136" s="49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48">
        <v>44428</v>
      </c>
      <c r="C11137" s="48" t="s">
        <v>1049</v>
      </c>
      <c r="D11137" s="49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48">
        <v>44428</v>
      </c>
      <c r="C11138" s="48" t="s">
        <v>1061</v>
      </c>
      <c r="D11138" s="49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48">
        <v>44428</v>
      </c>
      <c r="C11139" s="48" t="s">
        <v>1136</v>
      </c>
      <c r="D11139" s="49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48">
        <v>44428</v>
      </c>
      <c r="C11140" s="48" t="s">
        <v>1047</v>
      </c>
      <c r="D11140" s="49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48">
        <v>44428</v>
      </c>
      <c r="C11141" s="48" t="s">
        <v>1060</v>
      </c>
      <c r="D11141" s="49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48">
        <v>44428</v>
      </c>
      <c r="C11142" s="48" t="s">
        <v>1131</v>
      </c>
      <c r="D11142" s="49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48">
        <v>44428</v>
      </c>
      <c r="C11143" s="48" t="s">
        <v>1112</v>
      </c>
      <c r="D11143" s="49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48">
        <v>44428</v>
      </c>
      <c r="C11144" s="48" t="s">
        <v>1177</v>
      </c>
      <c r="D11144" s="49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36">
        <v>44429</v>
      </c>
      <c r="C11145" s="36" t="s">
        <v>1063</v>
      </c>
      <c r="D11145" s="37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36">
        <v>44429</v>
      </c>
      <c r="C11146" s="36" t="s">
        <v>1100</v>
      </c>
      <c r="D11146" s="37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36">
        <v>44429</v>
      </c>
      <c r="C11147" s="36" t="s">
        <v>1052</v>
      </c>
      <c r="D11147" s="37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36">
        <v>44429</v>
      </c>
      <c r="C11148" s="36" t="s">
        <v>1121</v>
      </c>
      <c r="D11148" s="37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36">
        <v>44429</v>
      </c>
      <c r="C11149" s="36" t="s">
        <v>1062</v>
      </c>
      <c r="D11149" s="37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36">
        <v>44429</v>
      </c>
      <c r="C11150" s="36" t="s">
        <v>1120</v>
      </c>
      <c r="D11150" s="37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36">
        <v>44429</v>
      </c>
      <c r="C11151" s="36" t="s">
        <v>881</v>
      </c>
      <c r="D11151" s="37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36">
        <v>44429</v>
      </c>
      <c r="C11152" s="36" t="s">
        <v>1177</v>
      </c>
      <c r="D11152" s="37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36">
        <v>44429</v>
      </c>
      <c r="C11153" s="36" t="s">
        <v>1048</v>
      </c>
      <c r="D11153" s="37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36">
        <v>44429</v>
      </c>
      <c r="C11154" s="36" t="s">
        <v>1065</v>
      </c>
      <c r="D11154" s="37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36">
        <v>44429</v>
      </c>
      <c r="C11155" s="36" t="s">
        <v>1076</v>
      </c>
      <c r="D11155" s="37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36">
        <v>44429</v>
      </c>
      <c r="C11156" s="36" t="s">
        <v>1169</v>
      </c>
      <c r="D11156" s="37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36">
        <v>44429</v>
      </c>
      <c r="C11157" s="36" t="s">
        <v>1155</v>
      </c>
      <c r="D11157" s="37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36">
        <v>44429</v>
      </c>
      <c r="C11158" s="36" t="s">
        <v>1086</v>
      </c>
      <c r="D11158" s="37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36">
        <v>44429</v>
      </c>
      <c r="C11159" s="36" t="s">
        <v>1053</v>
      </c>
      <c r="D11159" s="37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36">
        <v>44429</v>
      </c>
      <c r="C11160" s="36" t="s">
        <v>1145</v>
      </c>
      <c r="D11160" s="37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36">
        <v>44429</v>
      </c>
      <c r="C11161" s="36" t="s">
        <v>1163</v>
      </c>
      <c r="D11161" s="37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36">
        <v>44429</v>
      </c>
      <c r="C11162" s="36" t="s">
        <v>1047</v>
      </c>
      <c r="D11162" s="37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36">
        <v>44429</v>
      </c>
      <c r="C11163" s="36" t="s">
        <v>1127</v>
      </c>
      <c r="D11163" s="37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36">
        <v>44429</v>
      </c>
      <c r="C11164" s="36" t="s">
        <v>1050</v>
      </c>
      <c r="D11164" s="37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48">
        <v>44430</v>
      </c>
      <c r="C11165" s="48" t="s">
        <v>1121</v>
      </c>
      <c r="D11165" s="49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48">
        <v>44430</v>
      </c>
      <c r="C11166" s="48" t="s">
        <v>1061</v>
      </c>
      <c r="D11166" s="49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48">
        <v>44430</v>
      </c>
      <c r="C11167" s="48" t="s">
        <v>1060</v>
      </c>
      <c r="D11167" s="49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48">
        <v>44430</v>
      </c>
      <c r="C11168" s="48" t="s">
        <v>1062</v>
      </c>
      <c r="D11168" s="49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48">
        <v>44430</v>
      </c>
      <c r="C11169" s="48" t="s">
        <v>1051</v>
      </c>
      <c r="D11169" s="49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48">
        <v>44430</v>
      </c>
      <c r="C11170" s="48" t="s">
        <v>1056</v>
      </c>
      <c r="D11170" s="49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48">
        <v>44430</v>
      </c>
      <c r="C11171" s="48" t="s">
        <v>1131</v>
      </c>
      <c r="D11171" s="49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48">
        <v>44430</v>
      </c>
      <c r="C11172" s="48" t="s">
        <v>1177</v>
      </c>
      <c r="D11172" s="49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48">
        <v>44430</v>
      </c>
      <c r="C11173" s="48" t="s">
        <v>1163</v>
      </c>
      <c r="D11173" s="49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48">
        <v>44430</v>
      </c>
      <c r="C11174" s="48" t="s">
        <v>1065</v>
      </c>
      <c r="D11174" s="49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48">
        <v>44430</v>
      </c>
      <c r="C11175" s="48" t="s">
        <v>1052</v>
      </c>
      <c r="D11175" s="49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48">
        <v>44430</v>
      </c>
      <c r="C11176" s="48" t="s">
        <v>1120</v>
      </c>
      <c r="D11176" s="49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48">
        <v>44430</v>
      </c>
      <c r="C11177" s="48" t="s">
        <v>1046</v>
      </c>
      <c r="D11177" s="49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48">
        <v>44430</v>
      </c>
      <c r="C11178" s="48" t="s">
        <v>881</v>
      </c>
      <c r="D11178" s="49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48">
        <v>44430</v>
      </c>
      <c r="C11179" s="48" t="s">
        <v>1155</v>
      </c>
      <c r="D11179" s="49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48">
        <v>44430</v>
      </c>
      <c r="C11180" s="48" t="s">
        <v>1130</v>
      </c>
      <c r="D11180" s="49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48">
        <v>44430</v>
      </c>
      <c r="C11181" s="48" t="s">
        <v>1084</v>
      </c>
      <c r="D11181" s="49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48">
        <v>44430</v>
      </c>
      <c r="C11182" s="48" t="s">
        <v>1054</v>
      </c>
      <c r="D11182" s="49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48">
        <v>44430</v>
      </c>
      <c r="C11183" s="48" t="s">
        <v>1169</v>
      </c>
      <c r="D11183" s="49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48">
        <v>44430</v>
      </c>
      <c r="C11184" s="48" t="s">
        <v>1063</v>
      </c>
      <c r="D11184" s="49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41">
        <v>44431</v>
      </c>
      <c r="C11185" s="41" t="s">
        <v>1194</v>
      </c>
      <c r="D11185" s="42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41">
        <v>44431</v>
      </c>
      <c r="C11186" s="41" t="s">
        <v>1070</v>
      </c>
      <c r="D11186" s="42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41">
        <v>44431</v>
      </c>
      <c r="C11187" s="41" t="s">
        <v>1120</v>
      </c>
      <c r="D11187" s="42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41">
        <v>44431</v>
      </c>
      <c r="C11188" s="41" t="s">
        <v>1343</v>
      </c>
      <c r="D11188" s="42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41">
        <v>44431</v>
      </c>
      <c r="C11189" s="41" t="s">
        <v>1141</v>
      </c>
      <c r="D11189" s="42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41">
        <v>44431</v>
      </c>
      <c r="C11190" s="41" t="s">
        <v>1174</v>
      </c>
      <c r="D11190" s="42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41">
        <v>44431</v>
      </c>
      <c r="C11191" s="41" t="s">
        <v>1131</v>
      </c>
      <c r="D11191" s="42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41">
        <v>44431</v>
      </c>
      <c r="C11192" s="41" t="s">
        <v>1169</v>
      </c>
      <c r="D11192" s="42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41">
        <v>44431</v>
      </c>
      <c r="C11193" s="41" t="s">
        <v>1124</v>
      </c>
      <c r="D11193" s="42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41">
        <v>44431</v>
      </c>
      <c r="C11194" s="41" t="s">
        <v>1132</v>
      </c>
      <c r="D11194" s="42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41">
        <v>44431</v>
      </c>
      <c r="C11195" s="41" t="s">
        <v>1050</v>
      </c>
      <c r="D11195" s="42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41">
        <v>44431</v>
      </c>
      <c r="C11196" s="41" t="s">
        <v>1121</v>
      </c>
      <c r="D11196" s="42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41">
        <v>44431</v>
      </c>
      <c r="C11197" s="41" t="s">
        <v>1065</v>
      </c>
      <c r="D11197" s="42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41">
        <v>44431</v>
      </c>
      <c r="C11198" s="41" t="s">
        <v>1062</v>
      </c>
      <c r="D11198" s="42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41">
        <v>44431</v>
      </c>
      <c r="C11199" s="41" t="s">
        <v>1048</v>
      </c>
      <c r="D11199" s="42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41">
        <v>44431</v>
      </c>
      <c r="C11200" s="41" t="s">
        <v>1054</v>
      </c>
      <c r="D11200" s="42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41">
        <v>44431</v>
      </c>
      <c r="C11201" s="41" t="s">
        <v>1060</v>
      </c>
      <c r="D11201" s="42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41">
        <v>44431</v>
      </c>
      <c r="C11202" s="41" t="s">
        <v>1052</v>
      </c>
      <c r="D11202" s="42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41">
        <v>44431</v>
      </c>
      <c r="C11203" s="41" t="s">
        <v>1155</v>
      </c>
      <c r="D11203" s="42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41">
        <v>44431</v>
      </c>
      <c r="C11204" s="41" t="s">
        <v>1161</v>
      </c>
      <c r="D11204" s="42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36">
        <v>44432</v>
      </c>
      <c r="C11205" s="36" t="s">
        <v>1052</v>
      </c>
      <c r="D11205" s="37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36">
        <v>44432</v>
      </c>
      <c r="C11206" s="36" t="s">
        <v>1131</v>
      </c>
      <c r="D11206" s="37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36">
        <v>44432</v>
      </c>
      <c r="C11207" s="36" t="s">
        <v>1121</v>
      </c>
      <c r="D11207" s="37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36">
        <v>44432</v>
      </c>
      <c r="C11208" s="36" t="s">
        <v>1062</v>
      </c>
      <c r="D11208" s="37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36">
        <v>44432</v>
      </c>
      <c r="C11209" s="36" t="s">
        <v>1050</v>
      </c>
      <c r="D11209" s="37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36">
        <v>44432</v>
      </c>
      <c r="C11210" s="36" t="s">
        <v>1051</v>
      </c>
      <c r="D11210" s="37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36">
        <v>44432</v>
      </c>
      <c r="C11211" s="36" t="s">
        <v>1049</v>
      </c>
      <c r="D11211" s="37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36">
        <v>44432</v>
      </c>
      <c r="C11212" s="36" t="s">
        <v>1207</v>
      </c>
      <c r="D11212" s="37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36">
        <v>44432</v>
      </c>
      <c r="C11213" s="36" t="s">
        <v>1120</v>
      </c>
      <c r="D11213" s="37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36">
        <v>44432</v>
      </c>
      <c r="C11214" s="36" t="s">
        <v>1048</v>
      </c>
      <c r="D11214" s="37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36">
        <v>44432</v>
      </c>
      <c r="C11215" s="36" t="s">
        <v>1076</v>
      </c>
      <c r="D11215" s="37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36">
        <v>44432</v>
      </c>
      <c r="C11216" s="36" t="s">
        <v>1128</v>
      </c>
      <c r="D11216" s="37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36">
        <v>44432</v>
      </c>
      <c r="C11217" s="36" t="s">
        <v>1078</v>
      </c>
      <c r="D11217" s="37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36">
        <v>44432</v>
      </c>
      <c r="C11218" s="36" t="s">
        <v>1053</v>
      </c>
      <c r="D11218" s="37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36">
        <v>44432</v>
      </c>
      <c r="C11219" s="36" t="s">
        <v>1065</v>
      </c>
      <c r="D11219" s="37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36">
        <v>44432</v>
      </c>
      <c r="C11220" s="36" t="s">
        <v>1457</v>
      </c>
      <c r="D11220" s="37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36">
        <v>44432</v>
      </c>
      <c r="C11221" s="36" t="s">
        <v>1155</v>
      </c>
      <c r="D11221" s="37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36">
        <v>44432</v>
      </c>
      <c r="C11222" s="36" t="s">
        <v>1046</v>
      </c>
      <c r="D11222" s="37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36">
        <v>44432</v>
      </c>
      <c r="C11223" s="36" t="s">
        <v>1260</v>
      </c>
      <c r="D11223" s="37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33">
        <v>44433</v>
      </c>
      <c r="C11224" s="33" t="s">
        <v>1121</v>
      </c>
      <c r="D11224" s="34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33">
        <v>44433</v>
      </c>
      <c r="C11225" s="33" t="s">
        <v>1163</v>
      </c>
      <c r="D11225" s="34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33">
        <v>44433</v>
      </c>
      <c r="C11226" s="33" t="s">
        <v>1177</v>
      </c>
      <c r="D11226" s="34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33">
        <v>44433</v>
      </c>
      <c r="C11227" s="33" t="s">
        <v>1155</v>
      </c>
      <c r="D11227" s="34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33">
        <v>44433</v>
      </c>
      <c r="C11228" s="33" t="s">
        <v>1060</v>
      </c>
      <c r="D11228" s="34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33">
        <v>44433</v>
      </c>
      <c r="C11229" s="33" t="s">
        <v>881</v>
      </c>
      <c r="D11229" s="34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33">
        <v>44433</v>
      </c>
      <c r="C11230" s="33" t="s">
        <v>1059</v>
      </c>
      <c r="D11230" s="34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33">
        <v>44433</v>
      </c>
      <c r="C11231" s="33" t="s">
        <v>1062</v>
      </c>
      <c r="D11231" s="34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33">
        <v>44433</v>
      </c>
      <c r="C11232" s="33" t="s">
        <v>1052</v>
      </c>
      <c r="D11232" s="34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33">
        <v>44433</v>
      </c>
      <c r="C11233" s="33" t="s">
        <v>1145</v>
      </c>
      <c r="D11233" s="34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33">
        <v>44433</v>
      </c>
      <c r="C11234" s="33" t="s">
        <v>1068</v>
      </c>
      <c r="D11234" s="34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33">
        <v>44433</v>
      </c>
      <c r="C11235" s="33" t="s">
        <v>1051</v>
      </c>
      <c r="D11235" s="34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33">
        <v>44433</v>
      </c>
      <c r="C11236" s="33" t="s">
        <v>1120</v>
      </c>
      <c r="D11236" s="34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33">
        <v>44433</v>
      </c>
      <c r="C11237" s="33" t="s">
        <v>1076</v>
      </c>
      <c r="D11237" s="34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33">
        <v>44433</v>
      </c>
      <c r="C11238" s="33" t="s">
        <v>1124</v>
      </c>
      <c r="D11238" s="34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33">
        <v>44433</v>
      </c>
      <c r="C11239" s="33" t="s">
        <v>1063</v>
      </c>
      <c r="D11239" s="34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33">
        <v>44433</v>
      </c>
      <c r="C11240" s="33" t="s">
        <v>1131</v>
      </c>
      <c r="D11240" s="34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33">
        <v>44433</v>
      </c>
      <c r="C11241" s="33" t="s">
        <v>1141</v>
      </c>
      <c r="D11241" s="34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33">
        <v>44433</v>
      </c>
      <c r="C11242" s="33" t="s">
        <v>1049</v>
      </c>
      <c r="D11242" s="34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33">
        <v>44433</v>
      </c>
      <c r="C11243" s="33" t="s">
        <v>1061</v>
      </c>
      <c r="D11243" s="34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41">
        <v>44434</v>
      </c>
      <c r="C11244" s="41" t="s">
        <v>1121</v>
      </c>
      <c r="D11244" s="42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41">
        <v>44434</v>
      </c>
      <c r="C11245" s="41" t="s">
        <v>1062</v>
      </c>
      <c r="D11245" s="42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41">
        <v>44434</v>
      </c>
      <c r="C11246" s="41" t="s">
        <v>1120</v>
      </c>
      <c r="D11246" s="42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41">
        <v>44434</v>
      </c>
      <c r="C11247" s="41" t="s">
        <v>1177</v>
      </c>
      <c r="D11247" s="42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41">
        <v>44434</v>
      </c>
      <c r="C11248" s="41" t="s">
        <v>1155</v>
      </c>
      <c r="D11248" s="42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41">
        <v>44434</v>
      </c>
      <c r="C11249" s="41" t="s">
        <v>1063</v>
      </c>
      <c r="D11249" s="42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41">
        <v>44434</v>
      </c>
      <c r="C11250" s="41" t="s">
        <v>1050</v>
      </c>
      <c r="D11250" s="42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41">
        <v>44434</v>
      </c>
      <c r="C11251" s="41" t="s">
        <v>881</v>
      </c>
      <c r="D11251" s="42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41">
        <v>44434</v>
      </c>
      <c r="C11252" s="41" t="s">
        <v>1055</v>
      </c>
      <c r="D11252" s="42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41">
        <v>44434</v>
      </c>
      <c r="C11253" s="41" t="s">
        <v>1051</v>
      </c>
      <c r="D11253" s="42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41">
        <v>44434</v>
      </c>
      <c r="C11254" s="41" t="s">
        <v>1131</v>
      </c>
      <c r="D11254" s="42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41">
        <v>44434</v>
      </c>
      <c r="C11255" s="41" t="s">
        <v>1169</v>
      </c>
      <c r="D11255" s="42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41">
        <v>44434</v>
      </c>
      <c r="C11256" s="41" t="s">
        <v>1049</v>
      </c>
      <c r="D11256" s="42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41">
        <v>44434</v>
      </c>
      <c r="C11257" s="41" t="s">
        <v>1048</v>
      </c>
      <c r="D11257" s="42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41">
        <v>44434</v>
      </c>
      <c r="C11258" s="41" t="s">
        <v>1068</v>
      </c>
      <c r="D11258" s="42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41">
        <v>44434</v>
      </c>
      <c r="C11259" s="41" t="s">
        <v>1343</v>
      </c>
      <c r="D11259" s="42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41">
        <v>44434</v>
      </c>
      <c r="C11260" s="41" t="s">
        <v>1458</v>
      </c>
      <c r="D11260" s="42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41">
        <v>44434</v>
      </c>
      <c r="C11261" s="41" t="s">
        <v>1053</v>
      </c>
      <c r="D11261" s="42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41">
        <v>44434</v>
      </c>
      <c r="C11262" s="41" t="s">
        <v>1082</v>
      </c>
      <c r="D11262" s="42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41">
        <v>44434</v>
      </c>
      <c r="C11263" s="41" t="s">
        <v>1136</v>
      </c>
      <c r="D11263" s="42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48">
        <v>44435</v>
      </c>
      <c r="C11264" s="48" t="s">
        <v>1062</v>
      </c>
      <c r="D11264" s="49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48">
        <v>44435</v>
      </c>
      <c r="C11265" s="48" t="s">
        <v>1131</v>
      </c>
      <c r="D11265" s="49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48">
        <v>44435</v>
      </c>
      <c r="C11266" s="48" t="s">
        <v>1121</v>
      </c>
      <c r="D11266" s="49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48">
        <v>44435</v>
      </c>
      <c r="C11267" s="48" t="s">
        <v>1048</v>
      </c>
      <c r="D11267" s="49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48">
        <v>44435</v>
      </c>
      <c r="C11268" s="48" t="s">
        <v>1155</v>
      </c>
      <c r="D11268" s="49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48">
        <v>44435</v>
      </c>
      <c r="C11269" s="48" t="s">
        <v>1120</v>
      </c>
      <c r="D11269" s="49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48">
        <v>44435</v>
      </c>
      <c r="C11270" s="48" t="s">
        <v>1076</v>
      </c>
      <c r="D11270" s="49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48">
        <v>44435</v>
      </c>
      <c r="C11271" s="48" t="s">
        <v>1163</v>
      </c>
      <c r="D11271" s="49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48">
        <v>44435</v>
      </c>
      <c r="C11272" s="48" t="s">
        <v>1145</v>
      </c>
      <c r="D11272" s="49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48">
        <v>44435</v>
      </c>
      <c r="C11273" s="48" t="s">
        <v>1061</v>
      </c>
      <c r="D11273" s="49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48">
        <v>44435</v>
      </c>
      <c r="C11274" s="48" t="s">
        <v>1177</v>
      </c>
      <c r="D11274" s="49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48">
        <v>44435</v>
      </c>
      <c r="C11275" s="48" t="s">
        <v>1052</v>
      </c>
      <c r="D11275" s="49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48">
        <v>44435</v>
      </c>
      <c r="C11276" s="48" t="s">
        <v>1136</v>
      </c>
      <c r="D11276" s="49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48">
        <v>44435</v>
      </c>
      <c r="C11277" s="48" t="s">
        <v>1055</v>
      </c>
      <c r="D11277" s="49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48">
        <v>44435</v>
      </c>
      <c r="C11278" s="48" t="s">
        <v>1141</v>
      </c>
      <c r="D11278" s="49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48">
        <v>44435</v>
      </c>
      <c r="C11279" s="48" t="s">
        <v>1051</v>
      </c>
      <c r="D11279" s="49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48">
        <v>44435</v>
      </c>
      <c r="C11280" s="48" t="s">
        <v>1050</v>
      </c>
      <c r="D11280" s="49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48">
        <v>44435</v>
      </c>
      <c r="C11281" s="48" t="s">
        <v>1116</v>
      </c>
      <c r="D11281" s="49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48">
        <v>44435</v>
      </c>
      <c r="C11282" s="48" t="s">
        <v>1049</v>
      </c>
      <c r="D11282" s="49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48">
        <v>44435</v>
      </c>
      <c r="C11283" s="48" t="s">
        <v>1169</v>
      </c>
      <c r="D11283" s="49">
        <f>VLOOKUP(Pag_Inicio_Corr_mas_casos[[#This Row],[Corregimiento]],Hoja3!$A$2:$D$676,4,0)</f>
        <v>40601</v>
      </c>
      <c r="E11283" s="48">
        <v>9</v>
      </c>
    </row>
    <row r="11284" spans="1:5">
      <c r="A11284" s="187">
        <v>44436</v>
      </c>
      <c r="B11284" s="188">
        <v>44436</v>
      </c>
      <c r="C11284" s="188" t="s">
        <v>1121</v>
      </c>
      <c r="D11284" s="189">
        <f>VLOOKUP(Pag_Inicio_Corr_mas_casos[[#This Row],[Corregimiento]],Hoja3!$A$2:$D$676,4,0)</f>
        <v>80819</v>
      </c>
      <c r="E11284" s="188">
        <v>31</v>
      </c>
    </row>
    <row r="11285" spans="1:5">
      <c r="A11285" s="187">
        <v>44436</v>
      </c>
      <c r="B11285" s="188">
        <v>44436</v>
      </c>
      <c r="C11285" s="188" t="s">
        <v>881</v>
      </c>
      <c r="D11285" s="189">
        <f>VLOOKUP(Pag_Inicio_Corr_mas_casos[[#This Row],[Corregimiento]],Hoja3!$A$2:$D$676,4,0)</f>
        <v>80821</v>
      </c>
      <c r="E11285" s="188">
        <v>30</v>
      </c>
    </row>
    <row r="11286" spans="1:5">
      <c r="A11286" s="187">
        <v>44436</v>
      </c>
      <c r="B11286" s="188">
        <v>44436</v>
      </c>
      <c r="C11286" s="188" t="s">
        <v>1120</v>
      </c>
      <c r="D11286" s="189">
        <f>VLOOKUP(Pag_Inicio_Corr_mas_casos[[#This Row],[Corregimiento]],Hoja3!$A$2:$D$676,4,0)</f>
        <v>80809</v>
      </c>
      <c r="E11286" s="188">
        <v>26</v>
      </c>
    </row>
    <row r="11287" spans="1:5">
      <c r="A11287" s="187">
        <v>44436</v>
      </c>
      <c r="B11287" s="188">
        <v>44436</v>
      </c>
      <c r="C11287" s="188" t="s">
        <v>1060</v>
      </c>
      <c r="D11287" s="189">
        <f>VLOOKUP(Pag_Inicio_Corr_mas_casos[[#This Row],[Corregimiento]],Hoja3!$A$2:$D$676,4,0)</f>
        <v>80813</v>
      </c>
      <c r="E11287" s="188">
        <v>19</v>
      </c>
    </row>
    <row r="11288" spans="1:5">
      <c r="A11288" s="187">
        <v>44436</v>
      </c>
      <c r="B11288" s="188">
        <v>44436</v>
      </c>
      <c r="C11288" s="188" t="s">
        <v>1155</v>
      </c>
      <c r="D11288" s="189">
        <f>VLOOKUP(Pag_Inicio_Corr_mas_casos[[#This Row],[Corregimiento]],Hoja3!$A$2:$D$676,4,0)</f>
        <v>80812</v>
      </c>
      <c r="E11288" s="188">
        <v>19</v>
      </c>
    </row>
    <row r="11289" spans="1:5">
      <c r="A11289" s="187">
        <v>44436</v>
      </c>
      <c r="B11289" s="188">
        <v>44436</v>
      </c>
      <c r="C11289" s="188" t="s">
        <v>1062</v>
      </c>
      <c r="D11289" s="189">
        <f>VLOOKUP(Pag_Inicio_Corr_mas_casos[[#This Row],[Corregimiento]],Hoja3!$A$2:$D$676,4,0)</f>
        <v>80817</v>
      </c>
      <c r="E11289" s="188">
        <v>17</v>
      </c>
    </row>
    <row r="11290" spans="1:5">
      <c r="A11290" s="187">
        <v>44436</v>
      </c>
      <c r="B11290" s="188">
        <v>44436</v>
      </c>
      <c r="C11290" s="188" t="s">
        <v>1049</v>
      </c>
      <c r="D11290" s="189">
        <f>VLOOKUP(Pag_Inicio_Corr_mas_casos[[#This Row],[Corregimiento]],Hoja3!$A$2:$D$676,4,0)</f>
        <v>80806</v>
      </c>
      <c r="E11290" s="188">
        <v>16</v>
      </c>
    </row>
    <row r="11291" spans="1:5">
      <c r="A11291" s="187">
        <v>44436</v>
      </c>
      <c r="B11291" s="188">
        <v>44436</v>
      </c>
      <c r="C11291" s="188" t="s">
        <v>1262</v>
      </c>
      <c r="D11291" s="189">
        <f>VLOOKUP(Pag_Inicio_Corr_mas_casos[[#This Row],[Corregimiento]],Hoja3!$A$2:$D$676,4,0)</f>
        <v>20601</v>
      </c>
      <c r="E11291" s="188">
        <v>14</v>
      </c>
    </row>
    <row r="11292" spans="1:5">
      <c r="A11292" s="187">
        <v>44436</v>
      </c>
      <c r="B11292" s="188">
        <v>44436</v>
      </c>
      <c r="C11292" s="188" t="s">
        <v>1141</v>
      </c>
      <c r="D11292" s="189">
        <f>VLOOKUP(Pag_Inicio_Corr_mas_casos[[#This Row],[Corregimiento]],Hoja3!$A$2:$D$676,4,0)</f>
        <v>30104</v>
      </c>
      <c r="E11292" s="188">
        <v>14</v>
      </c>
    </row>
    <row r="11293" spans="1:5">
      <c r="A11293" s="187">
        <v>44436</v>
      </c>
      <c r="B11293" s="188">
        <v>44436</v>
      </c>
      <c r="C11293" s="188" t="s">
        <v>1050</v>
      </c>
      <c r="D11293" s="189">
        <f>VLOOKUP(Pag_Inicio_Corr_mas_casos[[#This Row],[Corregimiento]],Hoja3!$A$2:$D$676,4,0)</f>
        <v>80823</v>
      </c>
      <c r="E11293" s="188">
        <v>13</v>
      </c>
    </row>
    <row r="11294" spans="1:5">
      <c r="A11294" s="187">
        <v>44436</v>
      </c>
      <c r="B11294" s="188">
        <v>44436</v>
      </c>
      <c r="C11294" s="188" t="s">
        <v>1046</v>
      </c>
      <c r="D11294" s="189">
        <f>VLOOKUP(Pag_Inicio_Corr_mas_casos[[#This Row],[Corregimiento]],Hoja3!$A$2:$D$676,4,0)</f>
        <v>80810</v>
      </c>
      <c r="E11294" s="188">
        <v>12</v>
      </c>
    </row>
    <row r="11295" spans="1:5">
      <c r="A11295" s="187">
        <v>44436</v>
      </c>
      <c r="B11295" s="188">
        <v>44436</v>
      </c>
      <c r="C11295" s="188" t="s">
        <v>1051</v>
      </c>
      <c r="D11295" s="189">
        <f>VLOOKUP(Pag_Inicio_Corr_mas_casos[[#This Row],[Corregimiento]],Hoja3!$A$2:$D$676,4,0)</f>
        <v>80807</v>
      </c>
      <c r="E11295" s="188">
        <v>12</v>
      </c>
    </row>
    <row r="11296" spans="1:5">
      <c r="A11296" s="187">
        <v>44436</v>
      </c>
      <c r="B11296" s="188">
        <v>44436</v>
      </c>
      <c r="C11296" s="188" t="s">
        <v>1169</v>
      </c>
      <c r="D11296" s="189">
        <f>VLOOKUP(Pag_Inicio_Corr_mas_casos[[#This Row],[Corregimiento]],Hoja3!$A$2:$D$676,4,0)</f>
        <v>40601</v>
      </c>
      <c r="E11296" s="188">
        <v>12</v>
      </c>
    </row>
    <row r="11297" spans="1:5">
      <c r="A11297" s="187">
        <v>44436</v>
      </c>
      <c r="B11297" s="188">
        <v>44436</v>
      </c>
      <c r="C11297" s="188" t="s">
        <v>1459</v>
      </c>
      <c r="D11297" s="189">
        <f>VLOOKUP(Pag_Inicio_Corr_mas_casos[[#This Row],[Corregimiento]],Hoja3!$A$2:$D$676,4,0)</f>
        <v>130408</v>
      </c>
      <c r="E11297" s="188">
        <v>12</v>
      </c>
    </row>
    <row r="11298" spans="1:5">
      <c r="A11298" s="187">
        <v>44436</v>
      </c>
      <c r="B11298" s="188">
        <v>44436</v>
      </c>
      <c r="C11298" s="188" t="s">
        <v>1052</v>
      </c>
      <c r="D11298" s="189">
        <f>VLOOKUP(Pag_Inicio_Corr_mas_casos[[#This Row],[Corregimiento]],Hoja3!$A$2:$D$676,4,0)</f>
        <v>80816</v>
      </c>
      <c r="E11298" s="188">
        <v>12</v>
      </c>
    </row>
    <row r="11299" spans="1:5">
      <c r="A11299" s="187">
        <v>44436</v>
      </c>
      <c r="B11299" s="188">
        <v>44436</v>
      </c>
      <c r="C11299" s="188" t="s">
        <v>1163</v>
      </c>
      <c r="D11299" s="189">
        <f>VLOOKUP(Pag_Inicio_Corr_mas_casos[[#This Row],[Corregimiento]],Hoja3!$A$2:$D$676,4,0)</f>
        <v>130102</v>
      </c>
      <c r="E11299" s="188">
        <v>11</v>
      </c>
    </row>
    <row r="11300" spans="1:5">
      <c r="A11300" s="187">
        <v>44436</v>
      </c>
      <c r="B11300" s="188">
        <v>44436</v>
      </c>
      <c r="C11300" s="188" t="s">
        <v>1131</v>
      </c>
      <c r="D11300" s="189">
        <f>VLOOKUP(Pag_Inicio_Corr_mas_casos[[#This Row],[Corregimiento]],Hoja3!$A$2:$D$676,4,0)</f>
        <v>91001</v>
      </c>
      <c r="E11300" s="188">
        <v>11</v>
      </c>
    </row>
    <row r="11301" spans="1:5">
      <c r="A11301" s="187">
        <v>44436</v>
      </c>
      <c r="B11301" s="188">
        <v>44436</v>
      </c>
      <c r="C11301" s="188" t="s">
        <v>1460</v>
      </c>
      <c r="D11301" s="189">
        <f>VLOOKUP(Pag_Inicio_Corr_mas_casos[[#This Row],[Corregimiento]],Hoja3!$A$2:$D$676,4,0)</f>
        <v>90407</v>
      </c>
      <c r="E11301" s="188">
        <v>11</v>
      </c>
    </row>
    <row r="11302" spans="1:5">
      <c r="A11302" s="187">
        <v>44436</v>
      </c>
      <c r="B11302" s="188">
        <v>44436</v>
      </c>
      <c r="C11302" s="188" t="s">
        <v>1145</v>
      </c>
      <c r="D11302" s="189">
        <f>VLOOKUP(Pag_Inicio_Corr_mas_casos[[#This Row],[Corregimiento]],Hoja3!$A$2:$D$676,4,0)</f>
        <v>130106</v>
      </c>
      <c r="E11302" s="188">
        <v>11</v>
      </c>
    </row>
    <row r="11303" spans="1:5">
      <c r="A11303" s="187">
        <v>44436</v>
      </c>
      <c r="B11303" s="188">
        <v>44436</v>
      </c>
      <c r="C11303" s="188" t="s">
        <v>950</v>
      </c>
      <c r="D11303" s="189">
        <f>VLOOKUP(Pag_Inicio_Corr_mas_casos[[#This Row],[Corregimiento]],Hoja3!$A$2:$D$676,4,0)</f>
        <v>80811</v>
      </c>
      <c r="E11303" s="188">
        <v>10</v>
      </c>
    </row>
    <row r="11304" spans="1:5">
      <c r="A11304" s="190">
        <v>44437</v>
      </c>
      <c r="B11304" s="191">
        <v>44437</v>
      </c>
      <c r="C11304" s="191" t="s">
        <v>1120</v>
      </c>
      <c r="D11304" s="192">
        <f>VLOOKUP(Pag_Inicio_Corr_mas_casos[[#This Row],[Corregimiento]],Hoja3!$A$2:$D$676,4,0)</f>
        <v>80809</v>
      </c>
      <c r="E11304" s="191">
        <v>20</v>
      </c>
    </row>
    <row r="11305" spans="1:5">
      <c r="A11305" s="190">
        <v>44437</v>
      </c>
      <c r="B11305" s="191">
        <v>44437</v>
      </c>
      <c r="C11305" s="191" t="s">
        <v>1121</v>
      </c>
      <c r="D11305" s="192">
        <f>VLOOKUP(Pag_Inicio_Corr_mas_casos[[#This Row],[Corregimiento]],Hoja3!$A$2:$D$676,4,0)</f>
        <v>80819</v>
      </c>
      <c r="E11305" s="191">
        <v>16</v>
      </c>
    </row>
    <row r="11306" spans="1:5">
      <c r="A11306" s="190">
        <v>44437</v>
      </c>
      <c r="B11306" s="191">
        <v>44437</v>
      </c>
      <c r="C11306" s="191" t="s">
        <v>1427</v>
      </c>
      <c r="D11306" s="192">
        <f>VLOOKUP(Pag_Inicio_Corr_mas_casos[[#This Row],[Corregimiento]],Hoja3!$A$2:$D$676,4,0)</f>
        <v>81003</v>
      </c>
      <c r="E11306" s="191">
        <v>14</v>
      </c>
    </row>
    <row r="11307" spans="1:5">
      <c r="A11307" s="190">
        <v>44437</v>
      </c>
      <c r="B11307" s="191">
        <v>44437</v>
      </c>
      <c r="C11307" s="191" t="s">
        <v>881</v>
      </c>
      <c r="D11307" s="192">
        <f>VLOOKUP(Pag_Inicio_Corr_mas_casos[[#This Row],[Corregimiento]],Hoja3!$A$2:$D$676,4,0)</f>
        <v>80821</v>
      </c>
      <c r="E11307" s="191">
        <v>13</v>
      </c>
    </row>
    <row r="11308" spans="1:5">
      <c r="A11308" s="190">
        <v>44437</v>
      </c>
      <c r="B11308" s="191">
        <v>44437</v>
      </c>
      <c r="C11308" s="191" t="s">
        <v>1061</v>
      </c>
      <c r="D11308" s="192">
        <f>VLOOKUP(Pag_Inicio_Corr_mas_casos[[#This Row],[Corregimiento]],Hoja3!$A$2:$D$676,4,0)</f>
        <v>80820</v>
      </c>
      <c r="E11308" s="191">
        <v>11</v>
      </c>
    </row>
    <row r="11309" spans="1:5">
      <c r="A11309" s="190">
        <v>44437</v>
      </c>
      <c r="B11309" s="191">
        <v>44437</v>
      </c>
      <c r="C11309" s="191" t="s">
        <v>1048</v>
      </c>
      <c r="D11309" s="192">
        <f>VLOOKUP(Pag_Inicio_Corr_mas_casos[[#This Row],[Corregimiento]],Hoja3!$A$2:$D$676,4,0)</f>
        <v>81009</v>
      </c>
      <c r="E11309" s="191">
        <v>10</v>
      </c>
    </row>
    <row r="11310" spans="1:5">
      <c r="A11310" s="190">
        <v>44437</v>
      </c>
      <c r="B11310" s="191">
        <v>44437</v>
      </c>
      <c r="C11310" s="191" t="s">
        <v>1052</v>
      </c>
      <c r="D11310" s="192">
        <f>VLOOKUP(Pag_Inicio_Corr_mas_casos[[#This Row],[Corregimiento]],Hoja3!$A$2:$D$676,4,0)</f>
        <v>80816</v>
      </c>
      <c r="E11310" s="191">
        <v>10</v>
      </c>
    </row>
    <row r="11311" spans="1:5">
      <c r="A11311" s="190">
        <v>44437</v>
      </c>
      <c r="B11311" s="191">
        <v>44437</v>
      </c>
      <c r="C11311" s="191" t="s">
        <v>1049</v>
      </c>
      <c r="D11311" s="192">
        <f>VLOOKUP(Pag_Inicio_Corr_mas_casos[[#This Row],[Corregimiento]],Hoja3!$A$2:$D$676,4,0)</f>
        <v>80806</v>
      </c>
      <c r="E11311" s="191">
        <v>10</v>
      </c>
    </row>
    <row r="11312" spans="1:5">
      <c r="A11312" s="190">
        <v>44437</v>
      </c>
      <c r="B11312" s="191">
        <v>44437</v>
      </c>
      <c r="C11312" s="191" t="s">
        <v>1096</v>
      </c>
      <c r="D11312" s="192">
        <f>VLOOKUP(Pag_Inicio_Corr_mas_casos[[#This Row],[Corregimiento]],Hoja3!$A$2:$D$676,4,0)</f>
        <v>80826</v>
      </c>
      <c r="E11312" s="191">
        <v>10</v>
      </c>
    </row>
    <row r="11313" spans="1:5">
      <c r="A11313" s="190">
        <v>44437</v>
      </c>
      <c r="B11313" s="191">
        <v>44437</v>
      </c>
      <c r="C11313" s="191" t="s">
        <v>1062</v>
      </c>
      <c r="D11313" s="192">
        <f>VLOOKUP(Pag_Inicio_Corr_mas_casos[[#This Row],[Corregimiento]],Hoja3!$A$2:$D$676,4,0)</f>
        <v>80817</v>
      </c>
      <c r="E11313" s="191">
        <v>10</v>
      </c>
    </row>
    <row r="11314" spans="1:5">
      <c r="A11314" s="190">
        <v>44437</v>
      </c>
      <c r="B11314" s="191">
        <v>44437</v>
      </c>
      <c r="C11314" s="191" t="s">
        <v>1155</v>
      </c>
      <c r="D11314" s="192">
        <f>VLOOKUP(Pag_Inicio_Corr_mas_casos[[#This Row],[Corregimiento]],Hoja3!$A$2:$D$676,4,0)</f>
        <v>80812</v>
      </c>
      <c r="E11314" s="191">
        <v>10</v>
      </c>
    </row>
    <row r="11315" spans="1:5">
      <c r="A11315" s="190">
        <v>44437</v>
      </c>
      <c r="B11315" s="191">
        <v>44437</v>
      </c>
      <c r="C11315" s="191" t="s">
        <v>1262</v>
      </c>
      <c r="D11315" s="192">
        <f>VLOOKUP(Pag_Inicio_Corr_mas_casos[[#This Row],[Corregimiento]],Hoja3!$A$2:$D$676,4,0)</f>
        <v>20601</v>
      </c>
      <c r="E11315" s="191">
        <v>9</v>
      </c>
    </row>
    <row r="11316" spans="1:5">
      <c r="A11316" s="190">
        <v>44437</v>
      </c>
      <c r="B11316" s="191">
        <v>44437</v>
      </c>
      <c r="C11316" s="191" t="s">
        <v>1131</v>
      </c>
      <c r="D11316" s="192">
        <f>VLOOKUP(Pag_Inicio_Corr_mas_casos[[#This Row],[Corregimiento]],Hoja3!$A$2:$D$676,4,0)</f>
        <v>91001</v>
      </c>
      <c r="E11316" s="191">
        <v>8</v>
      </c>
    </row>
    <row r="11317" spans="1:5">
      <c r="A11317" s="190">
        <v>44437</v>
      </c>
      <c r="B11317" s="191">
        <v>44437</v>
      </c>
      <c r="C11317" s="191" t="s">
        <v>1046</v>
      </c>
      <c r="D11317" s="192">
        <f>VLOOKUP(Pag_Inicio_Corr_mas_casos[[#This Row],[Corregimiento]],Hoja3!$A$2:$D$676,4,0)</f>
        <v>80810</v>
      </c>
      <c r="E11317" s="191">
        <v>7</v>
      </c>
    </row>
    <row r="11318" spans="1:5">
      <c r="A11318" s="190">
        <v>44437</v>
      </c>
      <c r="B11318" s="191">
        <v>44437</v>
      </c>
      <c r="C11318" s="191" t="s">
        <v>950</v>
      </c>
      <c r="D11318" s="192">
        <f>VLOOKUP(Pag_Inicio_Corr_mas_casos[[#This Row],[Corregimiento]],Hoja3!$A$2:$D$676,4,0)</f>
        <v>80811</v>
      </c>
      <c r="E11318" s="191">
        <v>7</v>
      </c>
    </row>
    <row r="11319" spans="1:5">
      <c r="A11319" s="190">
        <v>44437</v>
      </c>
      <c r="B11319" s="191">
        <v>44437</v>
      </c>
      <c r="C11319" s="191" t="s">
        <v>1050</v>
      </c>
      <c r="D11319" s="192">
        <f>VLOOKUP(Pag_Inicio_Corr_mas_casos[[#This Row],[Corregimiento]],Hoja3!$A$2:$D$676,4,0)</f>
        <v>80823</v>
      </c>
      <c r="E11319" s="191">
        <v>7</v>
      </c>
    </row>
    <row r="11320" spans="1:5">
      <c r="A11320" s="190">
        <v>44437</v>
      </c>
      <c r="B11320" s="191">
        <v>44437</v>
      </c>
      <c r="C11320" s="191" t="s">
        <v>1145</v>
      </c>
      <c r="D11320" s="192">
        <f>VLOOKUP(Pag_Inicio_Corr_mas_casos[[#This Row],[Corregimiento]],Hoja3!$A$2:$D$676,4,0)</f>
        <v>130106</v>
      </c>
      <c r="E11320" s="191">
        <v>7</v>
      </c>
    </row>
    <row r="11321" spans="1:5">
      <c r="A11321" s="190">
        <v>44437</v>
      </c>
      <c r="B11321" s="191">
        <v>44437</v>
      </c>
      <c r="C11321" s="191" t="s">
        <v>1460</v>
      </c>
      <c r="D11321" s="192">
        <f>VLOOKUP(Pag_Inicio_Corr_mas_casos[[#This Row],[Corregimiento]],Hoja3!$A$2:$D$676,4,0)</f>
        <v>90407</v>
      </c>
      <c r="E11321" s="191">
        <v>6</v>
      </c>
    </row>
    <row r="11322" spans="1:5">
      <c r="A11322" s="190">
        <v>44437</v>
      </c>
      <c r="B11322" s="191">
        <v>44437</v>
      </c>
      <c r="C11322" s="191" t="s">
        <v>1429</v>
      </c>
      <c r="D11322" s="192">
        <f>VLOOKUP(Pag_Inicio_Corr_mas_casos[[#This Row],[Corregimiento]],Hoja3!$A$2:$D$676,4,0)</f>
        <v>80808</v>
      </c>
      <c r="E11322" s="191">
        <v>6</v>
      </c>
    </row>
    <row r="11323" spans="1:5">
      <c r="A11323" s="190">
        <v>44437</v>
      </c>
      <c r="B11323" s="191">
        <v>44437</v>
      </c>
      <c r="C11323" s="191" t="s">
        <v>1051</v>
      </c>
      <c r="D11323" s="192">
        <f>VLOOKUP(Pag_Inicio_Corr_mas_casos[[#This Row],[Corregimiento]],Hoja3!$A$2:$D$676,4,0)</f>
        <v>80807</v>
      </c>
      <c r="E11323" s="191">
        <v>6</v>
      </c>
    </row>
    <row r="11324" spans="1:5">
      <c r="A11324" s="193">
        <v>44438</v>
      </c>
      <c r="B11324" s="194">
        <v>44438</v>
      </c>
      <c r="C11324" s="194" t="s">
        <v>1459</v>
      </c>
      <c r="D11324" s="195">
        <f>VLOOKUP(Pag_Inicio_Corr_mas_casos[[#This Row],[Corregimiento]],Hoja3!$A$2:$D$676,4,0)</f>
        <v>130408</v>
      </c>
      <c r="E11324" s="194">
        <v>15</v>
      </c>
    </row>
    <row r="11325" spans="1:5">
      <c r="A11325" s="193">
        <v>44438</v>
      </c>
      <c r="B11325" s="194">
        <v>44438</v>
      </c>
      <c r="C11325" s="194" t="s">
        <v>1136</v>
      </c>
      <c r="D11325" s="195">
        <f>VLOOKUP(Pag_Inicio_Corr_mas_casos[[#This Row],[Corregimiento]],Hoja3!$A$2:$D$676,4,0)</f>
        <v>30103</v>
      </c>
      <c r="E11325" s="194">
        <v>15</v>
      </c>
    </row>
    <row r="11326" spans="1:5">
      <c r="A11326" s="193">
        <v>44438</v>
      </c>
      <c r="B11326" s="194">
        <v>44438</v>
      </c>
      <c r="C11326" s="194" t="s">
        <v>1461</v>
      </c>
      <c r="D11326" s="195">
        <f>VLOOKUP(Pag_Inicio_Corr_mas_casos[[#This Row],[Corregimiento]],Hoja3!$A$2:$D$676,4,0)</f>
        <v>130717</v>
      </c>
      <c r="E11326" s="194">
        <v>14</v>
      </c>
    </row>
    <row r="11327" spans="1:5">
      <c r="A11327" s="193">
        <v>44438</v>
      </c>
      <c r="B11327" s="194">
        <v>44438</v>
      </c>
      <c r="C11327" s="194" t="s">
        <v>1163</v>
      </c>
      <c r="D11327" s="195">
        <f>VLOOKUP(Pag_Inicio_Corr_mas_casos[[#This Row],[Corregimiento]],Hoja3!$A$2:$D$676,4,0)</f>
        <v>130102</v>
      </c>
      <c r="E11327" s="194">
        <v>14</v>
      </c>
    </row>
    <row r="11328" spans="1:5">
      <c r="A11328" s="193">
        <v>44438</v>
      </c>
      <c r="B11328" s="194">
        <v>44438</v>
      </c>
      <c r="C11328" s="194" t="s">
        <v>1121</v>
      </c>
      <c r="D11328" s="195">
        <f>VLOOKUP(Pag_Inicio_Corr_mas_casos[[#This Row],[Corregimiento]],Hoja3!$A$2:$D$676,4,0)</f>
        <v>80819</v>
      </c>
      <c r="E11328" s="194">
        <v>12</v>
      </c>
    </row>
    <row r="11329" spans="1:5">
      <c r="A11329" s="193">
        <v>44438</v>
      </c>
      <c r="B11329" s="194">
        <v>44438</v>
      </c>
      <c r="C11329" s="194" t="s">
        <v>1050</v>
      </c>
      <c r="D11329" s="195">
        <f>VLOOKUP(Pag_Inicio_Corr_mas_casos[[#This Row],[Corregimiento]],Hoja3!$A$2:$D$676,4,0)</f>
        <v>80823</v>
      </c>
      <c r="E11329" s="194">
        <v>8</v>
      </c>
    </row>
    <row r="11330" spans="1:5">
      <c r="A11330" s="193">
        <v>44438</v>
      </c>
      <c r="B11330" s="194">
        <v>44438</v>
      </c>
      <c r="C11330" s="194" t="s">
        <v>1120</v>
      </c>
      <c r="D11330" s="195">
        <f>VLOOKUP(Pag_Inicio_Corr_mas_casos[[#This Row],[Corregimiento]],Hoja3!$A$2:$D$676,4,0)</f>
        <v>80809</v>
      </c>
      <c r="E11330" s="194">
        <v>8</v>
      </c>
    </row>
    <row r="11331" spans="1:5">
      <c r="A11331" s="193">
        <v>44438</v>
      </c>
      <c r="B11331" s="194">
        <v>44438</v>
      </c>
      <c r="C11331" s="194" t="s">
        <v>1451</v>
      </c>
      <c r="D11331" s="195">
        <f>VLOOKUP(Pag_Inicio_Corr_mas_casos[[#This Row],[Corregimiento]],Hoja3!$A$2:$D$676,4,0)</f>
        <v>130702</v>
      </c>
      <c r="E11331" s="194">
        <v>8</v>
      </c>
    </row>
    <row r="11332" spans="1:5">
      <c r="A11332" s="193">
        <v>44438</v>
      </c>
      <c r="B11332" s="194">
        <v>44438</v>
      </c>
      <c r="C11332" s="194" t="s">
        <v>1052</v>
      </c>
      <c r="D11332" s="195">
        <f>VLOOKUP(Pag_Inicio_Corr_mas_casos[[#This Row],[Corregimiento]],Hoja3!$A$2:$D$676,4,0)</f>
        <v>80816</v>
      </c>
      <c r="E11332" s="194">
        <v>7</v>
      </c>
    </row>
    <row r="11333" spans="1:5">
      <c r="A11333" s="193">
        <v>44438</v>
      </c>
      <c r="B11333" s="194">
        <v>44438</v>
      </c>
      <c r="C11333" s="194" t="s">
        <v>818</v>
      </c>
      <c r="D11333" s="195">
        <f>VLOOKUP(Pag_Inicio_Corr_mas_casos[[#This Row],[Corregimiento]],Hoja3!$A$2:$D$676,4,0)</f>
        <v>80815</v>
      </c>
      <c r="E11333" s="194">
        <v>7</v>
      </c>
    </row>
    <row r="11334" spans="1:5">
      <c r="A11334" s="193">
        <v>44438</v>
      </c>
      <c r="B11334" s="194">
        <v>44438</v>
      </c>
      <c r="C11334" s="194" t="s">
        <v>1045</v>
      </c>
      <c r="D11334" s="195">
        <f>VLOOKUP(Pag_Inicio_Corr_mas_casos[[#This Row],[Corregimiento]],Hoja3!$A$2:$D$676,4,0)</f>
        <v>81001</v>
      </c>
      <c r="E11334" s="194">
        <v>7</v>
      </c>
    </row>
    <row r="11335" spans="1:5">
      <c r="A11335" s="193">
        <v>44438</v>
      </c>
      <c r="B11335" s="194">
        <v>44438</v>
      </c>
      <c r="C11335" s="194" t="s">
        <v>1145</v>
      </c>
      <c r="D11335" s="195">
        <f>VLOOKUP(Pag_Inicio_Corr_mas_casos[[#This Row],[Corregimiento]],Hoja3!$A$2:$D$676,4,0)</f>
        <v>130106</v>
      </c>
      <c r="E11335" s="194">
        <v>7</v>
      </c>
    </row>
    <row r="11336" spans="1:5">
      <c r="A11336" s="193">
        <v>44438</v>
      </c>
      <c r="B11336" s="194">
        <v>44438</v>
      </c>
      <c r="C11336" s="194" t="s">
        <v>1092</v>
      </c>
      <c r="D11336" s="195">
        <f>VLOOKUP(Pag_Inicio_Corr_mas_casos[[#This Row],[Corregimiento]],Hoja3!$A$2:$D$676,4,0)</f>
        <v>130716</v>
      </c>
      <c r="E11336" s="194">
        <v>6</v>
      </c>
    </row>
    <row r="11337" spans="1:5">
      <c r="A11337" s="193">
        <v>44438</v>
      </c>
      <c r="B11337" s="194">
        <v>44438</v>
      </c>
      <c r="C11337" s="194" t="s">
        <v>1177</v>
      </c>
      <c r="D11337" s="195">
        <f>VLOOKUP(Pag_Inicio_Corr_mas_casos[[#This Row],[Corregimiento]],Hoja3!$A$2:$D$676,4,0)</f>
        <v>130101</v>
      </c>
      <c r="E11337" s="194">
        <v>6</v>
      </c>
    </row>
    <row r="11338" spans="1:5">
      <c r="A11338" s="193">
        <v>44438</v>
      </c>
      <c r="B11338" s="194">
        <v>44438</v>
      </c>
      <c r="C11338" s="194" t="s">
        <v>1055</v>
      </c>
      <c r="D11338" s="195">
        <f>VLOOKUP(Pag_Inicio_Corr_mas_casos[[#This Row],[Corregimiento]],Hoja3!$A$2:$D$676,4,0)</f>
        <v>80814</v>
      </c>
      <c r="E11338" s="194">
        <v>6</v>
      </c>
    </row>
    <row r="11339" spans="1:5">
      <c r="A11339" s="193">
        <v>44438</v>
      </c>
      <c r="B11339" s="194">
        <v>44438</v>
      </c>
      <c r="C11339" s="194" t="s">
        <v>1263</v>
      </c>
      <c r="D11339" s="195">
        <f>VLOOKUP(Pag_Inicio_Corr_mas_casos[[#This Row],[Corregimiento]],Hoja3!$A$2:$D$676,4,0)</f>
        <v>40612</v>
      </c>
      <c r="E11339" s="194">
        <v>6</v>
      </c>
    </row>
    <row r="11340" spans="1:5">
      <c r="A11340" s="193">
        <v>44438</v>
      </c>
      <c r="B11340" s="194">
        <v>44438</v>
      </c>
      <c r="C11340" s="194" t="s">
        <v>1462</v>
      </c>
      <c r="D11340" s="195">
        <f>VLOOKUP(Pag_Inicio_Corr_mas_casos[[#This Row],[Corregimiento]],Hoja3!$A$2:$D$676,4,0)</f>
        <v>30113</v>
      </c>
      <c r="E11340" s="194">
        <v>5</v>
      </c>
    </row>
    <row r="11341" spans="1:5">
      <c r="A11341" s="193">
        <v>44438</v>
      </c>
      <c r="B11341" s="194">
        <v>44438</v>
      </c>
      <c r="C11341" s="194" t="s">
        <v>1429</v>
      </c>
      <c r="D11341" s="195">
        <f>VLOOKUP(Pag_Inicio_Corr_mas_casos[[#This Row],[Corregimiento]],Hoja3!$A$2:$D$676,4,0)</f>
        <v>80808</v>
      </c>
      <c r="E11341" s="194">
        <v>5</v>
      </c>
    </row>
    <row r="11342" spans="1:5">
      <c r="A11342" s="193">
        <v>44438</v>
      </c>
      <c r="B11342" s="194">
        <v>44438</v>
      </c>
      <c r="C11342" s="194" t="s">
        <v>1262</v>
      </c>
      <c r="D11342" s="195">
        <f>VLOOKUP(Pag_Inicio_Corr_mas_casos[[#This Row],[Corregimiento]],Hoja3!$A$2:$D$676,4,0)</f>
        <v>20601</v>
      </c>
      <c r="E11342" s="194">
        <v>5</v>
      </c>
    </row>
    <row r="11343" spans="1:5">
      <c r="A11343" s="193">
        <v>44438</v>
      </c>
      <c r="B11343" s="194">
        <v>44438</v>
      </c>
      <c r="C11343" s="194" t="s">
        <v>1049</v>
      </c>
      <c r="D11343" s="195">
        <f>VLOOKUP(Pag_Inicio_Corr_mas_casos[[#This Row],[Corregimiento]],Hoja3!$A$2:$D$676,4,0)</f>
        <v>80806</v>
      </c>
      <c r="E11343" s="194">
        <v>5</v>
      </c>
    </row>
    <row r="11344" spans="1:5">
      <c r="A11344" s="35">
        <v>44439</v>
      </c>
      <c r="B11344" s="36">
        <v>44439</v>
      </c>
      <c r="C11344" s="36" t="s">
        <v>1062</v>
      </c>
      <c r="D11344" s="37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36">
        <v>44439</v>
      </c>
      <c r="C11345" s="36" t="s">
        <v>1121</v>
      </c>
      <c r="D11345" s="37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36">
        <v>44439</v>
      </c>
      <c r="C11346" s="36" t="s">
        <v>1050</v>
      </c>
      <c r="D11346" s="37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36">
        <v>44439</v>
      </c>
      <c r="C11347" s="36" t="s">
        <v>1169</v>
      </c>
      <c r="D11347" s="37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36">
        <v>44439</v>
      </c>
      <c r="C11348" s="36" t="s">
        <v>1076</v>
      </c>
      <c r="D11348" s="37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36">
        <v>44439</v>
      </c>
      <c r="C11349" s="36" t="s">
        <v>1163</v>
      </c>
      <c r="D11349" s="37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36">
        <v>44439</v>
      </c>
      <c r="C11350" s="36" t="s">
        <v>1061</v>
      </c>
      <c r="D11350" s="37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36">
        <v>44439</v>
      </c>
      <c r="C11351" s="36" t="s">
        <v>1120</v>
      </c>
      <c r="D11351" s="37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36">
        <v>44439</v>
      </c>
      <c r="C11352" s="36" t="s">
        <v>1131</v>
      </c>
      <c r="D11352" s="37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36">
        <v>44439</v>
      </c>
      <c r="C11353" s="36" t="s">
        <v>1155</v>
      </c>
      <c r="D11353" s="37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36">
        <v>44439</v>
      </c>
      <c r="C11354" s="36" t="s">
        <v>1060</v>
      </c>
      <c r="D11354" s="37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36">
        <v>44439</v>
      </c>
      <c r="C11355" s="36" t="s">
        <v>1049</v>
      </c>
      <c r="D11355" s="37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36">
        <v>44439</v>
      </c>
      <c r="C11356" s="36" t="s">
        <v>1116</v>
      </c>
      <c r="D11356" s="37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36">
        <v>44439</v>
      </c>
      <c r="C11357" s="36" t="s">
        <v>1065</v>
      </c>
      <c r="D11357" s="37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36">
        <v>44439</v>
      </c>
      <c r="C11358" s="36" t="s">
        <v>881</v>
      </c>
      <c r="D11358" s="37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36">
        <v>44439</v>
      </c>
      <c r="C11359" s="36" t="s">
        <v>1221</v>
      </c>
      <c r="D11359" s="37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36">
        <v>44439</v>
      </c>
      <c r="C11360" s="36" t="s">
        <v>1101</v>
      </c>
      <c r="D11360" s="37">
        <f>VLOOKUP(Pag_Inicio_Corr_mas_casos[[#This Row],[Corregimiento]],Hoja3!$A$2:$D$676,4,0)</f>
        <v>80808</v>
      </c>
      <c r="E11360" s="36">
        <v>6</v>
      </c>
    </row>
    <row r="11361" spans="1:9">
      <c r="A11361" s="35">
        <v>44439</v>
      </c>
      <c r="B11361" s="36">
        <v>44439</v>
      </c>
      <c r="C11361" s="36" t="s">
        <v>1055</v>
      </c>
      <c r="D11361" s="37">
        <f>VLOOKUP(Pag_Inicio_Corr_mas_casos[[#This Row],[Corregimiento]],Hoja3!$A$2:$D$676,4,0)</f>
        <v>80814</v>
      </c>
      <c r="E11361" s="36">
        <v>6</v>
      </c>
    </row>
    <row r="11362" spans="1:9">
      <c r="A11362" s="35">
        <v>44439</v>
      </c>
      <c r="B11362" s="36">
        <v>44439</v>
      </c>
      <c r="C11362" s="36" t="s">
        <v>1056</v>
      </c>
      <c r="D11362" s="37">
        <f>VLOOKUP(Pag_Inicio_Corr_mas_casos[[#This Row],[Corregimiento]],Hoja3!$A$2:$D$676,4,0)</f>
        <v>80826</v>
      </c>
      <c r="E11362" s="36">
        <v>6</v>
      </c>
    </row>
    <row r="11363" spans="1:9">
      <c r="A11363" s="35">
        <v>44439</v>
      </c>
      <c r="B11363" s="36">
        <v>44439</v>
      </c>
      <c r="C11363" s="36" t="s">
        <v>1168</v>
      </c>
      <c r="D11363" s="37">
        <f>VLOOKUP(Pag_Inicio_Corr_mas_casos[[#This Row],[Corregimiento]],Hoja3!$A$2:$D$676,4,0)</f>
        <v>91007</v>
      </c>
      <c r="E11363" s="36">
        <v>6</v>
      </c>
    </row>
    <row r="11364" spans="1:9">
      <c r="A11364" s="196">
        <v>44440</v>
      </c>
      <c r="B11364" s="197">
        <v>44440</v>
      </c>
      <c r="C11364" s="197" t="s">
        <v>1076</v>
      </c>
      <c r="D11364" s="198">
        <f>VLOOKUP(Pag_Inicio_Corr_mas_casos[[#This Row],[Corregimiento]],Hoja3!$A$2:$D$676,4,0)</f>
        <v>30107</v>
      </c>
      <c r="E11364" s="197">
        <v>17</v>
      </c>
    </row>
    <row r="11365" spans="1:9">
      <c r="A11365" s="196">
        <v>44440</v>
      </c>
      <c r="B11365" s="197">
        <v>44440</v>
      </c>
      <c r="C11365" s="197" t="s">
        <v>1131</v>
      </c>
      <c r="D11365" s="198">
        <f>VLOOKUP(Pag_Inicio_Corr_mas_casos[[#This Row],[Corregimiento]],Hoja3!$A$2:$D$676,4,0)</f>
        <v>91001</v>
      </c>
      <c r="E11365" s="197">
        <v>15</v>
      </c>
    </row>
    <row r="11366" spans="1:9">
      <c r="A11366" s="196">
        <v>44440</v>
      </c>
      <c r="B11366" s="197">
        <v>44440</v>
      </c>
      <c r="C11366" s="197" t="s">
        <v>1050</v>
      </c>
      <c r="D11366" s="198">
        <f>VLOOKUP(Pag_Inicio_Corr_mas_casos[[#This Row],[Corregimiento]],Hoja3!$A$2:$D$676,4,0)</f>
        <v>80823</v>
      </c>
      <c r="E11366" s="197">
        <v>14</v>
      </c>
    </row>
    <row r="11367" spans="1:9">
      <c r="A11367" s="196">
        <v>44440</v>
      </c>
      <c r="B11367" s="197">
        <v>44440</v>
      </c>
      <c r="C11367" s="197" t="s">
        <v>1062</v>
      </c>
      <c r="D11367" s="198">
        <f>VLOOKUP(Pag_Inicio_Corr_mas_casos[[#This Row],[Corregimiento]],Hoja3!$A$2:$D$676,4,0)</f>
        <v>80817</v>
      </c>
      <c r="E11367" s="197">
        <v>13</v>
      </c>
      <c r="I11367" s="199"/>
    </row>
    <row r="11368" spans="1:9">
      <c r="A11368" s="196">
        <v>44440</v>
      </c>
      <c r="B11368" s="197">
        <v>44440</v>
      </c>
      <c r="C11368" s="197" t="s">
        <v>1046</v>
      </c>
      <c r="D11368" s="198">
        <f>VLOOKUP(Pag_Inicio_Corr_mas_casos[[#This Row],[Corregimiento]],Hoja3!$A$2:$D$676,4,0)</f>
        <v>80810</v>
      </c>
      <c r="E11368" s="197">
        <v>13</v>
      </c>
    </row>
    <row r="11369" spans="1:9">
      <c r="A11369" s="196">
        <v>44440</v>
      </c>
      <c r="B11369" s="197">
        <v>44440</v>
      </c>
      <c r="C11369" s="197" t="s">
        <v>1128</v>
      </c>
      <c r="D11369" s="198">
        <f>VLOOKUP(Pag_Inicio_Corr_mas_casos[[#This Row],[Corregimiento]],Hoja3!$A$2:$D$676,4,0)</f>
        <v>81001</v>
      </c>
      <c r="E11369" s="197">
        <v>13</v>
      </c>
    </row>
    <row r="11370" spans="1:9">
      <c r="A11370" s="196">
        <v>44440</v>
      </c>
      <c r="B11370" s="197">
        <v>44440</v>
      </c>
      <c r="C11370" s="197" t="s">
        <v>1121</v>
      </c>
      <c r="D11370" s="198">
        <f>VLOOKUP(Pag_Inicio_Corr_mas_casos[[#This Row],[Corregimiento]],Hoja3!$A$2:$D$676,4,0)</f>
        <v>80819</v>
      </c>
      <c r="E11370" s="197">
        <v>13</v>
      </c>
    </row>
    <row r="11371" spans="1:9">
      <c r="A11371" s="196">
        <v>44440</v>
      </c>
      <c r="B11371" s="197">
        <v>44440</v>
      </c>
      <c r="C11371" s="197" t="s">
        <v>1463</v>
      </c>
      <c r="D11371" s="198">
        <f>VLOOKUP(Pag_Inicio_Corr_mas_casos[[#This Row],[Corregimiento]],Hoja3!$A$2:$D$676,4,0)</f>
        <v>130304</v>
      </c>
      <c r="E11371" s="197">
        <v>12</v>
      </c>
    </row>
    <row r="11372" spans="1:9">
      <c r="A11372" s="196">
        <v>44440</v>
      </c>
      <c r="B11372" s="197">
        <v>44440</v>
      </c>
      <c r="C11372" s="197" t="s">
        <v>1155</v>
      </c>
      <c r="D11372" s="198">
        <f>VLOOKUP(Pag_Inicio_Corr_mas_casos[[#This Row],[Corregimiento]],Hoja3!$A$2:$D$676,4,0)</f>
        <v>80812</v>
      </c>
      <c r="E11372" s="197">
        <v>12</v>
      </c>
    </row>
    <row r="11373" spans="1:9">
      <c r="A11373" s="196">
        <v>44440</v>
      </c>
      <c r="B11373" s="197">
        <v>44440</v>
      </c>
      <c r="C11373" s="197" t="s">
        <v>1048</v>
      </c>
      <c r="D11373" s="198">
        <f>VLOOKUP(Pag_Inicio_Corr_mas_casos[[#This Row],[Corregimiento]],Hoja3!$A$2:$D$676,4,0)</f>
        <v>81009</v>
      </c>
      <c r="E11373" s="197">
        <v>12</v>
      </c>
    </row>
    <row r="11374" spans="1:9">
      <c r="A11374" s="196">
        <v>44440</v>
      </c>
      <c r="B11374" s="197">
        <v>44440</v>
      </c>
      <c r="C11374" s="197" t="s">
        <v>1095</v>
      </c>
      <c r="D11374" s="198">
        <f>VLOOKUP(Pag_Inicio_Corr_mas_casos[[#This Row],[Corregimiento]],Hoja3!$A$2:$D$676,4,0)</f>
        <v>81007</v>
      </c>
      <c r="E11374" s="197">
        <v>12</v>
      </c>
    </row>
    <row r="11375" spans="1:9">
      <c r="A11375" s="196">
        <v>44440</v>
      </c>
      <c r="B11375" s="197">
        <v>44440</v>
      </c>
      <c r="C11375" s="197" t="s">
        <v>1055</v>
      </c>
      <c r="D11375" s="198">
        <f>VLOOKUP(Pag_Inicio_Corr_mas_casos[[#This Row],[Corregimiento]],Hoja3!$A$2:$D$676,4,0)</f>
        <v>80814</v>
      </c>
      <c r="E11375" s="197">
        <v>12</v>
      </c>
    </row>
    <row r="11376" spans="1:9">
      <c r="A11376" s="196">
        <v>44440</v>
      </c>
      <c r="B11376" s="197">
        <v>44440</v>
      </c>
      <c r="C11376" s="197" t="s">
        <v>1427</v>
      </c>
      <c r="D11376" s="198">
        <f>VLOOKUP(Pag_Inicio_Corr_mas_casos[[#This Row],[Corregimiento]],Hoja3!$A$2:$D$676,4,0)</f>
        <v>81003</v>
      </c>
      <c r="E11376" s="197">
        <v>12</v>
      </c>
    </row>
    <row r="11377" spans="1:5">
      <c r="A11377" s="196">
        <v>44440</v>
      </c>
      <c r="B11377" s="197">
        <v>44440</v>
      </c>
      <c r="C11377" s="197" t="s">
        <v>1163</v>
      </c>
      <c r="D11377" s="198">
        <f>VLOOKUP(Pag_Inicio_Corr_mas_casos[[#This Row],[Corregimiento]],Hoja3!$A$2:$D$676,4,0)</f>
        <v>130102</v>
      </c>
      <c r="E11377" s="197">
        <v>12</v>
      </c>
    </row>
    <row r="11378" spans="1:5">
      <c r="A11378" s="196">
        <v>44440</v>
      </c>
      <c r="B11378" s="197">
        <v>44440</v>
      </c>
      <c r="C11378" s="197" t="s">
        <v>881</v>
      </c>
      <c r="D11378" s="198">
        <f>VLOOKUP(Pag_Inicio_Corr_mas_casos[[#This Row],[Corregimiento]],Hoja3!$A$2:$D$676,4,0)</f>
        <v>80821</v>
      </c>
      <c r="E11378" s="197">
        <v>12</v>
      </c>
    </row>
    <row r="11379" spans="1:5">
      <c r="A11379" s="196">
        <v>44440</v>
      </c>
      <c r="B11379" s="197">
        <v>44440</v>
      </c>
      <c r="C11379" s="197" t="s">
        <v>1451</v>
      </c>
      <c r="D11379" s="198">
        <f>VLOOKUP(Pag_Inicio_Corr_mas_casos[[#This Row],[Corregimiento]],Hoja3!$A$2:$D$676,4,0)</f>
        <v>130702</v>
      </c>
      <c r="E11379" s="197">
        <v>11</v>
      </c>
    </row>
    <row r="11380" spans="1:5">
      <c r="A11380" s="196">
        <v>44440</v>
      </c>
      <c r="B11380" s="197">
        <v>44440</v>
      </c>
      <c r="C11380" s="197" t="s">
        <v>1052</v>
      </c>
      <c r="D11380" s="198">
        <f>VLOOKUP(Pag_Inicio_Corr_mas_casos[[#This Row],[Corregimiento]],Hoja3!$A$2:$D$676,4,0)</f>
        <v>80816</v>
      </c>
      <c r="E11380" s="197">
        <v>11</v>
      </c>
    </row>
    <row r="11381" spans="1:5">
      <c r="A11381" s="196">
        <v>44440</v>
      </c>
      <c r="B11381" s="197">
        <v>44440</v>
      </c>
      <c r="C11381" s="197" t="s">
        <v>1049</v>
      </c>
      <c r="D11381" s="198">
        <f>VLOOKUP(Pag_Inicio_Corr_mas_casos[[#This Row],[Corregimiento]],Hoja3!$A$2:$D$676,4,0)</f>
        <v>80806</v>
      </c>
      <c r="E11381" s="197">
        <v>11</v>
      </c>
    </row>
    <row r="11382" spans="1:5">
      <c r="A11382" s="200">
        <v>44441</v>
      </c>
      <c r="B11382" s="201">
        <v>44441</v>
      </c>
      <c r="C11382" s="201" t="s">
        <v>1060</v>
      </c>
      <c r="D11382" s="202">
        <f>VLOOKUP(Pag_Inicio_Corr_mas_casos[[#This Row],[Corregimiento]],Hoja3!$A$2:$D$676,4,0)</f>
        <v>80813</v>
      </c>
      <c r="E11382" s="201">
        <v>19</v>
      </c>
    </row>
    <row r="11383" spans="1:5">
      <c r="A11383" s="200">
        <v>44441</v>
      </c>
      <c r="B11383" s="201">
        <v>44441</v>
      </c>
      <c r="C11383" s="201" t="s">
        <v>881</v>
      </c>
      <c r="D11383" s="202">
        <f>VLOOKUP(Pag_Inicio_Corr_mas_casos[[#This Row],[Corregimiento]],Hoja3!$A$2:$D$676,4,0)</f>
        <v>80821</v>
      </c>
      <c r="E11383" s="201">
        <v>17</v>
      </c>
    </row>
    <row r="11384" spans="1:5">
      <c r="A11384" s="200">
        <v>44441</v>
      </c>
      <c r="B11384" s="201">
        <v>44441</v>
      </c>
      <c r="C11384" s="201" t="s">
        <v>1120</v>
      </c>
      <c r="D11384" s="202">
        <f>VLOOKUP(Pag_Inicio_Corr_mas_casos[[#This Row],[Corregimiento]],Hoja3!$A$2:$D$676,4,0)</f>
        <v>80809</v>
      </c>
      <c r="E11384" s="201">
        <v>15</v>
      </c>
    </row>
    <row r="11385" spans="1:5">
      <c r="A11385" s="200">
        <v>44441</v>
      </c>
      <c r="B11385" s="201">
        <v>44441</v>
      </c>
      <c r="C11385" s="201" t="s">
        <v>1121</v>
      </c>
      <c r="D11385" s="202">
        <f>VLOOKUP(Pag_Inicio_Corr_mas_casos[[#This Row],[Corregimiento]],Hoja3!$A$2:$D$676,4,0)</f>
        <v>80819</v>
      </c>
      <c r="E11385" s="201">
        <v>15</v>
      </c>
    </row>
    <row r="11386" spans="1:5">
      <c r="A11386" s="200">
        <v>44441</v>
      </c>
      <c r="B11386" s="201">
        <v>44441</v>
      </c>
      <c r="C11386" s="201" t="s">
        <v>1131</v>
      </c>
      <c r="D11386" s="202">
        <f>VLOOKUP(Pag_Inicio_Corr_mas_casos[[#This Row],[Corregimiento]],Hoja3!$A$2:$D$676,4,0)</f>
        <v>91001</v>
      </c>
      <c r="E11386" s="201">
        <v>14</v>
      </c>
    </row>
    <row r="11387" spans="1:5">
      <c r="A11387" s="200">
        <v>44441</v>
      </c>
      <c r="B11387" s="201">
        <v>44441</v>
      </c>
      <c r="C11387" s="201" t="s">
        <v>1163</v>
      </c>
      <c r="D11387" s="202">
        <f>VLOOKUP(Pag_Inicio_Corr_mas_casos[[#This Row],[Corregimiento]],Hoja3!$A$2:$D$676,4,0)</f>
        <v>130102</v>
      </c>
      <c r="E11387" s="201">
        <v>14</v>
      </c>
    </row>
    <row r="11388" spans="1:5">
      <c r="A11388" s="200">
        <v>44441</v>
      </c>
      <c r="B11388" s="201">
        <v>44441</v>
      </c>
      <c r="C11388" s="201" t="s">
        <v>1049</v>
      </c>
      <c r="D11388" s="202">
        <f>VLOOKUP(Pag_Inicio_Corr_mas_casos[[#This Row],[Corregimiento]],Hoja3!$A$2:$D$676,4,0)</f>
        <v>80806</v>
      </c>
      <c r="E11388" s="201">
        <v>13</v>
      </c>
    </row>
    <row r="11389" spans="1:5">
      <c r="A11389" s="200">
        <v>44441</v>
      </c>
      <c r="B11389" s="201">
        <v>44441</v>
      </c>
      <c r="C11389" s="201" t="s">
        <v>1062</v>
      </c>
      <c r="D11389" s="202">
        <f>VLOOKUP(Pag_Inicio_Corr_mas_casos[[#This Row],[Corregimiento]],Hoja3!$A$2:$D$676,4,0)</f>
        <v>80817</v>
      </c>
      <c r="E11389" s="201">
        <v>13</v>
      </c>
    </row>
    <row r="11390" spans="1:5">
      <c r="A11390" s="200">
        <v>44441</v>
      </c>
      <c r="B11390" s="201">
        <v>44441</v>
      </c>
      <c r="C11390" s="201" t="s">
        <v>1459</v>
      </c>
      <c r="D11390" s="202">
        <f>VLOOKUP(Pag_Inicio_Corr_mas_casos[[#This Row],[Corregimiento]],Hoja3!$A$2:$D$676,4,0)</f>
        <v>130408</v>
      </c>
      <c r="E11390" s="201">
        <v>11</v>
      </c>
    </row>
    <row r="11391" spans="1:5">
      <c r="A11391" s="200">
        <v>44441</v>
      </c>
      <c r="B11391" s="201">
        <v>44441</v>
      </c>
      <c r="C11391" s="201" t="s">
        <v>1427</v>
      </c>
      <c r="D11391" s="202">
        <f>VLOOKUP(Pag_Inicio_Corr_mas_casos[[#This Row],[Corregimiento]],Hoja3!$A$2:$D$676,4,0)</f>
        <v>81003</v>
      </c>
      <c r="E11391" s="201">
        <v>11</v>
      </c>
    </row>
    <row r="11392" spans="1:5">
      <c r="A11392" s="200">
        <v>44441</v>
      </c>
      <c r="B11392" s="201">
        <v>44441</v>
      </c>
      <c r="C11392" s="201" t="s">
        <v>1169</v>
      </c>
      <c r="D11392" s="202">
        <f>VLOOKUP(Pag_Inicio_Corr_mas_casos[[#This Row],[Corregimiento]],Hoja3!$A$2:$D$676,4,0)</f>
        <v>40601</v>
      </c>
      <c r="E11392" s="201">
        <v>9</v>
      </c>
    </row>
    <row r="11393" spans="1:5">
      <c r="A11393" s="200">
        <v>44441</v>
      </c>
      <c r="B11393" s="201">
        <v>44441</v>
      </c>
      <c r="C11393" s="201" t="s">
        <v>1429</v>
      </c>
      <c r="D11393" s="202">
        <f>VLOOKUP(Pag_Inicio_Corr_mas_casos[[#This Row],[Corregimiento]],Hoja3!$A$2:$D$676,4,0)</f>
        <v>80808</v>
      </c>
      <c r="E11393" s="201">
        <v>8</v>
      </c>
    </row>
    <row r="11394" spans="1:5">
      <c r="A11394" s="200">
        <v>44441</v>
      </c>
      <c r="B11394" s="201">
        <v>44441</v>
      </c>
      <c r="C11394" s="201" t="s">
        <v>1046</v>
      </c>
      <c r="D11394" s="202">
        <f>VLOOKUP(Pag_Inicio_Corr_mas_casos[[#This Row],[Corregimiento]],Hoja3!$A$2:$D$676,4,0)</f>
        <v>80810</v>
      </c>
      <c r="E11394" s="201">
        <v>8</v>
      </c>
    </row>
    <row r="11395" spans="1:5">
      <c r="A11395" s="200">
        <v>44441</v>
      </c>
      <c r="B11395" s="201">
        <v>44441</v>
      </c>
      <c r="C11395" s="201" t="s">
        <v>1262</v>
      </c>
      <c r="D11395" s="202">
        <f>VLOOKUP(Pag_Inicio_Corr_mas_casos[[#This Row],[Corregimiento]],Hoja3!$A$2:$D$676,4,0)</f>
        <v>20601</v>
      </c>
      <c r="E11395" s="201">
        <v>8</v>
      </c>
    </row>
    <row r="11396" spans="1:5">
      <c r="A11396" s="190">
        <v>44442</v>
      </c>
      <c r="B11396" s="191">
        <v>44442</v>
      </c>
      <c r="C11396" s="191" t="s">
        <v>818</v>
      </c>
      <c r="D11396" s="192">
        <f>VLOOKUP(Pag_Inicio_Corr_mas_casos[[#This Row],[Corregimiento]],Hoja3!$A$2:$D$676,4,0)</f>
        <v>80815</v>
      </c>
      <c r="E11396" s="191">
        <v>12</v>
      </c>
    </row>
    <row r="11397" spans="1:5">
      <c r="A11397" s="190">
        <v>44442</v>
      </c>
      <c r="B11397" s="191">
        <v>44442</v>
      </c>
      <c r="C11397" s="191" t="s">
        <v>881</v>
      </c>
      <c r="D11397" s="192">
        <f>VLOOKUP(Pag_Inicio_Corr_mas_casos[[#This Row],[Corregimiento]],Hoja3!$A$2:$D$676,4,0)</f>
        <v>80821</v>
      </c>
      <c r="E11397" s="191">
        <v>12</v>
      </c>
    </row>
    <row r="11398" spans="1:5">
      <c r="A11398" s="190">
        <v>44442</v>
      </c>
      <c r="B11398" s="191">
        <v>44442</v>
      </c>
      <c r="C11398" s="191" t="s">
        <v>1169</v>
      </c>
      <c r="D11398" s="192">
        <f>VLOOKUP(Pag_Inicio_Corr_mas_casos[[#This Row],[Corregimiento]],Hoja3!$A$2:$D$676,4,0)</f>
        <v>40601</v>
      </c>
      <c r="E11398" s="191">
        <v>12</v>
      </c>
    </row>
    <row r="11399" spans="1:5">
      <c r="A11399" s="190">
        <v>44442</v>
      </c>
      <c r="B11399" s="191">
        <v>44442</v>
      </c>
      <c r="C11399" s="191" t="s">
        <v>1120</v>
      </c>
      <c r="D11399" s="192">
        <f>VLOOKUP(Pag_Inicio_Corr_mas_casos[[#This Row],[Corregimiento]],Hoja3!$A$2:$D$676,4,0)</f>
        <v>80809</v>
      </c>
      <c r="E11399" s="191">
        <v>11</v>
      </c>
    </row>
    <row r="11400" spans="1:5">
      <c r="A11400" s="190">
        <v>44442</v>
      </c>
      <c r="B11400" s="191">
        <v>44442</v>
      </c>
      <c r="C11400" s="191" t="s">
        <v>1163</v>
      </c>
      <c r="D11400" s="192">
        <f>VLOOKUP(Pag_Inicio_Corr_mas_casos[[#This Row],[Corregimiento]],Hoja3!$A$2:$D$676,4,0)</f>
        <v>130102</v>
      </c>
      <c r="E11400" s="191">
        <v>10</v>
      </c>
    </row>
    <row r="11401" spans="1:5">
      <c r="A11401" s="190">
        <v>44442</v>
      </c>
      <c r="B11401" s="191">
        <v>44442</v>
      </c>
      <c r="C11401" s="191" t="s">
        <v>1046</v>
      </c>
      <c r="D11401" s="192">
        <f>VLOOKUP(Pag_Inicio_Corr_mas_casos[[#This Row],[Corregimiento]],Hoja3!$A$2:$D$676,4,0)</f>
        <v>80810</v>
      </c>
      <c r="E11401" s="191">
        <v>10</v>
      </c>
    </row>
    <row r="11402" spans="1:5">
      <c r="A11402" s="190">
        <v>44442</v>
      </c>
      <c r="B11402" s="191">
        <v>44442</v>
      </c>
      <c r="C11402" s="191" t="s">
        <v>1088</v>
      </c>
      <c r="D11402" s="192">
        <f>VLOOKUP(Pag_Inicio_Corr_mas_casos[[#This Row],[Corregimiento]],Hoja3!$A$2:$D$676,4,0)</f>
        <v>81002</v>
      </c>
      <c r="E11402" s="191">
        <v>9</v>
      </c>
    </row>
    <row r="11403" spans="1:5">
      <c r="A11403" s="190">
        <v>44442</v>
      </c>
      <c r="B11403" s="191">
        <v>44442</v>
      </c>
      <c r="C11403" s="191" t="s">
        <v>1061</v>
      </c>
      <c r="D11403" s="192">
        <f>VLOOKUP(Pag_Inicio_Corr_mas_casos[[#This Row],[Corregimiento]],Hoja3!$A$2:$D$676,4,0)</f>
        <v>80820</v>
      </c>
      <c r="E11403" s="191">
        <v>9</v>
      </c>
    </row>
    <row r="11404" spans="1:5">
      <c r="A11404" s="190">
        <v>44442</v>
      </c>
      <c r="B11404" s="191">
        <v>44442</v>
      </c>
      <c r="C11404" s="191" t="s">
        <v>1045</v>
      </c>
      <c r="D11404" s="192">
        <f>VLOOKUP(Pag_Inicio_Corr_mas_casos[[#This Row],[Corregimiento]],Hoja3!$A$2:$D$676,4,0)</f>
        <v>81001</v>
      </c>
      <c r="E11404" s="191">
        <v>9</v>
      </c>
    </row>
    <row r="11405" spans="1:5">
      <c r="A11405" s="190">
        <v>44442</v>
      </c>
      <c r="B11405" s="191">
        <v>44442</v>
      </c>
      <c r="C11405" s="191" t="s">
        <v>1048</v>
      </c>
      <c r="D11405" s="192">
        <f>VLOOKUP(Pag_Inicio_Corr_mas_casos[[#This Row],[Corregimiento]],Hoja3!$A$2:$D$676,4,0)</f>
        <v>81009</v>
      </c>
      <c r="E11405" s="191">
        <v>9</v>
      </c>
    </row>
    <row r="11406" spans="1:5">
      <c r="A11406" s="190">
        <v>44442</v>
      </c>
      <c r="B11406" s="191">
        <v>44442</v>
      </c>
      <c r="C11406" s="191" t="s">
        <v>1427</v>
      </c>
      <c r="D11406" s="192">
        <f>VLOOKUP(Pag_Inicio_Corr_mas_casos[[#This Row],[Corregimiento]],Hoja3!$A$2:$D$676,4,0)</f>
        <v>81003</v>
      </c>
      <c r="E11406" s="191">
        <v>9</v>
      </c>
    </row>
    <row r="11407" spans="1:5">
      <c r="A11407" s="190">
        <v>44442</v>
      </c>
      <c r="B11407" s="191">
        <v>44442</v>
      </c>
      <c r="C11407" s="191" t="s">
        <v>1464</v>
      </c>
      <c r="D11407" s="192">
        <f>VLOOKUP(Pag_Inicio_Corr_mas_casos[[#This Row],[Corregimiento]],Hoja3!$A$2:$D$676,4,0)</f>
        <v>81004</v>
      </c>
      <c r="E11407" s="191">
        <v>8</v>
      </c>
    </row>
    <row r="11408" spans="1:5">
      <c r="A11408" s="190">
        <v>44442</v>
      </c>
      <c r="B11408" s="191">
        <v>44442</v>
      </c>
      <c r="C11408" s="191" t="s">
        <v>1155</v>
      </c>
      <c r="D11408" s="192">
        <f>VLOOKUP(Pag_Inicio_Corr_mas_casos[[#This Row],[Corregimiento]],Hoja3!$A$2:$D$676,4,0)</f>
        <v>80812</v>
      </c>
      <c r="E11408" s="191">
        <v>8</v>
      </c>
    </row>
    <row r="11409" spans="1:5">
      <c r="A11409" s="190">
        <v>44442</v>
      </c>
      <c r="B11409" s="191">
        <v>44442</v>
      </c>
      <c r="C11409" s="191" t="s">
        <v>1062</v>
      </c>
      <c r="D11409" s="192">
        <f>VLOOKUP(Pag_Inicio_Corr_mas_casos[[#This Row],[Corregimiento]],Hoja3!$A$2:$D$676,4,0)</f>
        <v>80817</v>
      </c>
      <c r="E11409" s="191">
        <v>8</v>
      </c>
    </row>
    <row r="11410" spans="1:5">
      <c r="A11410" s="190">
        <v>44442</v>
      </c>
      <c r="B11410" s="191">
        <v>44442</v>
      </c>
      <c r="C11410" s="191" t="s">
        <v>1121</v>
      </c>
      <c r="D11410" s="192">
        <f>VLOOKUP(Pag_Inicio_Corr_mas_casos[[#This Row],[Corregimiento]],Hoja3!$A$2:$D$676,4,0)</f>
        <v>80819</v>
      </c>
      <c r="E11410" s="191">
        <v>8</v>
      </c>
    </row>
    <row r="11411" spans="1:5">
      <c r="A11411" s="190">
        <v>44442</v>
      </c>
      <c r="B11411" s="191">
        <v>44442</v>
      </c>
      <c r="C11411" s="191" t="s">
        <v>1263</v>
      </c>
      <c r="D11411" s="192">
        <f>VLOOKUP(Pag_Inicio_Corr_mas_casos[[#This Row],[Corregimiento]],Hoja3!$A$2:$D$676,4,0)</f>
        <v>40612</v>
      </c>
      <c r="E11411" s="191">
        <v>7</v>
      </c>
    </row>
    <row r="11412" spans="1:5">
      <c r="A11412" s="190">
        <v>44442</v>
      </c>
      <c r="B11412" s="191">
        <v>44442</v>
      </c>
      <c r="C11412" s="191" t="s">
        <v>1076</v>
      </c>
      <c r="D11412" s="192">
        <f>VLOOKUP(Pag_Inicio_Corr_mas_casos[[#This Row],[Corregimiento]],Hoja3!$A$2:$D$676,4,0)</f>
        <v>30107</v>
      </c>
      <c r="E11412" s="191">
        <v>7</v>
      </c>
    </row>
    <row r="11413" spans="1:5">
      <c r="A11413" s="190">
        <v>44442</v>
      </c>
      <c r="B11413" s="191">
        <v>44442</v>
      </c>
      <c r="C11413" s="191" t="s">
        <v>1055</v>
      </c>
      <c r="D11413" s="192">
        <f>VLOOKUP(Pag_Inicio_Corr_mas_casos[[#This Row],[Corregimiento]],Hoja3!$A$2:$D$676,4,0)</f>
        <v>80814</v>
      </c>
      <c r="E11413" s="191">
        <v>7</v>
      </c>
    </row>
    <row r="11414" spans="1:5">
      <c r="A11414" s="190">
        <v>44442</v>
      </c>
      <c r="B11414" s="191">
        <v>44442</v>
      </c>
      <c r="C11414" s="191" t="s">
        <v>834</v>
      </c>
      <c r="D11414" s="192">
        <f>VLOOKUP(Pag_Inicio_Corr_mas_casos[[#This Row],[Corregimiento]],Hoja3!$A$2:$D$676,4,0)</f>
        <v>30104</v>
      </c>
      <c r="E11414" s="191">
        <v>7</v>
      </c>
    </row>
    <row r="11415" spans="1:5">
      <c r="A11415" s="190">
        <v>44442</v>
      </c>
      <c r="B11415" s="191">
        <v>44442</v>
      </c>
      <c r="C11415" s="191" t="s">
        <v>1145</v>
      </c>
      <c r="D11415" s="192">
        <f>VLOOKUP(Pag_Inicio_Corr_mas_casos[[#This Row],[Corregimiento]],Hoja3!$A$2:$D$676,4,0)</f>
        <v>130106</v>
      </c>
      <c r="E11415" s="191">
        <v>7</v>
      </c>
    </row>
    <row r="11416" spans="1:5">
      <c r="A11416" s="196">
        <v>44443</v>
      </c>
      <c r="B11416" s="197">
        <v>44443</v>
      </c>
      <c r="C11416" s="197" t="s">
        <v>1121</v>
      </c>
      <c r="D11416" s="198">
        <f>VLOOKUP(Pag_Inicio_Corr_mas_casos[[#This Row],[Corregimiento]],Hoja3!$A$2:$D$676,4,0)</f>
        <v>80819</v>
      </c>
      <c r="E11416" s="197">
        <v>17</v>
      </c>
    </row>
    <row r="11417" spans="1:5">
      <c r="A11417" s="196">
        <v>44443</v>
      </c>
      <c r="B11417" s="197">
        <v>44443</v>
      </c>
      <c r="C11417" s="197" t="s">
        <v>1346</v>
      </c>
      <c r="D11417" s="198">
        <f>VLOOKUP(Pag_Inicio_Corr_mas_casos[[#This Row],[Corregimiento]],Hoja3!$A$2:$D$676,4,0)</f>
        <v>130407</v>
      </c>
      <c r="E11417" s="197">
        <v>16</v>
      </c>
    </row>
    <row r="11418" spans="1:5">
      <c r="A11418" s="196">
        <v>44443</v>
      </c>
      <c r="B11418" s="197">
        <v>44443</v>
      </c>
      <c r="C11418" s="197" t="s">
        <v>1062</v>
      </c>
      <c r="D11418" s="198">
        <f>VLOOKUP(Pag_Inicio_Corr_mas_casos[[#This Row],[Corregimiento]],Hoja3!$A$2:$D$676,4,0)</f>
        <v>80817</v>
      </c>
      <c r="E11418" s="197">
        <v>15</v>
      </c>
    </row>
    <row r="11419" spans="1:5">
      <c r="A11419" s="196">
        <v>44443</v>
      </c>
      <c r="B11419" s="197">
        <v>44443</v>
      </c>
      <c r="C11419" s="197" t="s">
        <v>1120</v>
      </c>
      <c r="D11419" s="198">
        <f>VLOOKUP(Pag_Inicio_Corr_mas_casos[[#This Row],[Corregimiento]],Hoja3!$A$2:$D$676,4,0)</f>
        <v>80809</v>
      </c>
      <c r="E11419" s="197">
        <v>14</v>
      </c>
    </row>
    <row r="11420" spans="1:5">
      <c r="A11420" s="196">
        <v>44443</v>
      </c>
      <c r="B11420" s="197">
        <v>44443</v>
      </c>
      <c r="C11420" s="197" t="s">
        <v>881</v>
      </c>
      <c r="D11420" s="198">
        <f>VLOOKUP(Pag_Inicio_Corr_mas_casos[[#This Row],[Corregimiento]],Hoja3!$A$2:$D$676,4,0)</f>
        <v>80821</v>
      </c>
      <c r="E11420" s="197">
        <v>10</v>
      </c>
    </row>
    <row r="11421" spans="1:5">
      <c r="A11421" s="196">
        <v>44443</v>
      </c>
      <c r="B11421" s="197">
        <v>44443</v>
      </c>
      <c r="C11421" s="197" t="s">
        <v>1049</v>
      </c>
      <c r="D11421" s="198">
        <f>VLOOKUP(Pag_Inicio_Corr_mas_casos[[#This Row],[Corregimiento]],Hoja3!$A$2:$D$676,4,0)</f>
        <v>80806</v>
      </c>
      <c r="E11421" s="197">
        <v>9</v>
      </c>
    </row>
    <row r="11422" spans="1:5">
      <c r="A11422" s="196">
        <v>44443</v>
      </c>
      <c r="B11422" s="197">
        <v>44443</v>
      </c>
      <c r="C11422" s="197" t="s">
        <v>1048</v>
      </c>
      <c r="D11422" s="198">
        <f>VLOOKUP(Pag_Inicio_Corr_mas_casos[[#This Row],[Corregimiento]],Hoja3!$A$2:$D$676,4,0)</f>
        <v>81009</v>
      </c>
      <c r="E11422" s="197">
        <v>9</v>
      </c>
    </row>
    <row r="11423" spans="1:5">
      <c r="A11423" s="196">
        <v>44443</v>
      </c>
      <c r="B11423" s="197">
        <v>44443</v>
      </c>
      <c r="C11423" s="197" t="s">
        <v>1163</v>
      </c>
      <c r="D11423" s="198">
        <f>VLOOKUP(Pag_Inicio_Corr_mas_casos[[#This Row],[Corregimiento]],Hoja3!$A$2:$D$676,4,0)</f>
        <v>130102</v>
      </c>
      <c r="E11423" s="197">
        <v>9</v>
      </c>
    </row>
    <row r="11424" spans="1:5">
      <c r="A11424" s="196">
        <v>44443</v>
      </c>
      <c r="B11424" s="197">
        <v>44443</v>
      </c>
      <c r="C11424" s="197" t="s">
        <v>1046</v>
      </c>
      <c r="D11424" s="198">
        <f>VLOOKUP(Pag_Inicio_Corr_mas_casos[[#This Row],[Corregimiento]],Hoja3!$A$2:$D$676,4,0)</f>
        <v>80810</v>
      </c>
      <c r="E11424" s="197">
        <v>8</v>
      </c>
    </row>
    <row r="11425" spans="1:5">
      <c r="A11425" s="196">
        <v>44443</v>
      </c>
      <c r="B11425" s="197">
        <v>44443</v>
      </c>
      <c r="C11425" s="197" t="s">
        <v>873</v>
      </c>
      <c r="D11425" s="198">
        <f>VLOOKUP(Pag_Inicio_Corr_mas_casos[[#This Row],[Corregimiento]],Hoja3!$A$2:$D$676,4,0)</f>
        <v>40203</v>
      </c>
      <c r="E11425" s="197">
        <v>8</v>
      </c>
    </row>
    <row r="11426" spans="1:5">
      <c r="A11426" s="196">
        <v>44443</v>
      </c>
      <c r="B11426" s="197">
        <v>44443</v>
      </c>
      <c r="C11426" s="197" t="s">
        <v>1045</v>
      </c>
      <c r="D11426" s="198">
        <f>VLOOKUP(Pag_Inicio_Corr_mas_casos[[#This Row],[Corregimiento]],Hoja3!$A$2:$D$676,4,0)</f>
        <v>81001</v>
      </c>
      <c r="E11426" s="197">
        <v>7</v>
      </c>
    </row>
    <row r="11427" spans="1:5">
      <c r="A11427" s="196">
        <v>44443</v>
      </c>
      <c r="B11427" s="197">
        <v>44443</v>
      </c>
      <c r="C11427" s="197" t="s">
        <v>1056</v>
      </c>
      <c r="D11427" s="198">
        <f>VLOOKUP(Pag_Inicio_Corr_mas_casos[[#This Row],[Corregimiento]],Hoja3!$A$2:$D$676,4,0)</f>
        <v>80826</v>
      </c>
      <c r="E11427" s="197">
        <v>7</v>
      </c>
    </row>
    <row r="11428" spans="1:5">
      <c r="A11428" s="196">
        <v>44443</v>
      </c>
      <c r="B11428" s="197">
        <v>44443</v>
      </c>
      <c r="C11428" s="197" t="s">
        <v>841</v>
      </c>
      <c r="D11428" s="198">
        <f>VLOOKUP(Pag_Inicio_Corr_mas_casos[[#This Row],[Corregimiento]],Hoja3!$A$2:$D$676,4,0)</f>
        <v>30111</v>
      </c>
      <c r="E11428" s="197">
        <v>7</v>
      </c>
    </row>
    <row r="11429" spans="1:5">
      <c r="A11429" s="196">
        <v>44443</v>
      </c>
      <c r="B11429" s="197">
        <v>44443</v>
      </c>
      <c r="C11429" s="197" t="s">
        <v>1465</v>
      </c>
      <c r="D11429" s="198">
        <f>VLOOKUP(Pag_Inicio_Corr_mas_casos[[#This Row],[Corregimiento]],Hoja3!$A$2:$D$676,4,0)</f>
        <v>90201</v>
      </c>
      <c r="E11429" s="197">
        <v>6</v>
      </c>
    </row>
    <row r="11430" spans="1:5">
      <c r="A11430" s="196">
        <v>44443</v>
      </c>
      <c r="B11430" s="197">
        <v>44443</v>
      </c>
      <c r="C11430" s="197" t="s">
        <v>1427</v>
      </c>
      <c r="D11430" s="198">
        <f>VLOOKUP(Pag_Inicio_Corr_mas_casos[[#This Row],[Corregimiento]],Hoja3!$A$2:$D$676,4,0)</f>
        <v>81003</v>
      </c>
      <c r="E11430" s="197">
        <v>6</v>
      </c>
    </row>
    <row r="11431" spans="1:5">
      <c r="A11431" s="196">
        <v>44443</v>
      </c>
      <c r="B11431" s="197">
        <v>44443</v>
      </c>
      <c r="C11431" s="197" t="s">
        <v>1169</v>
      </c>
      <c r="D11431" s="198">
        <f>VLOOKUP(Pag_Inicio_Corr_mas_casos[[#This Row],[Corregimiento]],Hoja3!$A$2:$D$676,4,0)</f>
        <v>40601</v>
      </c>
      <c r="E11431" s="197">
        <v>6</v>
      </c>
    </row>
    <row r="11432" spans="1:5">
      <c r="A11432" s="196">
        <v>44443</v>
      </c>
      <c r="B11432" s="197">
        <v>44443</v>
      </c>
      <c r="C11432" s="197" t="s">
        <v>1464</v>
      </c>
      <c r="D11432" s="198">
        <f>VLOOKUP(Pag_Inicio_Corr_mas_casos[[#This Row],[Corregimiento]],Hoja3!$A$2:$D$676,4,0)</f>
        <v>81004</v>
      </c>
      <c r="E11432" s="197">
        <v>6</v>
      </c>
    </row>
    <row r="11433" spans="1:5">
      <c r="A11433" s="196">
        <v>44443</v>
      </c>
      <c r="B11433" s="197">
        <v>44443</v>
      </c>
      <c r="C11433" s="197" t="s">
        <v>1155</v>
      </c>
      <c r="D11433" s="198">
        <f>VLOOKUP(Pag_Inicio_Corr_mas_casos[[#This Row],[Corregimiento]],Hoja3!$A$2:$D$676,4,0)</f>
        <v>80812</v>
      </c>
      <c r="E11433" s="197">
        <v>6</v>
      </c>
    </row>
    <row r="11434" spans="1:5">
      <c r="A11434" s="196">
        <v>44443</v>
      </c>
      <c r="B11434" s="197">
        <v>44443</v>
      </c>
      <c r="C11434" s="197" t="s">
        <v>1131</v>
      </c>
      <c r="D11434" s="198">
        <f>VLOOKUP(Pag_Inicio_Corr_mas_casos[[#This Row],[Corregimiento]],Hoja3!$A$2:$D$676,4,0)</f>
        <v>91001</v>
      </c>
      <c r="E11434" s="197">
        <v>6</v>
      </c>
    </row>
    <row r="11435" spans="1:5">
      <c r="A11435" s="196">
        <v>44443</v>
      </c>
      <c r="B11435" s="197">
        <v>44443</v>
      </c>
      <c r="C11435" s="197" t="s">
        <v>1145</v>
      </c>
      <c r="D11435" s="198">
        <f>VLOOKUP(Pag_Inicio_Corr_mas_casos[[#This Row],[Corregimiento]],Hoja3!$A$2:$D$676,4,0)</f>
        <v>130106</v>
      </c>
      <c r="E11435" s="197">
        <v>6</v>
      </c>
    </row>
    <row r="11436" spans="1:5">
      <c r="A11436" s="187">
        <v>44444</v>
      </c>
      <c r="B11436" s="188">
        <v>44444</v>
      </c>
      <c r="C11436" s="188" t="s">
        <v>1076</v>
      </c>
      <c r="D11436" s="189">
        <f>VLOOKUP(Pag_Inicio_Corr_mas_casos[[#This Row],[Corregimiento]],Hoja3!$A$2:$D$676,4,0)</f>
        <v>30107</v>
      </c>
      <c r="E11436" s="188">
        <v>14</v>
      </c>
    </row>
    <row r="11437" spans="1:5">
      <c r="A11437" s="187">
        <v>44444</v>
      </c>
      <c r="B11437" s="188">
        <v>44444</v>
      </c>
      <c r="C11437" s="188" t="s">
        <v>1121</v>
      </c>
      <c r="D11437" s="189">
        <f>VLOOKUP(Pag_Inicio_Corr_mas_casos[[#This Row],[Corregimiento]],Hoja3!$A$2:$D$676,4,0)</f>
        <v>80819</v>
      </c>
      <c r="E11437" s="188">
        <v>12</v>
      </c>
    </row>
    <row r="11438" spans="1:5">
      <c r="A11438" s="187">
        <v>44444</v>
      </c>
      <c r="B11438" s="188">
        <v>44444</v>
      </c>
      <c r="C11438" s="188" t="s">
        <v>1065</v>
      </c>
      <c r="D11438" s="189">
        <f>VLOOKUP(Pag_Inicio_Corr_mas_casos[[#This Row],[Corregimiento]],Hoja3!$A$2:$D$676,4,0)</f>
        <v>80815</v>
      </c>
      <c r="E11438" s="188">
        <v>10</v>
      </c>
    </row>
    <row r="11439" spans="1:5">
      <c r="A11439" s="187">
        <v>44444</v>
      </c>
      <c r="B11439" s="188">
        <v>44444</v>
      </c>
      <c r="C11439" s="188" t="s">
        <v>1163</v>
      </c>
      <c r="D11439" s="189">
        <f>VLOOKUP(Pag_Inicio_Corr_mas_casos[[#This Row],[Corregimiento]],Hoja3!$A$2:$D$676,4,0)</f>
        <v>130102</v>
      </c>
      <c r="E11439" s="188">
        <v>10</v>
      </c>
    </row>
    <row r="11440" spans="1:5">
      <c r="A11440" s="187">
        <v>44444</v>
      </c>
      <c r="B11440" s="188">
        <v>44444</v>
      </c>
      <c r="C11440" s="188" t="s">
        <v>1268</v>
      </c>
      <c r="D11440" s="189">
        <f>VLOOKUP(Pag_Inicio_Corr_mas_casos[[#This Row],[Corregimiento]],Hoja3!$A$2:$D$676,4,0)</f>
        <v>40606</v>
      </c>
      <c r="E11440" s="188">
        <v>9</v>
      </c>
    </row>
    <row r="11441" spans="1:5">
      <c r="A11441" s="187">
        <v>44444</v>
      </c>
      <c r="B11441" s="188">
        <v>44444</v>
      </c>
      <c r="C11441" s="188" t="s">
        <v>834</v>
      </c>
      <c r="D11441" s="189">
        <f>VLOOKUP(Pag_Inicio_Corr_mas_casos[[#This Row],[Corregimiento]],Hoja3!$A$2:$D$676,4,0)</f>
        <v>30104</v>
      </c>
      <c r="E11441" s="188">
        <v>9</v>
      </c>
    </row>
    <row r="11442" spans="1:5">
      <c r="A11442" s="187">
        <v>44444</v>
      </c>
      <c r="B11442" s="188">
        <v>44444</v>
      </c>
      <c r="C11442" s="188" t="s">
        <v>1061</v>
      </c>
      <c r="D11442" s="189">
        <f>VLOOKUP(Pag_Inicio_Corr_mas_casos[[#This Row],[Corregimiento]],Hoja3!$A$2:$D$676,4,0)</f>
        <v>80820</v>
      </c>
      <c r="E11442" s="188">
        <v>8</v>
      </c>
    </row>
    <row r="11443" spans="1:5">
      <c r="A11443" s="187">
        <v>44444</v>
      </c>
      <c r="B11443" s="188">
        <v>44444</v>
      </c>
      <c r="C11443" s="188" t="s">
        <v>1120</v>
      </c>
      <c r="D11443" s="189">
        <f>VLOOKUP(Pag_Inicio_Corr_mas_casos[[#This Row],[Corregimiento]],Hoja3!$A$2:$D$676,4,0)</f>
        <v>80809</v>
      </c>
      <c r="E11443" s="188">
        <v>7</v>
      </c>
    </row>
    <row r="11444" spans="1:5">
      <c r="A11444" s="187">
        <v>44444</v>
      </c>
      <c r="B11444" s="188">
        <v>44444</v>
      </c>
      <c r="C11444" s="188" t="s">
        <v>1466</v>
      </c>
      <c r="D11444" s="189">
        <f>VLOOKUP(Pag_Inicio_Corr_mas_casos[[#This Row],[Corregimiento]],Hoja3!$A$2:$D$676,4,0)</f>
        <v>30109</v>
      </c>
      <c r="E11444" s="188">
        <v>7</v>
      </c>
    </row>
    <row r="11445" spans="1:5">
      <c r="A11445" s="187">
        <v>44444</v>
      </c>
      <c r="B11445" s="188">
        <v>44444</v>
      </c>
      <c r="C11445" s="188" t="s">
        <v>1062</v>
      </c>
      <c r="D11445" s="189">
        <f>VLOOKUP(Pag_Inicio_Corr_mas_casos[[#This Row],[Corregimiento]],Hoja3!$A$2:$D$676,4,0)</f>
        <v>80817</v>
      </c>
      <c r="E11445" s="188">
        <v>6</v>
      </c>
    </row>
    <row r="11446" spans="1:5">
      <c r="A11446" s="187">
        <v>44444</v>
      </c>
      <c r="B11446" s="188">
        <v>44444</v>
      </c>
      <c r="C11446" s="188" t="s">
        <v>1094</v>
      </c>
      <c r="D11446" s="189">
        <f>VLOOKUP(Pag_Inicio_Corr_mas_casos[[#This Row],[Corregimiento]],Hoja3!$A$2:$D$676,4,0)</f>
        <v>80822</v>
      </c>
      <c r="E11446" s="188">
        <v>5</v>
      </c>
    </row>
    <row r="11447" spans="1:5">
      <c r="A11447" s="187">
        <v>44444</v>
      </c>
      <c r="B11447" s="188">
        <v>44444</v>
      </c>
      <c r="C11447" s="188" t="s">
        <v>1046</v>
      </c>
      <c r="D11447" s="189">
        <f>VLOOKUP(Pag_Inicio_Corr_mas_casos[[#This Row],[Corregimiento]],Hoja3!$A$2:$D$676,4,0)</f>
        <v>80810</v>
      </c>
      <c r="E11447" s="188">
        <v>5</v>
      </c>
    </row>
    <row r="11448" spans="1:5">
      <c r="A11448" s="187">
        <v>44444</v>
      </c>
      <c r="B11448" s="188">
        <v>44444</v>
      </c>
      <c r="C11448" s="188" t="s">
        <v>1467</v>
      </c>
      <c r="D11448" s="189">
        <f>VLOOKUP(Pag_Inicio_Corr_mas_casos[[#This Row],[Corregimiento]],Hoja3!$A$2:$D$676,4,0)</f>
        <v>20604</v>
      </c>
      <c r="E11448" s="188">
        <v>5</v>
      </c>
    </row>
    <row r="11449" spans="1:5">
      <c r="A11449" s="187">
        <v>44444</v>
      </c>
      <c r="B11449" s="188">
        <v>44444</v>
      </c>
      <c r="C11449" s="188" t="s">
        <v>1468</v>
      </c>
      <c r="D11449" s="189">
        <f>VLOOKUP(Pag_Inicio_Corr_mas_casos[[#This Row],[Corregimiento]],Hoja3!$A$2:$D$676,4,0)</f>
        <v>20204</v>
      </c>
      <c r="E11449" s="188">
        <v>5</v>
      </c>
    </row>
    <row r="11450" spans="1:5">
      <c r="A11450" s="187">
        <v>44444</v>
      </c>
      <c r="B11450" s="188">
        <v>44444</v>
      </c>
      <c r="C11450" s="188" t="s">
        <v>1048</v>
      </c>
      <c r="D11450" s="189">
        <f>VLOOKUP(Pag_Inicio_Corr_mas_casos[[#This Row],[Corregimiento]],Hoja3!$A$2:$D$676,4,0)</f>
        <v>81009</v>
      </c>
      <c r="E11450" s="188">
        <v>5</v>
      </c>
    </row>
    <row r="11451" spans="1:5">
      <c r="A11451" s="187">
        <v>44444</v>
      </c>
      <c r="B11451" s="188">
        <v>44444</v>
      </c>
      <c r="C11451" s="188" t="s">
        <v>1050</v>
      </c>
      <c r="D11451" s="189">
        <f>VLOOKUP(Pag_Inicio_Corr_mas_casos[[#This Row],[Corregimiento]],Hoja3!$A$2:$D$676,4,0)</f>
        <v>80823</v>
      </c>
      <c r="E11451" s="188">
        <v>5</v>
      </c>
    </row>
    <row r="11452" spans="1:5">
      <c r="A11452" s="187">
        <v>44444</v>
      </c>
      <c r="B11452" s="188">
        <v>44444</v>
      </c>
      <c r="C11452" s="188" t="s">
        <v>779</v>
      </c>
      <c r="D11452" s="189">
        <f>VLOOKUP(Pag_Inicio_Corr_mas_casos[[#This Row],[Corregimiento]],Hoja3!$A$2:$D$676,4,0)</f>
        <v>130709</v>
      </c>
      <c r="E11452" s="188">
        <v>5</v>
      </c>
    </row>
    <row r="11453" spans="1:5">
      <c r="A11453" s="187">
        <v>44444</v>
      </c>
      <c r="B11453" s="188">
        <v>44444</v>
      </c>
      <c r="C11453" s="188" t="s">
        <v>1155</v>
      </c>
      <c r="D11453" s="189">
        <f>VLOOKUP(Pag_Inicio_Corr_mas_casos[[#This Row],[Corregimiento]],Hoja3!$A$2:$D$676,4,0)</f>
        <v>80812</v>
      </c>
      <c r="E11453" s="188">
        <v>5</v>
      </c>
    </row>
    <row r="11454" spans="1:5">
      <c r="A11454" s="187">
        <v>44444</v>
      </c>
      <c r="B11454" s="188">
        <v>44444</v>
      </c>
      <c r="C11454" s="188" t="s">
        <v>1092</v>
      </c>
      <c r="D11454" s="189">
        <f>VLOOKUP(Pag_Inicio_Corr_mas_casos[[#This Row],[Corregimiento]],Hoja3!$A$2:$D$676,4,0)</f>
        <v>130716</v>
      </c>
      <c r="E11454" s="188">
        <v>4</v>
      </c>
    </row>
    <row r="11455" spans="1:5">
      <c r="A11455" s="187">
        <v>44444</v>
      </c>
      <c r="B11455" s="188">
        <v>44444</v>
      </c>
      <c r="C11455" s="188" t="s">
        <v>1264</v>
      </c>
      <c r="D11455" s="189">
        <f>VLOOKUP(Pag_Inicio_Corr_mas_casos[[#This Row],[Corregimiento]],Hoja3!$A$2:$D$676,4,0)</f>
        <v>30103</v>
      </c>
      <c r="E11455" s="188">
        <v>4</v>
      </c>
    </row>
    <row r="11456" spans="1:5">
      <c r="A11456" s="38">
        <v>44445</v>
      </c>
      <c r="B11456" s="39">
        <v>44445</v>
      </c>
      <c r="C11456" s="39" t="s">
        <v>1056</v>
      </c>
      <c r="D11456" s="40">
        <f>VLOOKUP(Pag_Inicio_Corr_mas_casos[[#This Row],[Corregimiento]],Hoja3!$A$2:$D$676,4,0)</f>
        <v>80826</v>
      </c>
      <c r="E11456" s="39">
        <v>7</v>
      </c>
    </row>
    <row r="11457" spans="1:5">
      <c r="A11457" s="38">
        <v>44445</v>
      </c>
      <c r="B11457" s="39">
        <v>44445</v>
      </c>
      <c r="C11457" s="39" t="s">
        <v>1232</v>
      </c>
      <c r="D11457" s="40">
        <f>VLOOKUP(Pag_Inicio_Corr_mas_casos[[#This Row],[Corregimiento]],Hoja3!$A$2:$D$676,4,0)</f>
        <v>20604</v>
      </c>
      <c r="E11457" s="39">
        <v>7</v>
      </c>
    </row>
    <row r="11458" spans="1:5">
      <c r="A11458" s="38">
        <v>44445</v>
      </c>
      <c r="B11458" s="39">
        <v>44445</v>
      </c>
      <c r="C11458" s="39" t="s">
        <v>1051</v>
      </c>
      <c r="D11458" s="40">
        <f>VLOOKUP(Pag_Inicio_Corr_mas_casos[[#This Row],[Corregimiento]],Hoja3!$A$2:$D$676,4,0)</f>
        <v>80807</v>
      </c>
      <c r="E11458" s="39">
        <v>6</v>
      </c>
    </row>
    <row r="11459" spans="1:5">
      <c r="A11459" s="38">
        <v>44445</v>
      </c>
      <c r="B11459" s="39">
        <v>44445</v>
      </c>
      <c r="C11459" s="39" t="s">
        <v>1141</v>
      </c>
      <c r="D11459" s="40">
        <f>VLOOKUP(Pag_Inicio_Corr_mas_casos[[#This Row],[Corregimiento]],Hoja3!$A$2:$D$676,4,0)</f>
        <v>30104</v>
      </c>
      <c r="E11459" s="39">
        <v>6</v>
      </c>
    </row>
    <row r="11460" spans="1:5">
      <c r="A11460" s="38">
        <v>44445</v>
      </c>
      <c r="B11460" s="39">
        <v>44445</v>
      </c>
      <c r="C11460" s="39" t="s">
        <v>1155</v>
      </c>
      <c r="D11460" s="40">
        <f>VLOOKUP(Pag_Inicio_Corr_mas_casos[[#This Row],[Corregimiento]],Hoja3!$A$2:$D$676,4,0)</f>
        <v>80812</v>
      </c>
      <c r="E11460" s="39">
        <v>6</v>
      </c>
    </row>
    <row r="11461" spans="1:5">
      <c r="A11461" s="38">
        <v>44445</v>
      </c>
      <c r="B11461" s="39">
        <v>44445</v>
      </c>
      <c r="C11461" s="39" t="s">
        <v>1048</v>
      </c>
      <c r="D11461" s="40">
        <f>VLOOKUP(Pag_Inicio_Corr_mas_casos[[#This Row],[Corregimiento]],Hoja3!$A$2:$D$676,4,0)</f>
        <v>81009</v>
      </c>
      <c r="E11461" s="39">
        <v>6</v>
      </c>
    </row>
    <row r="11462" spans="1:5">
      <c r="A11462" s="38">
        <v>44445</v>
      </c>
      <c r="B11462" s="39">
        <v>44445</v>
      </c>
      <c r="C11462" s="39" t="s">
        <v>1076</v>
      </c>
      <c r="D11462" s="40">
        <f>VLOOKUP(Pag_Inicio_Corr_mas_casos[[#This Row],[Corregimiento]],Hoja3!$A$2:$D$676,4,0)</f>
        <v>30107</v>
      </c>
      <c r="E11462" s="39">
        <v>6</v>
      </c>
    </row>
    <row r="11463" spans="1:5">
      <c r="A11463" s="38">
        <v>44445</v>
      </c>
      <c r="B11463" s="39">
        <v>44445</v>
      </c>
      <c r="C11463" s="39" t="s">
        <v>1050</v>
      </c>
      <c r="D11463" s="40">
        <f>VLOOKUP(Pag_Inicio_Corr_mas_casos[[#This Row],[Corregimiento]],Hoja3!$A$2:$D$676,4,0)</f>
        <v>80823</v>
      </c>
      <c r="E11463" s="39">
        <v>5</v>
      </c>
    </row>
    <row r="11464" spans="1:5">
      <c r="A11464" s="38">
        <v>44445</v>
      </c>
      <c r="B11464" s="39">
        <v>44445</v>
      </c>
      <c r="C11464" s="39" t="s">
        <v>1083</v>
      </c>
      <c r="D11464" s="40">
        <f>VLOOKUP(Pag_Inicio_Corr_mas_casos[[#This Row],[Corregimiento]],Hoja3!$A$2:$D$676,4,0)</f>
        <v>40203</v>
      </c>
      <c r="E11464" s="39">
        <v>4</v>
      </c>
    </row>
    <row r="11465" spans="1:5">
      <c r="A11465" s="38">
        <v>44445</v>
      </c>
      <c r="B11465" s="39">
        <v>44445</v>
      </c>
      <c r="C11465" s="39" t="s">
        <v>1062</v>
      </c>
      <c r="D11465" s="40">
        <f>VLOOKUP(Pag_Inicio_Corr_mas_casos[[#This Row],[Corregimiento]],Hoja3!$A$2:$D$676,4,0)</f>
        <v>80817</v>
      </c>
      <c r="E11465" s="39">
        <v>4</v>
      </c>
    </row>
    <row r="11466" spans="1:5">
      <c r="A11466" s="38">
        <v>44445</v>
      </c>
      <c r="B11466" s="39">
        <v>44445</v>
      </c>
      <c r="C11466" s="39" t="s">
        <v>1049</v>
      </c>
      <c r="D11466" s="40">
        <f>VLOOKUP(Pag_Inicio_Corr_mas_casos[[#This Row],[Corregimiento]],Hoja3!$A$2:$D$676,4,0)</f>
        <v>80806</v>
      </c>
      <c r="E11466" s="39">
        <v>4</v>
      </c>
    </row>
    <row r="11467" spans="1:5">
      <c r="A11467" s="38">
        <v>44445</v>
      </c>
      <c r="B11467" s="39">
        <v>44445</v>
      </c>
      <c r="C11467" s="39" t="s">
        <v>1116</v>
      </c>
      <c r="D11467" s="40">
        <f>VLOOKUP(Pag_Inicio_Corr_mas_casos[[#This Row],[Corregimiento]],Hoja3!$A$2:$D$676,4,0)</f>
        <v>40612</v>
      </c>
      <c r="E11467" s="39">
        <v>4</v>
      </c>
    </row>
    <row r="11468" spans="1:5">
      <c r="A11468" s="38">
        <v>44445</v>
      </c>
      <c r="B11468" s="39">
        <v>44445</v>
      </c>
      <c r="C11468" s="39" t="s">
        <v>1227</v>
      </c>
      <c r="D11468" s="40">
        <f>VLOOKUP(Pag_Inicio_Corr_mas_casos[[#This Row],[Corregimiento]],Hoja3!$A$2:$D$676,4,0)</f>
        <v>30401</v>
      </c>
      <c r="E11468" s="39">
        <v>4</v>
      </c>
    </row>
    <row r="11469" spans="1:5">
      <c r="A11469" s="38">
        <v>44445</v>
      </c>
      <c r="B11469" s="39">
        <v>44445</v>
      </c>
      <c r="C11469" s="39" t="s">
        <v>1121</v>
      </c>
      <c r="D11469" s="40">
        <f>VLOOKUP(Pag_Inicio_Corr_mas_casos[[#This Row],[Corregimiento]],Hoja3!$A$2:$D$676,4,0)</f>
        <v>80819</v>
      </c>
      <c r="E11469" s="39">
        <v>4</v>
      </c>
    </row>
    <row r="11470" spans="1:5">
      <c r="A11470" s="38">
        <v>44445</v>
      </c>
      <c r="B11470" s="39">
        <v>44445</v>
      </c>
      <c r="C11470" s="39" t="s">
        <v>1163</v>
      </c>
      <c r="D11470" s="40">
        <f>VLOOKUP(Pag_Inicio_Corr_mas_casos[[#This Row],[Corregimiento]],Hoja3!$A$2:$D$676,4,0)</f>
        <v>130102</v>
      </c>
      <c r="E11470" s="39">
        <v>4</v>
      </c>
    </row>
    <row r="11471" spans="1:5">
      <c r="A11471" s="38">
        <v>44445</v>
      </c>
      <c r="B11471" s="39">
        <v>44445</v>
      </c>
      <c r="C11471" s="39" t="s">
        <v>1120</v>
      </c>
      <c r="D11471" s="40">
        <f>VLOOKUP(Pag_Inicio_Corr_mas_casos[[#This Row],[Corregimiento]],Hoja3!$A$2:$D$676,4,0)</f>
        <v>80809</v>
      </c>
      <c r="E11471" s="39">
        <v>4</v>
      </c>
    </row>
    <row r="11472" spans="1:5">
      <c r="A11472" s="38">
        <v>44445</v>
      </c>
      <c r="B11472" s="39">
        <v>44445</v>
      </c>
      <c r="C11472" s="39" t="s">
        <v>1046</v>
      </c>
      <c r="D11472" s="40">
        <f>VLOOKUP(Pag_Inicio_Corr_mas_casos[[#This Row],[Corregimiento]],Hoja3!$A$2:$D$676,4,0)</f>
        <v>80810</v>
      </c>
      <c r="E11472" s="39">
        <v>3</v>
      </c>
    </row>
    <row r="11473" spans="1:5">
      <c r="A11473" s="38">
        <v>44445</v>
      </c>
      <c r="B11473" s="39">
        <v>44445</v>
      </c>
      <c r="C11473" s="39" t="s">
        <v>1169</v>
      </c>
      <c r="D11473" s="40">
        <f>VLOOKUP(Pag_Inicio_Corr_mas_casos[[#This Row],[Corregimiento]],Hoja3!$A$2:$D$676,4,0)</f>
        <v>40601</v>
      </c>
      <c r="E11473" s="39">
        <v>3</v>
      </c>
    </row>
    <row r="11474" spans="1:5">
      <c r="A11474" s="38">
        <v>44445</v>
      </c>
      <c r="B11474" s="39">
        <v>44445</v>
      </c>
      <c r="C11474" s="39" t="s">
        <v>1066</v>
      </c>
      <c r="D11474" s="40">
        <f>VLOOKUP(Pag_Inicio_Corr_mas_casos[[#This Row],[Corregimiento]],Hoja3!$A$2:$D$676,4,0)</f>
        <v>130716</v>
      </c>
      <c r="E11474" s="39">
        <v>3</v>
      </c>
    </row>
    <row r="11475" spans="1:5">
      <c r="A11475" s="38">
        <v>44445</v>
      </c>
      <c r="B11475" s="39">
        <v>44445</v>
      </c>
      <c r="C11475" s="39" t="s">
        <v>1054</v>
      </c>
      <c r="D11475" s="40">
        <f>VLOOKUP(Pag_Inicio_Corr_mas_casos[[#This Row],[Corregimiento]],Hoja3!$A$2:$D$676,4,0)</f>
        <v>81007</v>
      </c>
      <c r="E11475" s="39">
        <v>3</v>
      </c>
    </row>
    <row r="11476" spans="1:5">
      <c r="A11476" s="32">
        <v>44446</v>
      </c>
      <c r="B11476" s="33">
        <v>44446</v>
      </c>
      <c r="C11476" s="33" t="s">
        <v>1121</v>
      </c>
      <c r="D11476" s="34">
        <f>VLOOKUP(Pag_Inicio_Corr_mas_casos[[#This Row],[Corregimiento]],Hoja3!$A$2:$D$676,4,0)</f>
        <v>80819</v>
      </c>
      <c r="E11476" s="33">
        <v>31</v>
      </c>
    </row>
    <row r="11477" spans="1:5">
      <c r="A11477" s="32">
        <v>44446</v>
      </c>
      <c r="B11477" s="33">
        <v>44446</v>
      </c>
      <c r="C11477" s="33" t="s">
        <v>1076</v>
      </c>
      <c r="D11477" s="34">
        <f>VLOOKUP(Pag_Inicio_Corr_mas_casos[[#This Row],[Corregimiento]],Hoja3!$A$2:$D$676,4,0)</f>
        <v>30107</v>
      </c>
      <c r="E11477" s="33">
        <v>14</v>
      </c>
    </row>
    <row r="11478" spans="1:5">
      <c r="A11478" s="32">
        <v>44446</v>
      </c>
      <c r="B11478" s="33">
        <v>44446</v>
      </c>
      <c r="C11478" s="33" t="s">
        <v>1060</v>
      </c>
      <c r="D11478" s="34">
        <f>VLOOKUP(Pag_Inicio_Corr_mas_casos[[#This Row],[Corregimiento]],Hoja3!$A$2:$D$676,4,0)</f>
        <v>80813</v>
      </c>
      <c r="E11478" s="33">
        <v>13</v>
      </c>
    </row>
    <row r="11479" spans="1:5">
      <c r="A11479" s="32">
        <v>44446</v>
      </c>
      <c r="B11479" s="33">
        <v>44446</v>
      </c>
      <c r="C11479" s="33" t="s">
        <v>1062</v>
      </c>
      <c r="D11479" s="34">
        <f>VLOOKUP(Pag_Inicio_Corr_mas_casos[[#This Row],[Corregimiento]],Hoja3!$A$2:$D$676,4,0)</f>
        <v>80817</v>
      </c>
      <c r="E11479" s="33">
        <v>11</v>
      </c>
    </row>
    <row r="11480" spans="1:5">
      <c r="A11480" s="32">
        <v>44446</v>
      </c>
      <c r="B11480" s="33">
        <v>44446</v>
      </c>
      <c r="C11480" s="33" t="s">
        <v>881</v>
      </c>
      <c r="D11480" s="34">
        <f>VLOOKUP(Pag_Inicio_Corr_mas_casos[[#This Row],[Corregimiento]],Hoja3!$A$2:$D$676,4,0)</f>
        <v>80821</v>
      </c>
      <c r="E11480" s="33">
        <v>11</v>
      </c>
    </row>
    <row r="11481" spans="1:5">
      <c r="A11481" s="32">
        <v>44446</v>
      </c>
      <c r="B11481" s="33">
        <v>44446</v>
      </c>
      <c r="C11481" s="33" t="s">
        <v>1232</v>
      </c>
      <c r="D11481" s="34">
        <f>VLOOKUP(Pag_Inicio_Corr_mas_casos[[#This Row],[Corregimiento]],Hoja3!$A$2:$D$676,4,0)</f>
        <v>20604</v>
      </c>
      <c r="E11481" s="33">
        <v>10</v>
      </c>
    </row>
    <row r="11482" spans="1:5">
      <c r="A11482" s="32">
        <v>44446</v>
      </c>
      <c r="B11482" s="33">
        <v>44446</v>
      </c>
      <c r="C11482" s="33" t="s">
        <v>1177</v>
      </c>
      <c r="D11482" s="34">
        <f>VLOOKUP(Pag_Inicio_Corr_mas_casos[[#This Row],[Corregimiento]],Hoja3!$A$2:$D$676,4,0)</f>
        <v>130101</v>
      </c>
      <c r="E11482" s="33">
        <v>9</v>
      </c>
    </row>
    <row r="11483" spans="1:5">
      <c r="A11483" s="32">
        <v>44446</v>
      </c>
      <c r="B11483" s="33">
        <v>44446</v>
      </c>
      <c r="C11483" s="33" t="s">
        <v>1131</v>
      </c>
      <c r="D11483" s="34">
        <f>VLOOKUP(Pag_Inicio_Corr_mas_casos[[#This Row],[Corregimiento]],Hoja3!$A$2:$D$676,4,0)</f>
        <v>91001</v>
      </c>
      <c r="E11483" s="33">
        <v>9</v>
      </c>
    </row>
    <row r="11484" spans="1:5">
      <c r="A11484" s="32">
        <v>44446</v>
      </c>
      <c r="B11484" s="33">
        <v>44446</v>
      </c>
      <c r="C11484" s="33" t="s">
        <v>1107</v>
      </c>
      <c r="D11484" s="34">
        <f>VLOOKUP(Pag_Inicio_Corr_mas_casos[[#This Row],[Corregimiento]],Hoja3!$A$2:$D$676,4,0)</f>
        <v>81004</v>
      </c>
      <c r="E11484" s="33">
        <v>8</v>
      </c>
    </row>
    <row r="11485" spans="1:5">
      <c r="A11485" s="32">
        <v>44446</v>
      </c>
      <c r="B11485" s="33">
        <v>44446</v>
      </c>
      <c r="C11485" s="33" t="s">
        <v>1063</v>
      </c>
      <c r="D11485" s="34">
        <f>VLOOKUP(Pag_Inicio_Corr_mas_casos[[#This Row],[Corregimiento]],Hoja3!$A$2:$D$676,4,0)</f>
        <v>80822</v>
      </c>
      <c r="E11485" s="33">
        <v>8</v>
      </c>
    </row>
    <row r="11486" spans="1:5">
      <c r="A11486" s="32">
        <v>44446</v>
      </c>
      <c r="B11486" s="33">
        <v>44446</v>
      </c>
      <c r="C11486" s="33" t="s">
        <v>1083</v>
      </c>
      <c r="D11486" s="34">
        <f>VLOOKUP(Pag_Inicio_Corr_mas_casos[[#This Row],[Corregimiento]],Hoja3!$A$2:$D$676,4,0)</f>
        <v>40203</v>
      </c>
      <c r="E11486" s="33">
        <v>8</v>
      </c>
    </row>
    <row r="11487" spans="1:5">
      <c r="A11487" s="32">
        <v>44446</v>
      </c>
      <c r="B11487" s="33">
        <v>44446</v>
      </c>
      <c r="C11487" s="33" t="s">
        <v>1155</v>
      </c>
      <c r="D11487" s="34">
        <f>VLOOKUP(Pag_Inicio_Corr_mas_casos[[#This Row],[Corregimiento]],Hoja3!$A$2:$D$676,4,0)</f>
        <v>80812</v>
      </c>
      <c r="E11487" s="33">
        <v>8</v>
      </c>
    </row>
    <row r="11488" spans="1:5">
      <c r="A11488" s="32">
        <v>44446</v>
      </c>
      <c r="B11488" s="33">
        <v>44446</v>
      </c>
      <c r="C11488" s="33" t="s">
        <v>1194</v>
      </c>
      <c r="D11488" s="34">
        <f>VLOOKUP(Pag_Inicio_Corr_mas_casos[[#This Row],[Corregimiento]],Hoja3!$A$2:$D$676,4,0)</f>
        <v>130407</v>
      </c>
      <c r="E11488" s="33">
        <v>8</v>
      </c>
    </row>
    <row r="11489" spans="1:5">
      <c r="A11489" s="32">
        <v>44446</v>
      </c>
      <c r="B11489" s="33">
        <v>44446</v>
      </c>
      <c r="C11489" s="33" t="s">
        <v>1120</v>
      </c>
      <c r="D11489" s="34">
        <f>VLOOKUP(Pag_Inicio_Corr_mas_casos[[#This Row],[Corregimiento]],Hoja3!$A$2:$D$676,4,0)</f>
        <v>80809</v>
      </c>
      <c r="E11489" s="33">
        <v>7</v>
      </c>
    </row>
    <row r="11490" spans="1:5">
      <c r="A11490" s="32">
        <v>44446</v>
      </c>
      <c r="B11490" s="33">
        <v>44446</v>
      </c>
      <c r="C11490" s="33" t="s">
        <v>1141</v>
      </c>
      <c r="D11490" s="34">
        <f>VLOOKUP(Pag_Inicio_Corr_mas_casos[[#This Row],[Corregimiento]],Hoja3!$A$2:$D$676,4,0)</f>
        <v>30104</v>
      </c>
      <c r="E11490" s="33">
        <v>7</v>
      </c>
    </row>
    <row r="11491" spans="1:5">
      <c r="A11491" s="32">
        <v>44446</v>
      </c>
      <c r="B11491" s="33">
        <v>44446</v>
      </c>
      <c r="C11491" s="33" t="s">
        <v>1100</v>
      </c>
      <c r="D11491" s="34">
        <f>VLOOKUP(Pag_Inicio_Corr_mas_casos[[#This Row],[Corregimiento]],Hoja3!$A$2:$D$676,4,0)</f>
        <v>130706</v>
      </c>
      <c r="E11491" s="33">
        <v>7</v>
      </c>
    </row>
    <row r="11492" spans="1:5">
      <c r="A11492" s="32">
        <v>44446</v>
      </c>
      <c r="B11492" s="33">
        <v>44446</v>
      </c>
      <c r="C11492" s="33" t="s">
        <v>1217</v>
      </c>
      <c r="D11492" s="34">
        <f>VLOOKUP(Pag_Inicio_Corr_mas_casos[[#This Row],[Corregimiento]],Hoja3!$A$2:$D$676,4,0)</f>
        <v>40515</v>
      </c>
      <c r="E11492" s="33">
        <v>6</v>
      </c>
    </row>
    <row r="11493" spans="1:5">
      <c r="A11493" s="32">
        <v>44446</v>
      </c>
      <c r="B11493" s="33">
        <v>44446</v>
      </c>
      <c r="C11493" s="33" t="s">
        <v>1057</v>
      </c>
      <c r="D11493" s="34">
        <f>VLOOKUP(Pag_Inicio_Corr_mas_casos[[#This Row],[Corregimiento]],Hoja3!$A$2:$D$676,4,0)</f>
        <v>80811</v>
      </c>
      <c r="E11493" s="33">
        <v>6</v>
      </c>
    </row>
    <row r="11494" spans="1:5">
      <c r="A11494" s="32">
        <v>44446</v>
      </c>
      <c r="B11494" s="33">
        <v>44446</v>
      </c>
      <c r="C11494" s="33" t="s">
        <v>1065</v>
      </c>
      <c r="D11494" s="34">
        <f>VLOOKUP(Pag_Inicio_Corr_mas_casos[[#This Row],[Corregimiento]],Hoja3!$A$2:$D$676,4,0)</f>
        <v>80815</v>
      </c>
      <c r="E11494" s="33">
        <v>6</v>
      </c>
    </row>
    <row r="11495" spans="1:5">
      <c r="A11495" s="32">
        <v>44446</v>
      </c>
      <c r="B11495" s="33">
        <v>44446</v>
      </c>
      <c r="C11495" s="33" t="s">
        <v>1051</v>
      </c>
      <c r="D11495" s="34">
        <f>VLOOKUP(Pag_Inicio_Corr_mas_casos[[#This Row],[Corregimiento]],Hoja3!$A$2:$D$676,4,0)</f>
        <v>80807</v>
      </c>
      <c r="E11495" s="33">
        <v>6</v>
      </c>
    </row>
    <row r="11496" spans="1:5">
      <c r="A11496" s="203">
        <v>44447</v>
      </c>
      <c r="B11496" s="204">
        <v>44447</v>
      </c>
      <c r="C11496" s="204" t="s">
        <v>1469</v>
      </c>
      <c r="D11496" s="205">
        <f>VLOOKUP(Pag_Inicio_Corr_mas_casos[[#This Row],[Corregimiento]],Hoja3!$A$2:$D$676,4,0)</f>
        <v>30110</v>
      </c>
      <c r="E11496" s="204">
        <v>10</v>
      </c>
    </row>
    <row r="11497" spans="1:5">
      <c r="A11497" s="203">
        <v>44447</v>
      </c>
      <c r="B11497" s="204">
        <v>44447</v>
      </c>
      <c r="C11497" s="204" t="s">
        <v>1120</v>
      </c>
      <c r="D11497" s="205">
        <f>VLOOKUP(Pag_Inicio_Corr_mas_casos[[#This Row],[Corregimiento]],Hoja3!$A$2:$D$676,4,0)</f>
        <v>80809</v>
      </c>
      <c r="E11497" s="204">
        <v>9</v>
      </c>
    </row>
    <row r="11498" spans="1:5">
      <c r="A11498" s="203">
        <v>44447</v>
      </c>
      <c r="B11498" s="204">
        <v>44447</v>
      </c>
      <c r="C11498" s="204" t="s">
        <v>881</v>
      </c>
      <c r="D11498" s="205">
        <f>VLOOKUP(Pag_Inicio_Corr_mas_casos[[#This Row],[Corregimiento]],Hoja3!$A$2:$D$676,4,0)</f>
        <v>80821</v>
      </c>
      <c r="E11498" s="204">
        <v>9</v>
      </c>
    </row>
    <row r="11499" spans="1:5">
      <c r="A11499" s="203">
        <v>44447</v>
      </c>
      <c r="B11499" s="204">
        <v>44447</v>
      </c>
      <c r="C11499" s="204" t="s">
        <v>1169</v>
      </c>
      <c r="D11499" s="205">
        <f>VLOOKUP(Pag_Inicio_Corr_mas_casos[[#This Row],[Corregimiento]],Hoja3!$A$2:$D$676,4,0)</f>
        <v>40601</v>
      </c>
      <c r="E11499" s="204">
        <v>9</v>
      </c>
    </row>
    <row r="11500" spans="1:5">
      <c r="A11500" s="203">
        <v>44447</v>
      </c>
      <c r="B11500" s="204">
        <v>44447</v>
      </c>
      <c r="C11500" s="204" t="s">
        <v>1268</v>
      </c>
      <c r="D11500" s="205">
        <f>VLOOKUP(Pag_Inicio_Corr_mas_casos[[#This Row],[Corregimiento]],Hoja3!$A$2:$D$676,4,0)</f>
        <v>40606</v>
      </c>
      <c r="E11500" s="204">
        <v>8</v>
      </c>
    </row>
    <row r="11501" spans="1:5">
      <c r="A11501" s="203">
        <v>44447</v>
      </c>
      <c r="B11501" s="204">
        <v>44447</v>
      </c>
      <c r="C11501" s="204" t="s">
        <v>1121</v>
      </c>
      <c r="D11501" s="205">
        <f>VLOOKUP(Pag_Inicio_Corr_mas_casos[[#This Row],[Corregimiento]],Hoja3!$A$2:$D$676,4,0)</f>
        <v>80819</v>
      </c>
      <c r="E11501" s="204">
        <v>8</v>
      </c>
    </row>
    <row r="11502" spans="1:5">
      <c r="A11502" s="203">
        <v>44447</v>
      </c>
      <c r="B11502" s="204">
        <v>44447</v>
      </c>
      <c r="C11502" s="204" t="s">
        <v>1470</v>
      </c>
      <c r="D11502" s="205">
        <f>VLOOKUP(Pag_Inicio_Corr_mas_casos[[#This Row],[Corregimiento]],Hoja3!$A$2:$D$676,4,0)</f>
        <v>80803</v>
      </c>
      <c r="E11502" s="204">
        <v>8</v>
      </c>
    </row>
    <row r="11503" spans="1:5">
      <c r="A11503" s="203">
        <v>44447</v>
      </c>
      <c r="B11503" s="204">
        <v>44447</v>
      </c>
      <c r="C11503" s="204" t="s">
        <v>834</v>
      </c>
      <c r="D11503" s="205">
        <f>VLOOKUP(Pag_Inicio_Corr_mas_casos[[#This Row],[Corregimiento]],Hoja3!$A$2:$D$676,4,0)</f>
        <v>30104</v>
      </c>
      <c r="E11503" s="204">
        <v>8</v>
      </c>
    </row>
    <row r="11504" spans="1:5">
      <c r="A11504" s="203">
        <v>44447</v>
      </c>
      <c r="B11504" s="204">
        <v>44447</v>
      </c>
      <c r="C11504" s="204" t="s">
        <v>1050</v>
      </c>
      <c r="D11504" s="205">
        <f>VLOOKUP(Pag_Inicio_Corr_mas_casos[[#This Row],[Corregimiento]],Hoja3!$A$2:$D$676,4,0)</f>
        <v>80823</v>
      </c>
      <c r="E11504" s="204">
        <v>8</v>
      </c>
    </row>
    <row r="11505" spans="1:5">
      <c r="A11505" s="203">
        <v>44447</v>
      </c>
      <c r="B11505" s="204">
        <v>44447</v>
      </c>
      <c r="C11505" s="204" t="s">
        <v>801</v>
      </c>
      <c r="D11505" s="205">
        <f>VLOOKUP(Pag_Inicio_Corr_mas_casos[[#This Row],[Corregimiento]],Hoja3!$A$2:$D$676,4,0)</f>
        <v>130107</v>
      </c>
      <c r="E11505" s="204">
        <v>7</v>
      </c>
    </row>
    <row r="11506" spans="1:5">
      <c r="A11506" s="203">
        <v>44447</v>
      </c>
      <c r="B11506" s="204">
        <v>44447</v>
      </c>
      <c r="C11506" s="204" t="s">
        <v>1177</v>
      </c>
      <c r="D11506" s="205">
        <f>VLOOKUP(Pag_Inicio_Corr_mas_casos[[#This Row],[Corregimiento]],Hoja3!$A$2:$D$676,4,0)</f>
        <v>130101</v>
      </c>
      <c r="E11506" s="204">
        <v>7</v>
      </c>
    </row>
    <row r="11507" spans="1:5">
      <c r="A11507" s="203">
        <v>44447</v>
      </c>
      <c r="B11507" s="204">
        <v>44447</v>
      </c>
      <c r="C11507" s="204" t="s">
        <v>873</v>
      </c>
      <c r="D11507" s="205">
        <f>VLOOKUP(Pag_Inicio_Corr_mas_casos[[#This Row],[Corregimiento]],Hoja3!$A$2:$D$676,4,0)</f>
        <v>40203</v>
      </c>
      <c r="E11507" s="204">
        <v>7</v>
      </c>
    </row>
    <row r="11508" spans="1:5">
      <c r="A11508" s="203">
        <v>44447</v>
      </c>
      <c r="B11508" s="204">
        <v>44447</v>
      </c>
      <c r="C11508" s="204" t="s">
        <v>1056</v>
      </c>
      <c r="D11508" s="205">
        <f>VLOOKUP(Pag_Inicio_Corr_mas_casos[[#This Row],[Corregimiento]],Hoja3!$A$2:$D$676,4,0)</f>
        <v>80826</v>
      </c>
      <c r="E11508" s="204">
        <v>7</v>
      </c>
    </row>
    <row r="11509" spans="1:5">
      <c r="A11509" s="203">
        <v>44447</v>
      </c>
      <c r="B11509" s="204">
        <v>44447</v>
      </c>
      <c r="C11509" s="204" t="s">
        <v>1088</v>
      </c>
      <c r="D11509" s="205">
        <f>VLOOKUP(Pag_Inicio_Corr_mas_casos[[#This Row],[Corregimiento]],Hoja3!$A$2:$D$676,4,0)</f>
        <v>81002</v>
      </c>
      <c r="E11509" s="204">
        <v>7</v>
      </c>
    </row>
    <row r="11510" spans="1:5">
      <c r="A11510" s="203">
        <v>44447</v>
      </c>
      <c r="B11510" s="204">
        <v>44447</v>
      </c>
      <c r="C11510" s="204" t="s">
        <v>1094</v>
      </c>
      <c r="D11510" s="205">
        <f>VLOOKUP(Pag_Inicio_Corr_mas_casos[[#This Row],[Corregimiento]],Hoja3!$A$2:$D$676,4,0)</f>
        <v>80822</v>
      </c>
      <c r="E11510" s="204">
        <v>7</v>
      </c>
    </row>
    <row r="11511" spans="1:5">
      <c r="A11511" s="203">
        <v>44447</v>
      </c>
      <c r="B11511" s="204">
        <v>44447</v>
      </c>
      <c r="C11511" s="204" t="s">
        <v>1076</v>
      </c>
      <c r="D11511" s="205">
        <f>VLOOKUP(Pag_Inicio_Corr_mas_casos[[#This Row],[Corregimiento]],Hoja3!$A$2:$D$676,4,0)</f>
        <v>30107</v>
      </c>
      <c r="E11511" s="204">
        <v>6</v>
      </c>
    </row>
    <row r="11512" spans="1:5">
      <c r="A11512" s="203">
        <v>44447</v>
      </c>
      <c r="B11512" s="204">
        <v>44447</v>
      </c>
      <c r="C11512" s="204" t="s">
        <v>1049</v>
      </c>
      <c r="D11512" s="205">
        <f>VLOOKUP(Pag_Inicio_Corr_mas_casos[[#This Row],[Corregimiento]],Hoja3!$A$2:$D$676,4,0)</f>
        <v>80806</v>
      </c>
      <c r="E11512" s="204">
        <v>6</v>
      </c>
    </row>
    <row r="11513" spans="1:5">
      <c r="A11513" s="203">
        <v>44447</v>
      </c>
      <c r="B11513" s="204">
        <v>44447</v>
      </c>
      <c r="C11513" s="204" t="s">
        <v>1349</v>
      </c>
      <c r="D11513" s="205">
        <f>VLOOKUP(Pag_Inicio_Corr_mas_casos[[#This Row],[Corregimiento]],Hoja3!$A$2:$D$676,4,0)</f>
        <v>40502</v>
      </c>
      <c r="E11513" s="204">
        <v>5</v>
      </c>
    </row>
    <row r="11514" spans="1:5">
      <c r="A11514" s="203">
        <v>44447</v>
      </c>
      <c r="B11514" s="204">
        <v>44447</v>
      </c>
      <c r="C11514" s="204" t="s">
        <v>1051</v>
      </c>
      <c r="D11514" s="205">
        <f>VLOOKUP(Pag_Inicio_Corr_mas_casos[[#This Row],[Corregimiento]],Hoja3!$A$2:$D$676,4,0)</f>
        <v>80807</v>
      </c>
      <c r="E11514" s="204">
        <v>5</v>
      </c>
    </row>
    <row r="11515" spans="1:5">
      <c r="A11515" s="203">
        <v>44447</v>
      </c>
      <c r="B11515" s="204">
        <v>44447</v>
      </c>
      <c r="C11515" s="204" t="s">
        <v>1022</v>
      </c>
      <c r="D11515" s="205">
        <f>VLOOKUP(Pag_Inicio_Corr_mas_casos[[#This Row],[Corregimiento]],Hoja3!$A$2:$D$676,4,0)</f>
        <v>80816</v>
      </c>
      <c r="E11515" s="204">
        <v>5</v>
      </c>
    </row>
    <row r="11516" spans="1:5">
      <c r="A11516" s="206">
        <v>44448</v>
      </c>
      <c r="B11516" s="207">
        <v>44448</v>
      </c>
      <c r="C11516" s="207" t="s">
        <v>1076</v>
      </c>
      <c r="D11516" s="208">
        <f>VLOOKUP(Pag_Inicio_Corr_mas_casos[[#This Row],[Corregimiento]],Hoja3!$A$2:$D$676,4,0)</f>
        <v>30107</v>
      </c>
      <c r="E11516" s="207">
        <v>17</v>
      </c>
    </row>
    <row r="11517" spans="1:5">
      <c r="A11517" s="206">
        <v>44448</v>
      </c>
      <c r="B11517" s="207">
        <v>44448</v>
      </c>
      <c r="C11517" s="207" t="s">
        <v>1155</v>
      </c>
      <c r="D11517" s="208">
        <f>VLOOKUP(Pag_Inicio_Corr_mas_casos[[#This Row],[Corregimiento]],Hoja3!$A$2:$D$676,4,0)</f>
        <v>80812</v>
      </c>
      <c r="E11517" s="207">
        <v>15</v>
      </c>
    </row>
    <row r="11518" spans="1:5">
      <c r="A11518" s="206">
        <v>44448</v>
      </c>
      <c r="B11518" s="207">
        <v>44448</v>
      </c>
      <c r="C11518" s="207" t="s">
        <v>1062</v>
      </c>
      <c r="D11518" s="208">
        <f>VLOOKUP(Pag_Inicio_Corr_mas_casos[[#This Row],[Corregimiento]],Hoja3!$A$2:$D$676,4,0)</f>
        <v>80817</v>
      </c>
      <c r="E11518" s="207">
        <v>11</v>
      </c>
    </row>
    <row r="11519" spans="1:5">
      <c r="A11519" s="206">
        <v>44448</v>
      </c>
      <c r="B11519" s="207">
        <v>44448</v>
      </c>
      <c r="C11519" s="207" t="s">
        <v>1427</v>
      </c>
      <c r="D11519" s="208">
        <f>VLOOKUP(Pag_Inicio_Corr_mas_casos[[#This Row],[Corregimiento]],Hoja3!$A$2:$D$676,4,0)</f>
        <v>81003</v>
      </c>
      <c r="E11519" s="207">
        <v>11</v>
      </c>
    </row>
    <row r="11520" spans="1:5">
      <c r="A11520" s="206">
        <v>44448</v>
      </c>
      <c r="B11520" s="207">
        <v>44448</v>
      </c>
      <c r="C11520" s="207" t="s">
        <v>1046</v>
      </c>
      <c r="D11520" s="208">
        <f>VLOOKUP(Pag_Inicio_Corr_mas_casos[[#This Row],[Corregimiento]],Hoja3!$A$2:$D$676,4,0)</f>
        <v>80810</v>
      </c>
      <c r="E11520" s="207">
        <v>9</v>
      </c>
    </row>
    <row r="11521" spans="1:5">
      <c r="A11521" s="206">
        <v>44448</v>
      </c>
      <c r="B11521" s="207">
        <v>44448</v>
      </c>
      <c r="C11521" s="207" t="s">
        <v>1060</v>
      </c>
      <c r="D11521" s="208">
        <f>VLOOKUP(Pag_Inicio_Corr_mas_casos[[#This Row],[Corregimiento]],Hoja3!$A$2:$D$676,4,0)</f>
        <v>80813</v>
      </c>
      <c r="E11521" s="207">
        <v>9</v>
      </c>
    </row>
    <row r="11522" spans="1:5">
      <c r="A11522" s="206">
        <v>44448</v>
      </c>
      <c r="B11522" s="207">
        <v>44448</v>
      </c>
      <c r="C11522" s="207" t="s">
        <v>834</v>
      </c>
      <c r="D11522" s="208">
        <f>VLOOKUP(Pag_Inicio_Corr_mas_casos[[#This Row],[Corregimiento]],Hoja3!$A$2:$D$676,4,0)</f>
        <v>30104</v>
      </c>
      <c r="E11522" s="207">
        <v>9</v>
      </c>
    </row>
    <row r="11523" spans="1:5">
      <c r="A11523" s="206">
        <v>44448</v>
      </c>
      <c r="B11523" s="207">
        <v>44448</v>
      </c>
      <c r="C11523" s="207" t="s">
        <v>1056</v>
      </c>
      <c r="D11523" s="208">
        <f>VLOOKUP(Pag_Inicio_Corr_mas_casos[[#This Row],[Corregimiento]],Hoja3!$A$2:$D$676,4,0)</f>
        <v>80826</v>
      </c>
      <c r="E11523" s="207">
        <v>8</v>
      </c>
    </row>
    <row r="11524" spans="1:5">
      <c r="A11524" s="206">
        <v>44448</v>
      </c>
      <c r="B11524" s="207">
        <v>44448</v>
      </c>
      <c r="C11524" s="207" t="s">
        <v>779</v>
      </c>
      <c r="D11524" s="208">
        <f>VLOOKUP(Pag_Inicio_Corr_mas_casos[[#This Row],[Corregimiento]],Hoja3!$A$2:$D$676,4,0)</f>
        <v>130709</v>
      </c>
      <c r="E11524" s="207">
        <v>8</v>
      </c>
    </row>
    <row r="11525" spans="1:5">
      <c r="A11525" s="206">
        <v>44448</v>
      </c>
      <c r="B11525" s="207">
        <v>44448</v>
      </c>
      <c r="C11525" s="207" t="s">
        <v>801</v>
      </c>
      <c r="D11525" s="208">
        <f>VLOOKUP(Pag_Inicio_Corr_mas_casos[[#This Row],[Corregimiento]],Hoja3!$A$2:$D$676,4,0)</f>
        <v>130107</v>
      </c>
      <c r="E11525" s="207">
        <v>7</v>
      </c>
    </row>
    <row r="11526" spans="1:5">
      <c r="A11526" s="206">
        <v>44448</v>
      </c>
      <c r="B11526" s="207">
        <v>44448</v>
      </c>
      <c r="C11526" s="207" t="s">
        <v>1471</v>
      </c>
      <c r="D11526" s="208">
        <f>VLOOKUP(Pag_Inicio_Corr_mas_casos[[#This Row],[Corregimiento]],Hoja3!$A$2:$D$676,4,0)</f>
        <v>30101</v>
      </c>
      <c r="E11526" s="207">
        <v>7</v>
      </c>
    </row>
    <row r="11527" spans="1:5">
      <c r="A11527" s="206">
        <v>44448</v>
      </c>
      <c r="B11527" s="207">
        <v>44448</v>
      </c>
      <c r="C11527" s="207" t="s">
        <v>1264</v>
      </c>
      <c r="D11527" s="208">
        <f>VLOOKUP(Pag_Inicio_Corr_mas_casos[[#This Row],[Corregimiento]],Hoja3!$A$2:$D$676,4,0)</f>
        <v>30103</v>
      </c>
      <c r="E11527" s="207">
        <v>7</v>
      </c>
    </row>
    <row r="11528" spans="1:5">
      <c r="A11528" s="206">
        <v>44448</v>
      </c>
      <c r="B11528" s="207">
        <v>44448</v>
      </c>
      <c r="C11528" s="207" t="s">
        <v>837</v>
      </c>
      <c r="D11528" s="208">
        <f>VLOOKUP(Pag_Inicio_Corr_mas_casos[[#This Row],[Corregimiento]],Hoja3!$A$2:$D$676,4,0)</f>
        <v>80508</v>
      </c>
      <c r="E11528" s="207">
        <v>7</v>
      </c>
    </row>
    <row r="11529" spans="1:5">
      <c r="A11529" s="206">
        <v>44448</v>
      </c>
      <c r="B11529" s="207">
        <v>44448</v>
      </c>
      <c r="C11529" s="207" t="s">
        <v>1121</v>
      </c>
      <c r="D11529" s="208">
        <f>VLOOKUP(Pag_Inicio_Corr_mas_casos[[#This Row],[Corregimiento]],Hoja3!$A$2:$D$676,4,0)</f>
        <v>80819</v>
      </c>
      <c r="E11529" s="207">
        <v>6</v>
      </c>
    </row>
    <row r="11530" spans="1:5">
      <c r="A11530" s="206">
        <v>44448</v>
      </c>
      <c r="B11530" s="207">
        <v>44448</v>
      </c>
      <c r="C11530" s="207" t="s">
        <v>841</v>
      </c>
      <c r="D11530" s="208">
        <f>VLOOKUP(Pag_Inicio_Corr_mas_casos[[#This Row],[Corregimiento]],Hoja3!$A$2:$D$676,4,0)</f>
        <v>30111</v>
      </c>
      <c r="E11530" s="207">
        <v>6</v>
      </c>
    </row>
    <row r="11531" spans="1:5">
      <c r="A11531" s="206">
        <v>44448</v>
      </c>
      <c r="B11531" s="207">
        <v>44448</v>
      </c>
      <c r="C11531" s="207" t="s">
        <v>1022</v>
      </c>
      <c r="D11531" s="208">
        <f>VLOOKUP(Pag_Inicio_Corr_mas_casos[[#This Row],[Corregimiento]],Hoja3!$A$2:$D$676,4,0)</f>
        <v>80816</v>
      </c>
      <c r="E11531" s="207">
        <v>6</v>
      </c>
    </row>
    <row r="11532" spans="1:5">
      <c r="A11532" s="206">
        <v>44448</v>
      </c>
      <c r="B11532" s="207">
        <v>44448</v>
      </c>
      <c r="C11532" s="207" t="s">
        <v>1065</v>
      </c>
      <c r="D11532" s="208">
        <f>VLOOKUP(Pag_Inicio_Corr_mas_casos[[#This Row],[Corregimiento]],Hoja3!$A$2:$D$676,4,0)</f>
        <v>80815</v>
      </c>
      <c r="E11532" s="207">
        <v>6</v>
      </c>
    </row>
    <row r="11533" spans="1:5">
      <c r="A11533" s="206">
        <v>44448</v>
      </c>
      <c r="B11533" s="207">
        <v>44448</v>
      </c>
      <c r="C11533" s="207" t="s">
        <v>1120</v>
      </c>
      <c r="D11533" s="208">
        <f>VLOOKUP(Pag_Inicio_Corr_mas_casos[[#This Row],[Corregimiento]],Hoja3!$A$2:$D$676,4,0)</f>
        <v>80809</v>
      </c>
      <c r="E11533" s="207">
        <v>6</v>
      </c>
    </row>
    <row r="11534" spans="1:5">
      <c r="A11534" s="206">
        <v>44448</v>
      </c>
      <c r="B11534" s="207">
        <v>44448</v>
      </c>
      <c r="C11534" s="207" t="s">
        <v>1094</v>
      </c>
      <c r="D11534" s="208">
        <f>VLOOKUP(Pag_Inicio_Corr_mas_casos[[#This Row],[Corregimiento]],Hoja3!$A$2:$D$676,4,0)</f>
        <v>80822</v>
      </c>
      <c r="E11534" s="207">
        <v>6</v>
      </c>
    </row>
    <row r="11535" spans="1:5">
      <c r="A11535" s="206">
        <v>44448</v>
      </c>
      <c r="B11535" s="207">
        <v>44448</v>
      </c>
      <c r="C11535" s="207" t="s">
        <v>1472</v>
      </c>
      <c r="D11535" s="208">
        <f>VLOOKUP(Pag_Inicio_Corr_mas_casos[[#This Row],[Corregimiento]],Hoja3!$A$2:$D$676,4,0)</f>
        <v>130104</v>
      </c>
      <c r="E11535" s="207">
        <v>6</v>
      </c>
    </row>
    <row r="11536" spans="1:5">
      <c r="A11536" s="43">
        <v>44449</v>
      </c>
      <c r="B11536" s="41">
        <v>44449</v>
      </c>
      <c r="C11536" s="41" t="s">
        <v>1062</v>
      </c>
      <c r="D11536" s="42">
        <f>VLOOKUP(Pag_Inicio_Corr_mas_casos[[#This Row],[Corregimiento]],Hoja3!$A$2:$D$676,4,0)</f>
        <v>80817</v>
      </c>
      <c r="E11536" s="41">
        <v>16</v>
      </c>
    </row>
    <row r="11537" spans="1:5">
      <c r="A11537" s="43">
        <v>44449</v>
      </c>
      <c r="B11537" s="41">
        <v>44449</v>
      </c>
      <c r="C11537" s="41" t="s">
        <v>1120</v>
      </c>
      <c r="D11537" s="42">
        <f>VLOOKUP(Pag_Inicio_Corr_mas_casos[[#This Row],[Corregimiento]],Hoja3!$A$2:$D$676,4,0)</f>
        <v>80809</v>
      </c>
      <c r="E11537" s="41">
        <v>12</v>
      </c>
    </row>
    <row r="11538" spans="1:5">
      <c r="A11538" s="43">
        <v>44449</v>
      </c>
      <c r="B11538" s="41">
        <v>44449</v>
      </c>
      <c r="C11538" s="41" t="s">
        <v>1141</v>
      </c>
      <c r="D11538" s="42">
        <f>VLOOKUP(Pag_Inicio_Corr_mas_casos[[#This Row],[Corregimiento]],Hoja3!$A$2:$D$676,4,0)</f>
        <v>30104</v>
      </c>
      <c r="E11538" s="41">
        <v>11</v>
      </c>
    </row>
    <row r="11539" spans="1:5">
      <c r="A11539" s="43">
        <v>44449</v>
      </c>
      <c r="B11539" s="41">
        <v>44449</v>
      </c>
      <c r="C11539" s="41" t="s">
        <v>1076</v>
      </c>
      <c r="D11539" s="42">
        <f>VLOOKUP(Pag_Inicio_Corr_mas_casos[[#This Row],[Corregimiento]],Hoja3!$A$2:$D$676,4,0)</f>
        <v>30107</v>
      </c>
      <c r="E11539" s="41">
        <v>10</v>
      </c>
    </row>
    <row r="11540" spans="1:5">
      <c r="A11540" s="43">
        <v>44449</v>
      </c>
      <c r="B11540" s="41">
        <v>44449</v>
      </c>
      <c r="C11540" s="41" t="s">
        <v>1136</v>
      </c>
      <c r="D11540" s="42">
        <f>VLOOKUP(Pag_Inicio_Corr_mas_casos[[#This Row],[Corregimiento]],Hoja3!$A$2:$D$676,4,0)</f>
        <v>30103</v>
      </c>
      <c r="E11540" s="41">
        <v>9</v>
      </c>
    </row>
    <row r="11541" spans="1:5">
      <c r="A11541" s="43">
        <v>44449</v>
      </c>
      <c r="B11541" s="41">
        <v>44449</v>
      </c>
      <c r="C11541" s="41" t="s">
        <v>1130</v>
      </c>
      <c r="D11541" s="42">
        <f>VLOOKUP(Pag_Inicio_Corr_mas_casos[[#This Row],[Corregimiento]],Hoja3!$A$2:$D$676,4,0)</f>
        <v>81003</v>
      </c>
      <c r="E11541" s="41">
        <v>9</v>
      </c>
    </row>
    <row r="11542" spans="1:5">
      <c r="A11542" s="43">
        <v>44449</v>
      </c>
      <c r="B11542" s="41">
        <v>44449</v>
      </c>
      <c r="C11542" s="41" t="s">
        <v>1060</v>
      </c>
      <c r="D11542" s="42">
        <f>VLOOKUP(Pag_Inicio_Corr_mas_casos[[#This Row],[Corregimiento]],Hoja3!$A$2:$D$676,4,0)</f>
        <v>80813</v>
      </c>
      <c r="E11542" s="41">
        <v>8</v>
      </c>
    </row>
    <row r="11543" spans="1:5">
      <c r="A11543" s="43">
        <v>44449</v>
      </c>
      <c r="B11543" s="41">
        <v>44449</v>
      </c>
      <c r="C11543" s="41" t="s">
        <v>1081</v>
      </c>
      <c r="D11543" s="42">
        <f>VLOOKUP(Pag_Inicio_Corr_mas_casos[[#This Row],[Corregimiento]],Hoja3!$A$2:$D$676,4,0)</f>
        <v>80508</v>
      </c>
      <c r="E11543" s="41">
        <v>8</v>
      </c>
    </row>
    <row r="11544" spans="1:5">
      <c r="A11544" s="43">
        <v>44449</v>
      </c>
      <c r="B11544" s="41">
        <v>44449</v>
      </c>
      <c r="C11544" s="41" t="s">
        <v>1169</v>
      </c>
      <c r="D11544" s="42">
        <f>VLOOKUP(Pag_Inicio_Corr_mas_casos[[#This Row],[Corregimiento]],Hoja3!$A$2:$D$676,4,0)</f>
        <v>40601</v>
      </c>
      <c r="E11544" s="41">
        <v>8</v>
      </c>
    </row>
    <row r="11545" spans="1:5">
      <c r="A11545" s="43">
        <v>44449</v>
      </c>
      <c r="B11545" s="41">
        <v>44449</v>
      </c>
      <c r="C11545" s="41" t="s">
        <v>1161</v>
      </c>
      <c r="D11545" s="42">
        <f>VLOOKUP(Pag_Inicio_Corr_mas_casos[[#This Row],[Corregimiento]],Hoja3!$A$2:$D$676,4,0)</f>
        <v>40201</v>
      </c>
      <c r="E11545" s="41">
        <v>7</v>
      </c>
    </row>
    <row r="11546" spans="1:5">
      <c r="A11546" s="43">
        <v>44449</v>
      </c>
      <c r="B11546" s="41">
        <v>44449</v>
      </c>
      <c r="C11546" s="41" t="s">
        <v>1049</v>
      </c>
      <c r="D11546" s="42">
        <f>VLOOKUP(Pag_Inicio_Corr_mas_casos[[#This Row],[Corregimiento]],Hoja3!$A$2:$D$676,4,0)</f>
        <v>80806</v>
      </c>
      <c r="E11546" s="41">
        <v>7</v>
      </c>
    </row>
    <row r="11547" spans="1:5">
      <c r="A11547" s="43">
        <v>44449</v>
      </c>
      <c r="B11547" s="41">
        <v>44449</v>
      </c>
      <c r="C11547" s="41" t="s">
        <v>1048</v>
      </c>
      <c r="D11547" s="42">
        <f>VLOOKUP(Pag_Inicio_Corr_mas_casos[[#This Row],[Corregimiento]],Hoja3!$A$2:$D$676,4,0)</f>
        <v>81009</v>
      </c>
      <c r="E11547" s="41">
        <v>7</v>
      </c>
    </row>
    <row r="11548" spans="1:5">
      <c r="A11548" s="43">
        <v>44449</v>
      </c>
      <c r="B11548" s="41">
        <v>44449</v>
      </c>
      <c r="C11548" s="41" t="s">
        <v>881</v>
      </c>
      <c r="D11548" s="42">
        <f>VLOOKUP(Pag_Inicio_Corr_mas_casos[[#This Row],[Corregimiento]],Hoja3!$A$2:$D$676,4,0)</f>
        <v>80821</v>
      </c>
      <c r="E11548" s="41">
        <v>7</v>
      </c>
    </row>
    <row r="11549" spans="1:5">
      <c r="A11549" s="43">
        <v>44449</v>
      </c>
      <c r="B11549" s="41">
        <v>44449</v>
      </c>
      <c r="C11549" s="41" t="s">
        <v>1121</v>
      </c>
      <c r="D11549" s="42">
        <f>VLOOKUP(Pag_Inicio_Corr_mas_casos[[#This Row],[Corregimiento]],Hoja3!$A$2:$D$676,4,0)</f>
        <v>80819</v>
      </c>
      <c r="E11549" s="41">
        <v>7</v>
      </c>
    </row>
    <row r="11550" spans="1:5">
      <c r="A11550" s="43">
        <v>44449</v>
      </c>
      <c r="B11550" s="41">
        <v>44449</v>
      </c>
      <c r="C11550" s="41" t="s">
        <v>1457</v>
      </c>
      <c r="D11550" s="42">
        <f>VLOOKUP(Pag_Inicio_Corr_mas_casos[[#This Row],[Corregimiento]],Hoja3!$A$2:$D$676,4,0)</f>
        <v>91103</v>
      </c>
      <c r="E11550" s="41">
        <v>6</v>
      </c>
    </row>
    <row r="11551" spans="1:5">
      <c r="A11551" s="43">
        <v>44449</v>
      </c>
      <c r="B11551" s="41">
        <v>44449</v>
      </c>
      <c r="C11551" s="41" t="s">
        <v>1056</v>
      </c>
      <c r="D11551" s="42">
        <f>VLOOKUP(Pag_Inicio_Corr_mas_casos[[#This Row],[Corregimiento]],Hoja3!$A$2:$D$676,4,0)</f>
        <v>80826</v>
      </c>
      <c r="E11551" s="41">
        <v>6</v>
      </c>
    </row>
    <row r="11552" spans="1:5">
      <c r="A11552" s="43">
        <v>44449</v>
      </c>
      <c r="B11552" s="41">
        <v>44449</v>
      </c>
      <c r="C11552" s="41" t="s">
        <v>1063</v>
      </c>
      <c r="D11552" s="42">
        <f>VLOOKUP(Pag_Inicio_Corr_mas_casos[[#This Row],[Corregimiento]],Hoja3!$A$2:$D$676,4,0)</f>
        <v>80822</v>
      </c>
      <c r="E11552" s="41">
        <v>6</v>
      </c>
    </row>
    <row r="11553" spans="1:5">
      <c r="A11553" s="43">
        <v>44449</v>
      </c>
      <c r="B11553" s="41">
        <v>44449</v>
      </c>
      <c r="C11553" s="41" t="s">
        <v>1165</v>
      </c>
      <c r="D11553" s="42">
        <f>VLOOKUP(Pag_Inicio_Corr_mas_casos[[#This Row],[Corregimiento]],Hoja3!$A$2:$D$676,4,0)</f>
        <v>90605</v>
      </c>
      <c r="E11553" s="41">
        <v>6</v>
      </c>
    </row>
    <row r="11554" spans="1:5">
      <c r="A11554" s="43">
        <v>44449</v>
      </c>
      <c r="B11554" s="41">
        <v>44449</v>
      </c>
      <c r="C11554" s="41" t="s">
        <v>1177</v>
      </c>
      <c r="D11554" s="42">
        <f>VLOOKUP(Pag_Inicio_Corr_mas_casos[[#This Row],[Corregimiento]],Hoja3!$A$2:$D$676,4,0)</f>
        <v>130101</v>
      </c>
      <c r="E11554" s="41">
        <v>6</v>
      </c>
    </row>
    <row r="11555" spans="1:5">
      <c r="A11555" s="43">
        <v>44449</v>
      </c>
      <c r="B11555" s="41">
        <v>44449</v>
      </c>
      <c r="C11555" s="41" t="s">
        <v>1065</v>
      </c>
      <c r="D11555" s="42">
        <f>VLOOKUP(Pag_Inicio_Corr_mas_casos[[#This Row],[Corregimiento]],Hoja3!$A$2:$D$676,4,0)</f>
        <v>80815</v>
      </c>
      <c r="E11555" s="41">
        <v>6</v>
      </c>
    </row>
    <row r="11556" spans="1:5">
      <c r="A11556" s="209">
        <v>44450</v>
      </c>
      <c r="B11556" s="210">
        <v>44450</v>
      </c>
      <c r="C11556" s="210" t="s">
        <v>1121</v>
      </c>
      <c r="D11556" s="211">
        <f>VLOOKUP(Pag_Inicio_Corr_mas_casos[[#This Row],[Corregimiento]],Hoja3!$A$2:$D$676,4,0)</f>
        <v>80819</v>
      </c>
      <c r="E11556" s="210">
        <v>15</v>
      </c>
    </row>
    <row r="11557" spans="1:5">
      <c r="A11557" s="209">
        <v>44450</v>
      </c>
      <c r="B11557" s="210">
        <v>44450</v>
      </c>
      <c r="C11557" s="210" t="s">
        <v>1155</v>
      </c>
      <c r="D11557" s="211">
        <f>VLOOKUP(Pag_Inicio_Corr_mas_casos[[#This Row],[Corregimiento]],Hoja3!$A$2:$D$676,4,0)</f>
        <v>80812</v>
      </c>
      <c r="E11557" s="210">
        <v>14</v>
      </c>
    </row>
    <row r="11558" spans="1:5">
      <c r="A11558" s="209">
        <v>44450</v>
      </c>
      <c r="B11558" s="210">
        <v>44450</v>
      </c>
      <c r="C11558" s="210" t="s">
        <v>1141</v>
      </c>
      <c r="D11558" s="211">
        <f>VLOOKUP(Pag_Inicio_Corr_mas_casos[[#This Row],[Corregimiento]],Hoja3!$A$2:$D$676,4,0)</f>
        <v>30104</v>
      </c>
      <c r="E11558" s="210">
        <v>12</v>
      </c>
    </row>
    <row r="11559" spans="1:5">
      <c r="A11559" s="209">
        <v>44450</v>
      </c>
      <c r="B11559" s="210">
        <v>44450</v>
      </c>
      <c r="C11559" s="210" t="s">
        <v>1263</v>
      </c>
      <c r="D11559" s="211">
        <f>VLOOKUP(Pag_Inicio_Corr_mas_casos[[#This Row],[Corregimiento]],Hoja3!$A$2:$D$676,4,0)</f>
        <v>40612</v>
      </c>
      <c r="E11559" s="210">
        <v>11</v>
      </c>
    </row>
    <row r="11560" spans="1:5">
      <c r="A11560" s="209">
        <v>44450</v>
      </c>
      <c r="B11560" s="210">
        <v>44450</v>
      </c>
      <c r="C11560" s="210" t="s">
        <v>1451</v>
      </c>
      <c r="D11560" s="211">
        <f>VLOOKUP(Pag_Inicio_Corr_mas_casos[[#This Row],[Corregimiento]],Hoja3!$A$2:$D$676,4,0)</f>
        <v>130702</v>
      </c>
      <c r="E11560" s="210">
        <v>10</v>
      </c>
    </row>
    <row r="11561" spans="1:5">
      <c r="A11561" s="209">
        <v>44450</v>
      </c>
      <c r="B11561" s="210">
        <v>44450</v>
      </c>
      <c r="C11561" s="210" t="s">
        <v>1469</v>
      </c>
      <c r="D11561" s="211">
        <f>VLOOKUP(Pag_Inicio_Corr_mas_casos[[#This Row],[Corregimiento]],Hoja3!$A$2:$D$676,4,0)</f>
        <v>30110</v>
      </c>
      <c r="E11561" s="210">
        <v>10</v>
      </c>
    </row>
    <row r="11562" spans="1:5">
      <c r="A11562" s="209">
        <v>44450</v>
      </c>
      <c r="B11562" s="210">
        <v>44450</v>
      </c>
      <c r="C11562" s="210" t="s">
        <v>988</v>
      </c>
      <c r="D11562" s="211">
        <f>VLOOKUP(Pag_Inicio_Corr_mas_casos[[#This Row],[Corregimiento]],Hoja3!$A$2:$D$676,4,0)</f>
        <v>60202</v>
      </c>
      <c r="E11562" s="210">
        <v>10</v>
      </c>
    </row>
    <row r="11563" spans="1:5">
      <c r="A11563" s="209">
        <v>44450</v>
      </c>
      <c r="B11563" s="210">
        <v>44450</v>
      </c>
      <c r="C11563" s="210" t="s">
        <v>1169</v>
      </c>
      <c r="D11563" s="211">
        <f>VLOOKUP(Pag_Inicio_Corr_mas_casos[[#This Row],[Corregimiento]],Hoja3!$A$2:$D$676,4,0)</f>
        <v>40601</v>
      </c>
      <c r="E11563" s="210">
        <v>9</v>
      </c>
    </row>
    <row r="11564" spans="1:5">
      <c r="A11564" s="209">
        <v>44450</v>
      </c>
      <c r="B11564" s="210">
        <v>44450</v>
      </c>
      <c r="C11564" s="210" t="s">
        <v>1045</v>
      </c>
      <c r="D11564" s="211">
        <f>VLOOKUP(Pag_Inicio_Corr_mas_casos[[#This Row],[Corregimiento]],Hoja3!$A$2:$D$676,4,0)</f>
        <v>81001</v>
      </c>
      <c r="E11564" s="210">
        <v>9</v>
      </c>
    </row>
    <row r="11565" spans="1:5">
      <c r="A11565" s="209">
        <v>44450</v>
      </c>
      <c r="B11565" s="210">
        <v>44450</v>
      </c>
      <c r="C11565" s="210" t="s">
        <v>1062</v>
      </c>
      <c r="D11565" s="211">
        <f>VLOOKUP(Pag_Inicio_Corr_mas_casos[[#This Row],[Corregimiento]],Hoja3!$A$2:$D$676,4,0)</f>
        <v>80817</v>
      </c>
      <c r="E11565" s="210">
        <v>9</v>
      </c>
    </row>
    <row r="11566" spans="1:5">
      <c r="A11566" s="209">
        <v>44450</v>
      </c>
      <c r="B11566" s="210">
        <v>44450</v>
      </c>
      <c r="C11566" s="210" t="s">
        <v>1049</v>
      </c>
      <c r="D11566" s="211">
        <f>VLOOKUP(Pag_Inicio_Corr_mas_casos[[#This Row],[Corregimiento]],Hoja3!$A$2:$D$676,4,0)</f>
        <v>80806</v>
      </c>
      <c r="E11566" s="210">
        <v>8</v>
      </c>
    </row>
    <row r="11567" spans="1:5">
      <c r="A11567" s="209">
        <v>44450</v>
      </c>
      <c r="B11567" s="210">
        <v>44450</v>
      </c>
      <c r="C11567" s="210" t="s">
        <v>1287</v>
      </c>
      <c r="D11567" s="211">
        <f>VLOOKUP(Pag_Inicio_Corr_mas_casos[[#This Row],[Corregimiento]],Hoja3!$A$2:$D$676,4,0)</f>
        <v>130102</v>
      </c>
      <c r="E11567" s="210">
        <v>8</v>
      </c>
    </row>
    <row r="11568" spans="1:5">
      <c r="A11568" s="209">
        <v>44450</v>
      </c>
      <c r="B11568" s="210">
        <v>44450</v>
      </c>
      <c r="C11568" s="210" t="s">
        <v>1056</v>
      </c>
      <c r="D11568" s="211">
        <f>VLOOKUP(Pag_Inicio_Corr_mas_casos[[#This Row],[Corregimiento]],Hoja3!$A$2:$D$676,4,0)</f>
        <v>80826</v>
      </c>
      <c r="E11568" s="210">
        <v>8</v>
      </c>
    </row>
    <row r="11569" spans="1:5">
      <c r="A11569" s="209">
        <v>44450</v>
      </c>
      <c r="B11569" s="210">
        <v>44450</v>
      </c>
      <c r="C11569" s="210" t="s">
        <v>1194</v>
      </c>
      <c r="D11569" s="211">
        <f>VLOOKUP(Pag_Inicio_Corr_mas_casos[[#This Row],[Corregimiento]],Hoja3!$A$2:$D$676,4,0)</f>
        <v>130407</v>
      </c>
      <c r="E11569" s="210">
        <v>7</v>
      </c>
    </row>
    <row r="11570" spans="1:5">
      <c r="A11570" s="209">
        <v>44450</v>
      </c>
      <c r="B11570" s="210">
        <v>44450</v>
      </c>
      <c r="C11570" s="210" t="s">
        <v>1013</v>
      </c>
      <c r="D11570" s="211">
        <f>VLOOKUP(Pag_Inicio_Corr_mas_casos[[#This Row],[Corregimiento]],Hoja3!$A$2:$D$676,4,0)</f>
        <v>80820</v>
      </c>
      <c r="E11570" s="210">
        <v>7</v>
      </c>
    </row>
    <row r="11571" spans="1:5">
      <c r="A11571" s="209">
        <v>44450</v>
      </c>
      <c r="B11571" s="210">
        <v>44450</v>
      </c>
      <c r="C11571" s="210" t="s">
        <v>1065</v>
      </c>
      <c r="D11571" s="211">
        <f>VLOOKUP(Pag_Inicio_Corr_mas_casos[[#This Row],[Corregimiento]],Hoja3!$A$2:$D$676,4,0)</f>
        <v>80815</v>
      </c>
      <c r="E11571" s="210">
        <v>7</v>
      </c>
    </row>
    <row r="11572" spans="1:5">
      <c r="A11572" s="209">
        <v>44450</v>
      </c>
      <c r="B11572" s="210">
        <v>44450</v>
      </c>
      <c r="C11572" s="210" t="s">
        <v>1076</v>
      </c>
      <c r="D11572" s="211">
        <f>VLOOKUP(Pag_Inicio_Corr_mas_casos[[#This Row],[Corregimiento]],Hoja3!$A$2:$D$676,4,0)</f>
        <v>30107</v>
      </c>
      <c r="E11572" s="210">
        <v>7</v>
      </c>
    </row>
    <row r="11573" spans="1:5">
      <c r="A11573" s="209">
        <v>44450</v>
      </c>
      <c r="B11573" s="210">
        <v>44450</v>
      </c>
      <c r="C11573" s="210" t="s">
        <v>1301</v>
      </c>
      <c r="D11573" s="211">
        <f>VLOOKUP(Pag_Inicio_Corr_mas_casos[[#This Row],[Corregimiento]],Hoja3!$A$2:$D$676,4,0)</f>
        <v>40401</v>
      </c>
      <c r="E11573" s="210">
        <v>6</v>
      </c>
    </row>
    <row r="11574" spans="1:5">
      <c r="A11574" s="209">
        <v>44450</v>
      </c>
      <c r="B11574" s="210">
        <v>44450</v>
      </c>
      <c r="C11574" s="210" t="s">
        <v>1083</v>
      </c>
      <c r="D11574" s="211">
        <f>VLOOKUP(Pag_Inicio_Corr_mas_casos[[#This Row],[Corregimiento]],Hoja3!$A$2:$D$676,4,0)</f>
        <v>40203</v>
      </c>
      <c r="E11574" s="210">
        <v>6</v>
      </c>
    </row>
    <row r="11575" spans="1:5">
      <c r="A11575" s="209">
        <v>44450</v>
      </c>
      <c r="B11575" s="210">
        <v>44450</v>
      </c>
      <c r="C11575" s="210" t="s">
        <v>1050</v>
      </c>
      <c r="D11575" s="211">
        <f>VLOOKUP(Pag_Inicio_Corr_mas_casos[[#This Row],[Corregimiento]],Hoja3!$A$2:$D$676,4,0)</f>
        <v>80823</v>
      </c>
      <c r="E11575" s="210">
        <v>6</v>
      </c>
    </row>
    <row r="11576" spans="1:5">
      <c r="A11576" s="47">
        <v>44451</v>
      </c>
      <c r="B11576" s="48">
        <v>44451</v>
      </c>
      <c r="C11576" s="48" t="s">
        <v>1155</v>
      </c>
      <c r="D11576" s="49">
        <f>VLOOKUP(Pag_Inicio_Corr_mas_casos[[#This Row],[Corregimiento]],Hoja3!$A$2:$D$676,4,0)</f>
        <v>80812</v>
      </c>
      <c r="E11576" s="48">
        <v>13</v>
      </c>
    </row>
    <row r="11577" spans="1:5">
      <c r="A11577" s="47">
        <v>44451</v>
      </c>
      <c r="B11577" s="48">
        <v>44451</v>
      </c>
      <c r="C11577" s="48" t="s">
        <v>1076</v>
      </c>
      <c r="D11577" s="49">
        <f>VLOOKUP(Pag_Inicio_Corr_mas_casos[[#This Row],[Corregimiento]],Hoja3!$A$2:$D$676,4,0)</f>
        <v>30107</v>
      </c>
      <c r="E11577" s="48">
        <v>11</v>
      </c>
    </row>
    <row r="11578" spans="1:5">
      <c r="A11578" s="47">
        <v>44451</v>
      </c>
      <c r="B11578" s="48">
        <v>44451</v>
      </c>
      <c r="C11578" s="48" t="s">
        <v>1169</v>
      </c>
      <c r="D11578" s="49">
        <f>VLOOKUP(Pag_Inicio_Corr_mas_casos[[#This Row],[Corregimiento]],Hoja3!$A$2:$D$676,4,0)</f>
        <v>40601</v>
      </c>
      <c r="E11578" s="48">
        <v>9</v>
      </c>
    </row>
    <row r="11579" spans="1:5">
      <c r="A11579" s="47">
        <v>44451</v>
      </c>
      <c r="B11579" s="48">
        <v>44451</v>
      </c>
      <c r="C11579" s="48" t="s">
        <v>1141</v>
      </c>
      <c r="D11579" s="49">
        <f>VLOOKUP(Pag_Inicio_Corr_mas_casos[[#This Row],[Corregimiento]],Hoja3!$A$2:$D$676,4,0)</f>
        <v>30104</v>
      </c>
      <c r="E11579" s="48">
        <v>7</v>
      </c>
    </row>
    <row r="11580" spans="1:5">
      <c r="A11580" s="47">
        <v>44451</v>
      </c>
      <c r="B11580" s="48">
        <v>44451</v>
      </c>
      <c r="C11580" s="48" t="s">
        <v>1130</v>
      </c>
      <c r="D11580" s="49">
        <f>VLOOKUP(Pag_Inicio_Corr_mas_casos[[#This Row],[Corregimiento]],Hoja3!$A$2:$D$676,4,0)</f>
        <v>81003</v>
      </c>
      <c r="E11580" s="48">
        <v>7</v>
      </c>
    </row>
    <row r="11581" spans="1:5">
      <c r="A11581" s="47">
        <v>44451</v>
      </c>
      <c r="B11581" s="48">
        <v>44451</v>
      </c>
      <c r="C11581" s="48" t="s">
        <v>1051</v>
      </c>
      <c r="D11581" s="49">
        <f>VLOOKUP(Pag_Inicio_Corr_mas_casos[[#This Row],[Corregimiento]],Hoja3!$A$2:$D$676,4,0)</f>
        <v>80807</v>
      </c>
      <c r="E11581" s="48">
        <v>5</v>
      </c>
    </row>
    <row r="11582" spans="1:5">
      <c r="A11582" s="47">
        <v>44451</v>
      </c>
      <c r="B11582" s="48">
        <v>44451</v>
      </c>
      <c r="C11582" s="48" t="s">
        <v>1473</v>
      </c>
      <c r="D11582" s="49">
        <f>VLOOKUP(Pag_Inicio_Corr_mas_casos[[#This Row],[Corregimiento]],Hoja3!$A$2:$D$676,4,0)</f>
        <v>40901</v>
      </c>
      <c r="E11582" s="48">
        <v>5</v>
      </c>
    </row>
    <row r="11583" spans="1:5">
      <c r="A11583" s="47">
        <v>44451</v>
      </c>
      <c r="B11583" s="48">
        <v>44451</v>
      </c>
      <c r="C11583" s="48" t="s">
        <v>1212</v>
      </c>
      <c r="D11583" s="49">
        <f>VLOOKUP(Pag_Inicio_Corr_mas_casos[[#This Row],[Corregimiento]],Hoja3!$A$2:$D$676,4,0)</f>
        <v>130301</v>
      </c>
      <c r="E11583" s="48">
        <v>5</v>
      </c>
    </row>
    <row r="11584" spans="1:5">
      <c r="A11584" s="47">
        <v>44451</v>
      </c>
      <c r="B11584" s="48">
        <v>44451</v>
      </c>
      <c r="C11584" s="48" t="s">
        <v>1084</v>
      </c>
      <c r="D11584" s="49">
        <f>VLOOKUP(Pag_Inicio_Corr_mas_casos[[#This Row],[Corregimiento]],Hoja3!$A$2:$D$676,4,0)</f>
        <v>20207</v>
      </c>
      <c r="E11584" s="48">
        <v>4</v>
      </c>
    </row>
    <row r="11585" spans="1:5">
      <c r="A11585" s="47">
        <v>44451</v>
      </c>
      <c r="B11585" s="48">
        <v>44451</v>
      </c>
      <c r="C11585" s="48" t="s">
        <v>1422</v>
      </c>
      <c r="D11585" s="49">
        <f>VLOOKUP(Pag_Inicio_Corr_mas_casos[[#This Row],[Corregimiento]],Hoja3!$A$2:$D$676,4,0)</f>
        <v>40102</v>
      </c>
      <c r="E11585" s="48">
        <v>4</v>
      </c>
    </row>
    <row r="11586" spans="1:5">
      <c r="A11586" s="47">
        <v>44451</v>
      </c>
      <c r="B11586" s="48">
        <v>44451</v>
      </c>
      <c r="C11586" s="48" t="s">
        <v>1118</v>
      </c>
      <c r="D11586" s="49">
        <f>VLOOKUP(Pag_Inicio_Corr_mas_casos[[#This Row],[Corregimiento]],Hoja3!$A$2:$D$676,4,0)</f>
        <v>40608</v>
      </c>
      <c r="E11586" s="48">
        <v>4</v>
      </c>
    </row>
    <row r="11587" spans="1:5">
      <c r="A11587" s="47">
        <v>44451</v>
      </c>
      <c r="B11587" s="48">
        <v>44451</v>
      </c>
      <c r="C11587" s="48" t="s">
        <v>1132</v>
      </c>
      <c r="D11587" s="49">
        <f>VLOOKUP(Pag_Inicio_Corr_mas_casos[[#This Row],[Corregimiento]],Hoja3!$A$2:$D$676,4,0)</f>
        <v>30111</v>
      </c>
      <c r="E11587" s="48">
        <v>4</v>
      </c>
    </row>
    <row r="11588" spans="1:5">
      <c r="A11588" s="47">
        <v>44451</v>
      </c>
      <c r="B11588" s="48">
        <v>44451</v>
      </c>
      <c r="C11588" s="48" t="s">
        <v>1189</v>
      </c>
      <c r="D11588" s="49">
        <f>VLOOKUP(Pag_Inicio_Corr_mas_casos[[#This Row],[Corregimiento]],Hoja3!$A$2:$D$676,4,0)</f>
        <v>130401</v>
      </c>
      <c r="E11588" s="48">
        <v>4</v>
      </c>
    </row>
    <row r="11589" spans="1:5">
      <c r="A11589" s="47">
        <v>44451</v>
      </c>
      <c r="B11589" s="48">
        <v>44451</v>
      </c>
      <c r="C11589" s="48" t="s">
        <v>1120</v>
      </c>
      <c r="D11589" s="49">
        <f>VLOOKUP(Pag_Inicio_Corr_mas_casos[[#This Row],[Corregimiento]],Hoja3!$A$2:$D$676,4,0)</f>
        <v>80809</v>
      </c>
      <c r="E11589" s="48">
        <v>4</v>
      </c>
    </row>
    <row r="11590" spans="1:5">
      <c r="A11590" s="47">
        <v>44451</v>
      </c>
      <c r="B11590" s="48">
        <v>44451</v>
      </c>
      <c r="C11590" s="48" t="s">
        <v>1343</v>
      </c>
      <c r="D11590" s="49">
        <f>VLOOKUP(Pag_Inicio_Corr_mas_casos[[#This Row],[Corregimiento]],Hoja3!$A$2:$D$676,4,0)</f>
        <v>60202</v>
      </c>
      <c r="E11590" s="48">
        <v>4</v>
      </c>
    </row>
    <row r="11591" spans="1:5">
      <c r="A11591" s="47">
        <v>44451</v>
      </c>
      <c r="B11591" s="48">
        <v>44451</v>
      </c>
      <c r="C11591" s="48" t="s">
        <v>1050</v>
      </c>
      <c r="D11591" s="49">
        <f>VLOOKUP(Pag_Inicio_Corr_mas_casos[[#This Row],[Corregimiento]],Hoja3!$A$2:$D$676,4,0)</f>
        <v>80823</v>
      </c>
      <c r="E11591" s="48">
        <v>4</v>
      </c>
    </row>
    <row r="11592" spans="1:5">
      <c r="A11592" s="47">
        <v>44451</v>
      </c>
      <c r="B11592" s="48">
        <v>44451</v>
      </c>
      <c r="C11592" s="48" t="s">
        <v>1136</v>
      </c>
      <c r="D11592" s="49">
        <f>VLOOKUP(Pag_Inicio_Corr_mas_casos[[#This Row],[Corregimiento]],Hoja3!$A$2:$D$676,4,0)</f>
        <v>30103</v>
      </c>
      <c r="E11592" s="48">
        <v>3</v>
      </c>
    </row>
    <row r="11593" spans="1:5">
      <c r="A11593" s="47">
        <v>44451</v>
      </c>
      <c r="B11593" s="48">
        <v>44451</v>
      </c>
      <c r="C11593" s="48" t="s">
        <v>1175</v>
      </c>
      <c r="D11593" s="49">
        <f>VLOOKUP(Pag_Inicio_Corr_mas_casos[[#This Row],[Corregimiento]],Hoja3!$A$2:$D$676,4,0)</f>
        <v>40610</v>
      </c>
      <c r="E11593" s="48">
        <v>3</v>
      </c>
    </row>
    <row r="11594" spans="1:5">
      <c r="A11594" s="47">
        <v>44451</v>
      </c>
      <c r="B11594" s="48">
        <v>44451</v>
      </c>
      <c r="C11594" s="48" t="s">
        <v>1054</v>
      </c>
      <c r="D11594" s="49">
        <f>VLOOKUP(Pag_Inicio_Corr_mas_casos[[#This Row],[Corregimiento]],Hoja3!$A$2:$D$676,4,0)</f>
        <v>81007</v>
      </c>
      <c r="E11594" s="48">
        <v>3</v>
      </c>
    </row>
    <row r="11595" spans="1:5">
      <c r="A11595" s="47">
        <v>44451</v>
      </c>
      <c r="B11595" s="48">
        <v>44451</v>
      </c>
      <c r="C11595" s="48" t="s">
        <v>1121</v>
      </c>
      <c r="D11595" s="49">
        <f>VLOOKUP(Pag_Inicio_Corr_mas_casos[[#This Row],[Corregimiento]],Hoja3!$A$2:$D$676,4,0)</f>
        <v>80819</v>
      </c>
      <c r="E11595" s="48">
        <v>3</v>
      </c>
    </row>
    <row r="11596" spans="1:5">
      <c r="A11596" s="35">
        <v>44452</v>
      </c>
      <c r="B11596" s="36">
        <v>44452</v>
      </c>
      <c r="C11596" s="36" t="s">
        <v>1063</v>
      </c>
      <c r="D11596" s="37">
        <f>VLOOKUP(Pag_Inicio_Corr_mas_casos[[#This Row],[Corregimiento]],Hoja3!$A$2:$D$676,4,0)</f>
        <v>80822</v>
      </c>
      <c r="E11596" s="36">
        <v>17</v>
      </c>
    </row>
    <row r="11597" spans="1:5">
      <c r="A11597" s="35">
        <v>44452</v>
      </c>
      <c r="B11597" s="36">
        <v>44452</v>
      </c>
      <c r="C11597" s="36" t="s">
        <v>1474</v>
      </c>
      <c r="D11597" s="37">
        <f>VLOOKUP(Pag_Inicio_Corr_mas_casos[[#This Row],[Corregimiento]],Hoja3!$A$2:$D$676,4,0)</f>
        <v>40106</v>
      </c>
      <c r="E11597" s="36">
        <v>12</v>
      </c>
    </row>
    <row r="11598" spans="1:5">
      <c r="A11598" s="35">
        <v>44452</v>
      </c>
      <c r="B11598" s="36">
        <v>44452</v>
      </c>
      <c r="C11598" s="36" t="s">
        <v>1475</v>
      </c>
      <c r="D11598" s="37">
        <f>VLOOKUP(Pag_Inicio_Corr_mas_casos[[#This Row],[Corregimiento]],Hoja3!$A$2:$D$676,4,0)</f>
        <v>130712</v>
      </c>
      <c r="E11598" s="36">
        <v>9</v>
      </c>
    </row>
    <row r="11599" spans="1:5">
      <c r="A11599" s="35">
        <v>44452</v>
      </c>
      <c r="B11599" s="36">
        <v>44452</v>
      </c>
      <c r="C11599" s="36" t="s">
        <v>1050</v>
      </c>
      <c r="D11599" s="37">
        <f>VLOOKUP(Pag_Inicio_Corr_mas_casos[[#This Row],[Corregimiento]],Hoja3!$A$2:$D$676,4,0)</f>
        <v>80823</v>
      </c>
      <c r="E11599" s="36">
        <v>7</v>
      </c>
    </row>
    <row r="11600" spans="1:5">
      <c r="A11600" s="35">
        <v>44452</v>
      </c>
      <c r="B11600" s="36">
        <v>44452</v>
      </c>
      <c r="C11600" s="36" t="s">
        <v>1255</v>
      </c>
      <c r="D11600" s="37">
        <f>VLOOKUP(Pag_Inicio_Corr_mas_casos[[#This Row],[Corregimiento]],Hoja3!$A$2:$D$676,4,0)</f>
        <v>90903</v>
      </c>
      <c r="E11600" s="36">
        <v>6</v>
      </c>
    </row>
    <row r="11601" spans="1:5">
      <c r="A11601" s="35">
        <v>44452</v>
      </c>
      <c r="B11601" s="36">
        <v>44452</v>
      </c>
      <c r="C11601" s="36" t="s">
        <v>1065</v>
      </c>
      <c r="D11601" s="37">
        <f>VLOOKUP(Pag_Inicio_Corr_mas_casos[[#This Row],[Corregimiento]],Hoja3!$A$2:$D$676,4,0)</f>
        <v>80815</v>
      </c>
      <c r="E11601" s="36">
        <v>6</v>
      </c>
    </row>
    <row r="11602" spans="1:5">
      <c r="A11602" s="35">
        <v>44452</v>
      </c>
      <c r="B11602" s="36">
        <v>44452</v>
      </c>
      <c r="C11602" s="36" t="s">
        <v>1073</v>
      </c>
      <c r="D11602" s="37">
        <f>VLOOKUP(Pag_Inicio_Corr_mas_casos[[#This Row],[Corregimiento]],Hoja3!$A$2:$D$676,4,0)</f>
        <v>30113</v>
      </c>
      <c r="E11602" s="36">
        <v>6</v>
      </c>
    </row>
    <row r="11603" spans="1:5">
      <c r="A11603" s="35">
        <v>44452</v>
      </c>
      <c r="B11603" s="36">
        <v>44452</v>
      </c>
      <c r="C11603" s="36" t="s">
        <v>1079</v>
      </c>
      <c r="D11603" s="37">
        <f>VLOOKUP(Pag_Inicio_Corr_mas_casos[[#This Row],[Corregimiento]],Hoja3!$A$2:$D$676,4,0)</f>
        <v>40606</v>
      </c>
      <c r="E11603" s="36">
        <v>5</v>
      </c>
    </row>
    <row r="11604" spans="1:5">
      <c r="A11604" s="35">
        <v>44452</v>
      </c>
      <c r="B11604" s="36">
        <v>44452</v>
      </c>
      <c r="C11604" s="36" t="s">
        <v>1048</v>
      </c>
      <c r="D11604" s="37">
        <f>VLOOKUP(Pag_Inicio_Corr_mas_casos[[#This Row],[Corregimiento]],Hoja3!$A$2:$D$676,4,0)</f>
        <v>81009</v>
      </c>
      <c r="E11604" s="36">
        <v>5</v>
      </c>
    </row>
    <row r="11605" spans="1:5">
      <c r="A11605" s="35">
        <v>44452</v>
      </c>
      <c r="B11605" s="36">
        <v>44452</v>
      </c>
      <c r="C11605" s="36" t="s">
        <v>1062</v>
      </c>
      <c r="D11605" s="37">
        <f>VLOOKUP(Pag_Inicio_Corr_mas_casos[[#This Row],[Corregimiento]],Hoja3!$A$2:$D$676,4,0)</f>
        <v>80817</v>
      </c>
      <c r="E11605" s="36">
        <v>5</v>
      </c>
    </row>
    <row r="11606" spans="1:5">
      <c r="A11606" s="35">
        <v>44452</v>
      </c>
      <c r="B11606" s="36">
        <v>44452</v>
      </c>
      <c r="C11606" s="36" t="s">
        <v>1124</v>
      </c>
      <c r="D11606" s="37">
        <f>VLOOKUP(Pag_Inicio_Corr_mas_casos[[#This Row],[Corregimiento]],Hoja3!$A$2:$D$676,4,0)</f>
        <v>130702</v>
      </c>
      <c r="E11606" s="36">
        <v>5</v>
      </c>
    </row>
    <row r="11607" spans="1:5">
      <c r="A11607" s="35">
        <v>44452</v>
      </c>
      <c r="B11607" s="36">
        <v>44452</v>
      </c>
      <c r="C11607" s="36" t="s">
        <v>1076</v>
      </c>
      <c r="D11607" s="37">
        <f>VLOOKUP(Pag_Inicio_Corr_mas_casos[[#This Row],[Corregimiento]],Hoja3!$A$2:$D$676,4,0)</f>
        <v>30107</v>
      </c>
      <c r="E11607" s="36">
        <v>5</v>
      </c>
    </row>
    <row r="11608" spans="1:5">
      <c r="A11608" s="35">
        <v>44452</v>
      </c>
      <c r="B11608" s="36">
        <v>44452</v>
      </c>
      <c r="C11608" s="36" t="s">
        <v>1194</v>
      </c>
      <c r="D11608" s="37">
        <f>VLOOKUP(Pag_Inicio_Corr_mas_casos[[#This Row],[Corregimiento]],Hoja3!$A$2:$D$676,4,0)</f>
        <v>130407</v>
      </c>
      <c r="E11608" s="36">
        <v>5</v>
      </c>
    </row>
    <row r="11609" spans="1:5">
      <c r="A11609" s="35">
        <v>44452</v>
      </c>
      <c r="B11609" s="36">
        <v>44452</v>
      </c>
      <c r="C11609" s="36" t="s">
        <v>1070</v>
      </c>
      <c r="D11609" s="37">
        <f>VLOOKUP(Pag_Inicio_Corr_mas_casos[[#This Row],[Corregimiento]],Hoja3!$A$2:$D$676,4,0)</f>
        <v>20601</v>
      </c>
      <c r="E11609" s="36">
        <v>4</v>
      </c>
    </row>
    <row r="11610" spans="1:5">
      <c r="A11610" s="35">
        <v>44452</v>
      </c>
      <c r="B11610" s="36">
        <v>44452</v>
      </c>
      <c r="C11610" s="36" t="s">
        <v>1141</v>
      </c>
      <c r="D11610" s="37">
        <f>VLOOKUP(Pag_Inicio_Corr_mas_casos[[#This Row],[Corregimiento]],Hoja3!$A$2:$D$676,4,0)</f>
        <v>30104</v>
      </c>
      <c r="E11610" s="36">
        <v>4</v>
      </c>
    </row>
    <row r="11611" spans="1:5">
      <c r="A11611" s="35">
        <v>44452</v>
      </c>
      <c r="B11611" s="36">
        <v>44452</v>
      </c>
      <c r="C11611" s="36" t="s">
        <v>1155</v>
      </c>
      <c r="D11611" s="37">
        <f>VLOOKUP(Pag_Inicio_Corr_mas_casos[[#This Row],[Corregimiento]],Hoja3!$A$2:$D$676,4,0)</f>
        <v>80812</v>
      </c>
      <c r="E11611" s="36">
        <v>3</v>
      </c>
    </row>
    <row r="11612" spans="1:5">
      <c r="A11612" s="35">
        <v>44452</v>
      </c>
      <c r="B11612" s="36">
        <v>44452</v>
      </c>
      <c r="C11612" s="36" t="s">
        <v>1175</v>
      </c>
      <c r="D11612" s="37">
        <f>VLOOKUP(Pag_Inicio_Corr_mas_casos[[#This Row],[Corregimiento]],Hoja3!$A$2:$D$676,4,0)</f>
        <v>40610</v>
      </c>
      <c r="E11612" s="36">
        <v>3</v>
      </c>
    </row>
    <row r="11613" spans="1:5">
      <c r="A11613" s="35">
        <v>44452</v>
      </c>
      <c r="B11613" s="36">
        <v>44452</v>
      </c>
      <c r="C11613" s="36" t="s">
        <v>1080</v>
      </c>
      <c r="D11613" s="37">
        <f>VLOOKUP(Pag_Inicio_Corr_mas_casos[[#This Row],[Corregimiento]],Hoja3!$A$2:$D$676,4,0)</f>
        <v>130103</v>
      </c>
      <c r="E11613" s="36">
        <v>3</v>
      </c>
    </row>
    <row r="11614" spans="1:5">
      <c r="A11614" s="35">
        <v>44452</v>
      </c>
      <c r="B11614" s="36">
        <v>44452</v>
      </c>
      <c r="C11614" s="36" t="s">
        <v>1049</v>
      </c>
      <c r="D11614" s="37">
        <f>VLOOKUP(Pag_Inicio_Corr_mas_casos[[#This Row],[Corregimiento]],Hoja3!$A$2:$D$676,4,0)</f>
        <v>80806</v>
      </c>
      <c r="E11614" s="36">
        <v>3</v>
      </c>
    </row>
    <row r="11615" spans="1:5">
      <c r="A11615" s="35">
        <v>44452</v>
      </c>
      <c r="B11615" s="36">
        <v>44452</v>
      </c>
      <c r="C11615" s="36" t="s">
        <v>881</v>
      </c>
      <c r="D11615" s="37">
        <f>VLOOKUP(Pag_Inicio_Corr_mas_casos[[#This Row],[Corregimiento]],Hoja3!$A$2:$D$676,4,0)</f>
        <v>80821</v>
      </c>
      <c r="E11615" s="36">
        <v>3</v>
      </c>
    </row>
    <row r="11616" spans="1:5">
      <c r="A11616" s="43">
        <v>44453</v>
      </c>
      <c r="B11616" s="41">
        <v>44453</v>
      </c>
      <c r="C11616" s="41" t="s">
        <v>1076</v>
      </c>
      <c r="D11616" s="42">
        <f>VLOOKUP(Pag_Inicio_Corr_mas_casos[[#This Row],[Corregimiento]],Hoja3!$A$2:$D$676,4,0)</f>
        <v>30107</v>
      </c>
      <c r="E11616" s="41">
        <v>11</v>
      </c>
    </row>
    <row r="11617" spans="1:5">
      <c r="A11617" s="43">
        <v>44453</v>
      </c>
      <c r="B11617" s="41">
        <v>44453</v>
      </c>
      <c r="C11617" s="41" t="s">
        <v>1120</v>
      </c>
      <c r="D11617" s="42">
        <f>VLOOKUP(Pag_Inicio_Corr_mas_casos[[#This Row],[Corregimiento]],Hoja3!$A$2:$D$676,4,0)</f>
        <v>80809</v>
      </c>
      <c r="E11617" s="41">
        <v>10</v>
      </c>
    </row>
    <row r="11618" spans="1:5">
      <c r="A11618" s="43">
        <v>44453</v>
      </c>
      <c r="B11618" s="41">
        <v>44453</v>
      </c>
      <c r="C11618" s="41" t="s">
        <v>1062</v>
      </c>
      <c r="D11618" s="42">
        <f>VLOOKUP(Pag_Inicio_Corr_mas_casos[[#This Row],[Corregimiento]],Hoja3!$A$2:$D$676,4,0)</f>
        <v>80817</v>
      </c>
      <c r="E11618" s="41">
        <v>9</v>
      </c>
    </row>
    <row r="11619" spans="1:5">
      <c r="A11619" s="43">
        <v>44453</v>
      </c>
      <c r="B11619" s="41">
        <v>44453</v>
      </c>
      <c r="C11619" s="41" t="s">
        <v>1121</v>
      </c>
      <c r="D11619" s="42">
        <f>VLOOKUP(Pag_Inicio_Corr_mas_casos[[#This Row],[Corregimiento]],Hoja3!$A$2:$D$676,4,0)</f>
        <v>80819</v>
      </c>
      <c r="E11619" s="41">
        <v>9</v>
      </c>
    </row>
    <row r="11620" spans="1:5">
      <c r="A11620" s="43">
        <v>44453</v>
      </c>
      <c r="B11620" s="41">
        <v>44453</v>
      </c>
      <c r="C11620" s="41" t="s">
        <v>1476</v>
      </c>
      <c r="D11620" s="42">
        <f>VLOOKUP(Pag_Inicio_Corr_mas_casos[[#This Row],[Corregimiento]],Hoja3!$A$2:$D$676,4,0)</f>
        <v>130714</v>
      </c>
      <c r="E11620" s="41">
        <v>8</v>
      </c>
    </row>
    <row r="11621" spans="1:5">
      <c r="A11621" s="43">
        <v>44453</v>
      </c>
      <c r="B11621" s="41">
        <v>44453</v>
      </c>
      <c r="C11621" s="41" t="s">
        <v>1155</v>
      </c>
      <c r="D11621" s="42">
        <f>VLOOKUP(Pag_Inicio_Corr_mas_casos[[#This Row],[Corregimiento]],Hoja3!$A$2:$D$676,4,0)</f>
        <v>80812</v>
      </c>
      <c r="E11621" s="41">
        <v>8</v>
      </c>
    </row>
    <row r="11622" spans="1:5">
      <c r="A11622" s="43">
        <v>44453</v>
      </c>
      <c r="B11622" s="41">
        <v>44453</v>
      </c>
      <c r="C11622" s="41" t="s">
        <v>1049</v>
      </c>
      <c r="D11622" s="42">
        <f>VLOOKUP(Pag_Inicio_Corr_mas_casos[[#This Row],[Corregimiento]],Hoja3!$A$2:$D$676,4,0)</f>
        <v>80806</v>
      </c>
      <c r="E11622" s="41">
        <v>7</v>
      </c>
    </row>
    <row r="11623" spans="1:5">
      <c r="A11623" s="43">
        <v>44453</v>
      </c>
      <c r="B11623" s="41">
        <v>44453</v>
      </c>
      <c r="C11623" s="41" t="s">
        <v>1167</v>
      </c>
      <c r="D11623" s="42">
        <f>VLOOKUP(Pag_Inicio_Corr_mas_casos[[#This Row],[Corregimiento]],Hoja3!$A$2:$D$676,4,0)</f>
        <v>40501</v>
      </c>
      <c r="E11623" s="41">
        <v>7</v>
      </c>
    </row>
    <row r="11624" spans="1:5">
      <c r="A11624" s="43">
        <v>44453</v>
      </c>
      <c r="B11624" s="41">
        <v>44453</v>
      </c>
      <c r="C11624" s="41" t="s">
        <v>1163</v>
      </c>
      <c r="D11624" s="42">
        <f>VLOOKUP(Pag_Inicio_Corr_mas_casos[[#This Row],[Corregimiento]],Hoja3!$A$2:$D$676,4,0)</f>
        <v>130102</v>
      </c>
      <c r="E11624" s="41">
        <v>6</v>
      </c>
    </row>
    <row r="11625" spans="1:5">
      <c r="A11625" s="43">
        <v>44453</v>
      </c>
      <c r="B11625" s="41">
        <v>44453</v>
      </c>
      <c r="C11625" s="41" t="s">
        <v>1060</v>
      </c>
      <c r="D11625" s="42">
        <f>VLOOKUP(Pag_Inicio_Corr_mas_casos[[#This Row],[Corregimiento]],Hoja3!$A$2:$D$676,4,0)</f>
        <v>80813</v>
      </c>
      <c r="E11625" s="41">
        <v>6</v>
      </c>
    </row>
    <row r="11626" spans="1:5">
      <c r="A11626" s="43">
        <v>44453</v>
      </c>
      <c r="B11626" s="41">
        <v>44453</v>
      </c>
      <c r="C11626" s="41" t="s">
        <v>1128</v>
      </c>
      <c r="D11626" s="42">
        <f>VLOOKUP(Pag_Inicio_Corr_mas_casos[[#This Row],[Corregimiento]],Hoja3!$A$2:$D$676,4,0)</f>
        <v>81001</v>
      </c>
      <c r="E11626" s="41">
        <v>6</v>
      </c>
    </row>
    <row r="11627" spans="1:5">
      <c r="A11627" s="43">
        <v>44453</v>
      </c>
      <c r="B11627" s="41">
        <v>44453</v>
      </c>
      <c r="C11627" s="41" t="s">
        <v>1056</v>
      </c>
      <c r="D11627" s="42">
        <f>VLOOKUP(Pag_Inicio_Corr_mas_casos[[#This Row],[Corregimiento]],Hoja3!$A$2:$D$676,4,0)</f>
        <v>80826</v>
      </c>
      <c r="E11627" s="41">
        <v>6</v>
      </c>
    </row>
    <row r="11628" spans="1:5">
      <c r="A11628" s="43">
        <v>44453</v>
      </c>
      <c r="B11628" s="41">
        <v>44453</v>
      </c>
      <c r="C11628" s="41" t="s">
        <v>1477</v>
      </c>
      <c r="D11628" s="42">
        <f>VLOOKUP(Pag_Inicio_Corr_mas_casos[[#This Row],[Corregimiento]],Hoja3!$A$2:$D$676,4,0)</f>
        <v>130705</v>
      </c>
      <c r="E11628" s="41">
        <v>6</v>
      </c>
    </row>
    <row r="11629" spans="1:5">
      <c r="A11629" s="43">
        <v>44453</v>
      </c>
      <c r="B11629" s="41">
        <v>44453</v>
      </c>
      <c r="C11629" s="41" t="s">
        <v>881</v>
      </c>
      <c r="D11629" s="42">
        <f>VLOOKUP(Pag_Inicio_Corr_mas_casos[[#This Row],[Corregimiento]],Hoja3!$A$2:$D$676,4,0)</f>
        <v>80821</v>
      </c>
      <c r="E11629" s="41">
        <v>6</v>
      </c>
    </row>
    <row r="11630" spans="1:5">
      <c r="A11630" s="43">
        <v>44453</v>
      </c>
      <c r="B11630" s="41">
        <v>44453</v>
      </c>
      <c r="C11630" s="41" t="s">
        <v>1101</v>
      </c>
      <c r="D11630" s="42">
        <f>VLOOKUP(Pag_Inicio_Corr_mas_casos[[#This Row],[Corregimiento]],Hoja3!$A$2:$D$676,4,0)</f>
        <v>80808</v>
      </c>
      <c r="E11630" s="41">
        <v>5</v>
      </c>
    </row>
    <row r="11631" spans="1:5">
      <c r="A11631" s="43">
        <v>44453</v>
      </c>
      <c r="B11631" s="41">
        <v>44453</v>
      </c>
      <c r="C11631" s="41" t="s">
        <v>1141</v>
      </c>
      <c r="D11631" s="42">
        <f>VLOOKUP(Pag_Inicio_Corr_mas_casos[[#This Row],[Corregimiento]],Hoja3!$A$2:$D$676,4,0)</f>
        <v>30104</v>
      </c>
      <c r="E11631" s="41">
        <v>5</v>
      </c>
    </row>
    <row r="11632" spans="1:5">
      <c r="A11632" s="43">
        <v>44453</v>
      </c>
      <c r="B11632" s="41">
        <v>44453</v>
      </c>
      <c r="C11632" s="41" t="s">
        <v>1161</v>
      </c>
      <c r="D11632" s="42">
        <f>VLOOKUP(Pag_Inicio_Corr_mas_casos[[#This Row],[Corregimiento]],Hoja3!$A$2:$D$676,4,0)</f>
        <v>40201</v>
      </c>
      <c r="E11632" s="41">
        <v>5</v>
      </c>
    </row>
    <row r="11633" spans="1:5">
      <c r="A11633" s="43">
        <v>44453</v>
      </c>
      <c r="B11633" s="41">
        <v>44453</v>
      </c>
      <c r="C11633" s="41" t="s">
        <v>1127</v>
      </c>
      <c r="D11633" s="42">
        <f>VLOOKUP(Pag_Inicio_Corr_mas_casos[[#This Row],[Corregimiento]],Hoja3!$A$2:$D$676,4,0)</f>
        <v>81008</v>
      </c>
      <c r="E11633" s="41">
        <v>5</v>
      </c>
    </row>
    <row r="11634" spans="1:5">
      <c r="A11634" s="43">
        <v>44453</v>
      </c>
      <c r="B11634" s="41">
        <v>44453</v>
      </c>
      <c r="C11634" s="41" t="s">
        <v>1175</v>
      </c>
      <c r="D11634" s="42">
        <f>VLOOKUP(Pag_Inicio_Corr_mas_casos[[#This Row],[Corregimiento]],Hoja3!$A$2:$D$676,4,0)</f>
        <v>40610</v>
      </c>
      <c r="E11634" s="41">
        <v>5</v>
      </c>
    </row>
    <row r="11635" spans="1:5">
      <c r="A11635" s="43">
        <v>44453</v>
      </c>
      <c r="B11635" s="41">
        <v>44453</v>
      </c>
      <c r="C11635" s="41" t="s">
        <v>1079</v>
      </c>
      <c r="D11635" s="42">
        <f>VLOOKUP(Pag_Inicio_Corr_mas_casos[[#This Row],[Corregimiento]],Hoja3!$A$2:$D$676,4,0)</f>
        <v>40606</v>
      </c>
      <c r="E11635" s="41">
        <v>5</v>
      </c>
    </row>
    <row r="11636" spans="1:5">
      <c r="A11636" s="32">
        <v>44454</v>
      </c>
      <c r="B11636" s="33">
        <v>44454</v>
      </c>
      <c r="C11636" s="33" t="s">
        <v>1163</v>
      </c>
      <c r="D11636" s="34">
        <f>VLOOKUP(Pag_Inicio_Corr_mas_casos[[#This Row],[Corregimiento]],Hoja3!$A$2:$D$676,4,0)</f>
        <v>130102</v>
      </c>
      <c r="E11636" s="33">
        <v>12</v>
      </c>
    </row>
    <row r="11637" spans="1:5">
      <c r="A11637" s="32">
        <v>44454</v>
      </c>
      <c r="B11637" s="33">
        <v>44454</v>
      </c>
      <c r="C11637" s="33" t="s">
        <v>1155</v>
      </c>
      <c r="D11637" s="34">
        <f>VLOOKUP(Pag_Inicio_Corr_mas_casos[[#This Row],[Corregimiento]],Hoja3!$A$2:$D$676,4,0)</f>
        <v>80812</v>
      </c>
      <c r="E11637" s="33">
        <v>11</v>
      </c>
    </row>
    <row r="11638" spans="1:5">
      <c r="A11638" s="32">
        <v>44454</v>
      </c>
      <c r="B11638" s="33">
        <v>44454</v>
      </c>
      <c r="C11638" s="33" t="s">
        <v>1132</v>
      </c>
      <c r="D11638" s="34">
        <f>VLOOKUP(Pag_Inicio_Corr_mas_casos[[#This Row],[Corregimiento]],Hoja3!$A$2:$D$676,4,0)</f>
        <v>30111</v>
      </c>
      <c r="E11638" s="33">
        <v>10</v>
      </c>
    </row>
    <row r="11639" spans="1:5">
      <c r="A11639" s="32">
        <v>44454</v>
      </c>
      <c r="B11639" s="33">
        <v>44454</v>
      </c>
      <c r="C11639" s="33" t="s">
        <v>1161</v>
      </c>
      <c r="D11639" s="34">
        <f>VLOOKUP(Pag_Inicio_Corr_mas_casos[[#This Row],[Corregimiento]],Hoja3!$A$2:$D$676,4,0)</f>
        <v>40201</v>
      </c>
      <c r="E11639" s="33">
        <v>9</v>
      </c>
    </row>
    <row r="11640" spans="1:5">
      <c r="A11640" s="32">
        <v>44454</v>
      </c>
      <c r="B11640" s="33">
        <v>44454</v>
      </c>
      <c r="C11640" s="33" t="s">
        <v>1141</v>
      </c>
      <c r="D11640" s="34">
        <f>VLOOKUP(Pag_Inicio_Corr_mas_casos[[#This Row],[Corregimiento]],Hoja3!$A$2:$D$676,4,0)</f>
        <v>30104</v>
      </c>
      <c r="E11640" s="33">
        <v>9</v>
      </c>
    </row>
    <row r="11641" spans="1:5">
      <c r="A11641" s="32">
        <v>44454</v>
      </c>
      <c r="B11641" s="33">
        <v>44454</v>
      </c>
      <c r="C11641" s="33" t="s">
        <v>1076</v>
      </c>
      <c r="D11641" s="34">
        <f>VLOOKUP(Pag_Inicio_Corr_mas_casos[[#This Row],[Corregimiento]],Hoja3!$A$2:$D$676,4,0)</f>
        <v>30107</v>
      </c>
      <c r="E11641" s="33">
        <v>9</v>
      </c>
    </row>
    <row r="11642" spans="1:5">
      <c r="A11642" s="32">
        <v>44454</v>
      </c>
      <c r="B11642" s="33">
        <v>44454</v>
      </c>
      <c r="C11642" s="33" t="s">
        <v>1142</v>
      </c>
      <c r="D11642" s="34">
        <f>VLOOKUP(Pag_Inicio_Corr_mas_casos[[#This Row],[Corregimiento]],Hoja3!$A$2:$D$676,4,0)</f>
        <v>91008</v>
      </c>
      <c r="E11642" s="33">
        <v>7</v>
      </c>
    </row>
    <row r="11643" spans="1:5">
      <c r="A11643" s="32">
        <v>44454</v>
      </c>
      <c r="B11643" s="33">
        <v>44454</v>
      </c>
      <c r="C11643" s="33" t="s">
        <v>1048</v>
      </c>
      <c r="D11643" s="34">
        <f>VLOOKUP(Pag_Inicio_Corr_mas_casos[[#This Row],[Corregimiento]],Hoja3!$A$2:$D$676,4,0)</f>
        <v>81009</v>
      </c>
      <c r="E11643" s="33">
        <v>7</v>
      </c>
    </row>
    <row r="11644" spans="1:5">
      <c r="A11644" s="32">
        <v>44454</v>
      </c>
      <c r="B11644" s="33">
        <v>44454</v>
      </c>
      <c r="C11644" s="33" t="s">
        <v>1049</v>
      </c>
      <c r="D11644" s="34">
        <f>VLOOKUP(Pag_Inicio_Corr_mas_casos[[#This Row],[Corregimiento]],Hoja3!$A$2:$D$676,4,0)</f>
        <v>80806</v>
      </c>
      <c r="E11644" s="33">
        <v>6</v>
      </c>
    </row>
    <row r="11645" spans="1:5">
      <c r="A11645" s="32">
        <v>44454</v>
      </c>
      <c r="B11645" s="33">
        <v>44454</v>
      </c>
      <c r="C11645" s="33" t="s">
        <v>1101</v>
      </c>
      <c r="D11645" s="34">
        <f>VLOOKUP(Pag_Inicio_Corr_mas_casos[[#This Row],[Corregimiento]],Hoja3!$A$2:$D$676,4,0)</f>
        <v>80808</v>
      </c>
      <c r="E11645" s="33">
        <v>6</v>
      </c>
    </row>
    <row r="11646" spans="1:5">
      <c r="A11646" s="32">
        <v>44454</v>
      </c>
      <c r="B11646" s="33">
        <v>44454</v>
      </c>
      <c r="C11646" s="33" t="s">
        <v>1051</v>
      </c>
      <c r="D11646" s="34">
        <f>VLOOKUP(Pag_Inicio_Corr_mas_casos[[#This Row],[Corregimiento]],Hoja3!$A$2:$D$676,4,0)</f>
        <v>80807</v>
      </c>
      <c r="E11646" s="33">
        <v>6</v>
      </c>
    </row>
    <row r="11647" spans="1:5">
      <c r="A11647" s="32">
        <v>44454</v>
      </c>
      <c r="B11647" s="33">
        <v>44454</v>
      </c>
      <c r="C11647" s="33" t="s">
        <v>1169</v>
      </c>
      <c r="D11647" s="34">
        <f>VLOOKUP(Pag_Inicio_Corr_mas_casos[[#This Row],[Corregimiento]],Hoja3!$A$2:$D$676,4,0)</f>
        <v>40601</v>
      </c>
      <c r="E11647" s="33">
        <v>6</v>
      </c>
    </row>
    <row r="11648" spans="1:5">
      <c r="A11648" s="32">
        <v>44454</v>
      </c>
      <c r="B11648" s="33">
        <v>44454</v>
      </c>
      <c r="C11648" s="33" t="s">
        <v>1478</v>
      </c>
      <c r="D11648" s="34">
        <f>VLOOKUP(Pag_Inicio_Corr_mas_casos[[#This Row],[Corregimiento]],Hoja3!$A$2:$D$676,4,0)</f>
        <v>60206</v>
      </c>
      <c r="E11648" s="33">
        <v>6</v>
      </c>
    </row>
    <row r="11649" spans="1:5">
      <c r="A11649" s="32">
        <v>44454</v>
      </c>
      <c r="B11649" s="33">
        <v>44454</v>
      </c>
      <c r="C11649" s="33" t="s">
        <v>1121</v>
      </c>
      <c r="D11649" s="34">
        <f>VLOOKUP(Pag_Inicio_Corr_mas_casos[[#This Row],[Corregimiento]],Hoja3!$A$2:$D$676,4,0)</f>
        <v>80819</v>
      </c>
      <c r="E11649" s="33">
        <v>6</v>
      </c>
    </row>
    <row r="11650" spans="1:5">
      <c r="A11650" s="32">
        <v>44454</v>
      </c>
      <c r="B11650" s="33">
        <v>44454</v>
      </c>
      <c r="C11650" s="33" t="s">
        <v>1055</v>
      </c>
      <c r="D11650" s="34">
        <f>VLOOKUP(Pag_Inicio_Corr_mas_casos[[#This Row],[Corregimiento]],Hoja3!$A$2:$D$676,4,0)</f>
        <v>80814</v>
      </c>
      <c r="E11650" s="33">
        <v>5</v>
      </c>
    </row>
    <row r="11651" spans="1:5">
      <c r="A11651" s="32">
        <v>44454</v>
      </c>
      <c r="B11651" s="33">
        <v>44454</v>
      </c>
      <c r="C11651" s="33" t="s">
        <v>1083</v>
      </c>
      <c r="D11651" s="34">
        <f>VLOOKUP(Pag_Inicio_Corr_mas_casos[[#This Row],[Corregimiento]],Hoja3!$A$2:$D$676,4,0)</f>
        <v>40203</v>
      </c>
      <c r="E11651" s="33">
        <v>5</v>
      </c>
    </row>
    <row r="11652" spans="1:5">
      <c r="A11652" s="32">
        <v>44454</v>
      </c>
      <c r="B11652" s="33">
        <v>44454</v>
      </c>
      <c r="C11652" s="33" t="s">
        <v>1046</v>
      </c>
      <c r="D11652" s="34">
        <f>VLOOKUP(Pag_Inicio_Corr_mas_casos[[#This Row],[Corregimiento]],Hoja3!$A$2:$D$676,4,0)</f>
        <v>80810</v>
      </c>
      <c r="E11652" s="33">
        <v>5</v>
      </c>
    </row>
    <row r="11653" spans="1:5">
      <c r="A11653" s="32">
        <v>44454</v>
      </c>
      <c r="B11653" s="33">
        <v>44454</v>
      </c>
      <c r="C11653" s="33" t="s">
        <v>1060</v>
      </c>
      <c r="D11653" s="34">
        <f>VLOOKUP(Pag_Inicio_Corr_mas_casos[[#This Row],[Corregimiento]],Hoja3!$A$2:$D$676,4,0)</f>
        <v>80813</v>
      </c>
      <c r="E11653" s="33">
        <v>5</v>
      </c>
    </row>
    <row r="11654" spans="1:5">
      <c r="A11654" s="32">
        <v>44454</v>
      </c>
      <c r="B11654" s="33">
        <v>44454</v>
      </c>
      <c r="C11654" s="33" t="s">
        <v>1187</v>
      </c>
      <c r="D11654" s="34">
        <f>VLOOKUP(Pag_Inicio_Corr_mas_casos[[#This Row],[Corregimiento]],Hoja3!$A$2:$D$676,4,0)</f>
        <v>40503</v>
      </c>
      <c r="E11654" s="33">
        <v>5</v>
      </c>
    </row>
    <row r="11655" spans="1:5">
      <c r="A11655" s="32">
        <v>44454</v>
      </c>
      <c r="B11655" s="33">
        <v>44454</v>
      </c>
      <c r="C11655" s="33" t="s">
        <v>1221</v>
      </c>
      <c r="D11655" s="34">
        <f>VLOOKUP(Pag_Inicio_Corr_mas_casos[[#This Row],[Corregimiento]],Hoja3!$A$2:$D$676,4,0)</f>
        <v>40801</v>
      </c>
      <c r="E11655" s="33">
        <v>5</v>
      </c>
    </row>
    <row r="11656" spans="1:5">
      <c r="A11656" s="38">
        <v>44455</v>
      </c>
      <c r="B11656" s="39">
        <v>44455</v>
      </c>
      <c r="C11656" s="39" t="s">
        <v>1076</v>
      </c>
      <c r="D11656" s="40">
        <f>VLOOKUP(Pag_Inicio_Corr_mas_casos[[#This Row],[Corregimiento]],Hoja3!$A$2:$D$676,4,0)</f>
        <v>30107</v>
      </c>
      <c r="E11656" s="39">
        <v>20</v>
      </c>
    </row>
    <row r="11657" spans="1:5">
      <c r="A11657" s="38">
        <v>44455</v>
      </c>
      <c r="B11657" s="39">
        <v>44455</v>
      </c>
      <c r="C11657" s="39" t="s">
        <v>1141</v>
      </c>
      <c r="D11657" s="40">
        <f>VLOOKUP(Pag_Inicio_Corr_mas_casos[[#This Row],[Corregimiento]],Hoja3!$A$2:$D$676,4,0)</f>
        <v>30104</v>
      </c>
      <c r="E11657" s="39">
        <v>12</v>
      </c>
    </row>
    <row r="11658" spans="1:5">
      <c r="A11658" s="38">
        <v>44455</v>
      </c>
      <c r="B11658" s="39">
        <v>44455</v>
      </c>
      <c r="C11658" s="39" t="s">
        <v>1062</v>
      </c>
      <c r="D11658" s="40">
        <f>VLOOKUP(Pag_Inicio_Corr_mas_casos[[#This Row],[Corregimiento]],Hoja3!$A$2:$D$676,4,0)</f>
        <v>80817</v>
      </c>
      <c r="E11658" s="39">
        <v>11</v>
      </c>
    </row>
    <row r="11659" spans="1:5">
      <c r="A11659" s="38">
        <v>44455</v>
      </c>
      <c r="B11659" s="39">
        <v>44455</v>
      </c>
      <c r="C11659" s="39" t="s">
        <v>1198</v>
      </c>
      <c r="D11659" s="40">
        <f>VLOOKUP(Pag_Inicio_Corr_mas_casos[[#This Row],[Corregimiento]],Hoja3!$A$2:$D$676,4,0)</f>
        <v>80505</v>
      </c>
      <c r="E11659" s="39">
        <v>11</v>
      </c>
    </row>
    <row r="11660" spans="1:5">
      <c r="A11660" s="38">
        <v>44455</v>
      </c>
      <c r="B11660" s="39">
        <v>44455</v>
      </c>
      <c r="C11660" s="39" t="s">
        <v>1120</v>
      </c>
      <c r="D11660" s="40">
        <f>VLOOKUP(Pag_Inicio_Corr_mas_casos[[#This Row],[Corregimiento]],Hoja3!$A$2:$D$676,4,0)</f>
        <v>80809</v>
      </c>
      <c r="E11660" s="39">
        <v>11</v>
      </c>
    </row>
    <row r="11661" spans="1:5">
      <c r="A11661" s="38">
        <v>44455</v>
      </c>
      <c r="B11661" s="39">
        <v>44455</v>
      </c>
      <c r="C11661" s="39" t="s">
        <v>1049</v>
      </c>
      <c r="D11661" s="40">
        <f>VLOOKUP(Pag_Inicio_Corr_mas_casos[[#This Row],[Corregimiento]],Hoja3!$A$2:$D$676,4,0)</f>
        <v>80806</v>
      </c>
      <c r="E11661" s="39">
        <v>11</v>
      </c>
    </row>
    <row r="11662" spans="1:5">
      <c r="A11662" s="38">
        <v>44455</v>
      </c>
      <c r="B11662" s="39">
        <v>44455</v>
      </c>
      <c r="C11662" s="39" t="s">
        <v>1136</v>
      </c>
      <c r="D11662" s="40">
        <f>VLOOKUP(Pag_Inicio_Corr_mas_casos[[#This Row],[Corregimiento]],Hoja3!$A$2:$D$676,4,0)</f>
        <v>30103</v>
      </c>
      <c r="E11662" s="39">
        <v>10</v>
      </c>
    </row>
    <row r="11663" spans="1:5">
      <c r="A11663" s="38">
        <v>44455</v>
      </c>
      <c r="B11663" s="39">
        <v>44455</v>
      </c>
      <c r="C11663" s="39" t="s">
        <v>1155</v>
      </c>
      <c r="D11663" s="40">
        <f>VLOOKUP(Pag_Inicio_Corr_mas_casos[[#This Row],[Corregimiento]],Hoja3!$A$2:$D$676,4,0)</f>
        <v>80812</v>
      </c>
      <c r="E11663" s="39">
        <v>10</v>
      </c>
    </row>
    <row r="11664" spans="1:5">
      <c r="A11664" s="38">
        <v>44455</v>
      </c>
      <c r="B11664" s="39">
        <v>44455</v>
      </c>
      <c r="C11664" s="39" t="s">
        <v>1161</v>
      </c>
      <c r="D11664" s="40">
        <f>VLOOKUP(Pag_Inicio_Corr_mas_casos[[#This Row],[Corregimiento]],Hoja3!$A$2:$D$676,4,0)</f>
        <v>40201</v>
      </c>
      <c r="E11664" s="39">
        <v>8</v>
      </c>
    </row>
    <row r="11665" spans="1:5">
      <c r="A11665" s="38">
        <v>44455</v>
      </c>
      <c r="B11665" s="39">
        <v>44455</v>
      </c>
      <c r="C11665" s="39" t="s">
        <v>1476</v>
      </c>
      <c r="D11665" s="40">
        <f>VLOOKUP(Pag_Inicio_Corr_mas_casos[[#This Row],[Corregimiento]],Hoja3!$A$2:$D$676,4,0)</f>
        <v>130714</v>
      </c>
      <c r="E11665" s="39">
        <v>8</v>
      </c>
    </row>
    <row r="11666" spans="1:5">
      <c r="A11666" s="38">
        <v>44455</v>
      </c>
      <c r="B11666" s="39">
        <v>44455</v>
      </c>
      <c r="C11666" s="39" t="s">
        <v>1128</v>
      </c>
      <c r="D11666" s="40">
        <f>VLOOKUP(Pag_Inicio_Corr_mas_casos[[#This Row],[Corregimiento]],Hoja3!$A$2:$D$676,4,0)</f>
        <v>81001</v>
      </c>
      <c r="E11666" s="39">
        <v>8</v>
      </c>
    </row>
    <row r="11667" spans="1:5">
      <c r="A11667" s="38">
        <v>44455</v>
      </c>
      <c r="B11667" s="39">
        <v>44455</v>
      </c>
      <c r="C11667" s="39" t="s">
        <v>1475</v>
      </c>
      <c r="D11667" s="40">
        <f>VLOOKUP(Pag_Inicio_Corr_mas_casos[[#This Row],[Corregimiento]],Hoja3!$A$2:$D$676,4,0)</f>
        <v>130712</v>
      </c>
      <c r="E11667" s="39">
        <v>8</v>
      </c>
    </row>
    <row r="11668" spans="1:5">
      <c r="A11668" s="38">
        <v>44455</v>
      </c>
      <c r="B11668" s="39">
        <v>44455</v>
      </c>
      <c r="C11668" s="39" t="s">
        <v>1169</v>
      </c>
      <c r="D11668" s="40">
        <f>VLOOKUP(Pag_Inicio_Corr_mas_casos[[#This Row],[Corregimiento]],Hoja3!$A$2:$D$676,4,0)</f>
        <v>40601</v>
      </c>
      <c r="E11668" s="39">
        <v>7</v>
      </c>
    </row>
    <row r="11669" spans="1:5">
      <c r="A11669" s="38">
        <v>44455</v>
      </c>
      <c r="B11669" s="39">
        <v>44455</v>
      </c>
      <c r="C11669" s="39" t="s">
        <v>881</v>
      </c>
      <c r="D11669" s="40">
        <f>VLOOKUP(Pag_Inicio_Corr_mas_casos[[#This Row],[Corregimiento]],Hoja3!$A$2:$D$676,4,0)</f>
        <v>80821</v>
      </c>
      <c r="E11669" s="39">
        <v>7</v>
      </c>
    </row>
    <row r="11670" spans="1:5">
      <c r="A11670" s="38">
        <v>44455</v>
      </c>
      <c r="B11670" s="39">
        <v>44455</v>
      </c>
      <c r="C11670" s="39" t="s">
        <v>1127</v>
      </c>
      <c r="D11670" s="40">
        <f>VLOOKUP(Pag_Inicio_Corr_mas_casos[[#This Row],[Corregimiento]],Hoja3!$A$2:$D$676,4,0)</f>
        <v>81008</v>
      </c>
      <c r="E11670" s="39">
        <v>6</v>
      </c>
    </row>
    <row r="11671" spans="1:5">
      <c r="A11671" s="38">
        <v>44455</v>
      </c>
      <c r="B11671" s="39">
        <v>44455</v>
      </c>
      <c r="C11671" s="39" t="s">
        <v>1130</v>
      </c>
      <c r="D11671" s="40">
        <f>VLOOKUP(Pag_Inicio_Corr_mas_casos[[#This Row],[Corregimiento]],Hoja3!$A$2:$D$676,4,0)</f>
        <v>81003</v>
      </c>
      <c r="E11671" s="39">
        <v>6</v>
      </c>
    </row>
    <row r="11672" spans="1:5">
      <c r="A11672" s="38">
        <v>44455</v>
      </c>
      <c r="B11672" s="39">
        <v>44455</v>
      </c>
      <c r="C11672" s="39" t="s">
        <v>1065</v>
      </c>
      <c r="D11672" s="40">
        <f>VLOOKUP(Pag_Inicio_Corr_mas_casos[[#This Row],[Corregimiento]],Hoja3!$A$2:$D$676,4,0)</f>
        <v>80815</v>
      </c>
      <c r="E11672" s="39">
        <v>6</v>
      </c>
    </row>
    <row r="11673" spans="1:5">
      <c r="A11673" s="38">
        <v>44455</v>
      </c>
      <c r="B11673" s="39">
        <v>44455</v>
      </c>
      <c r="C11673" s="39" t="s">
        <v>1121</v>
      </c>
      <c r="D11673" s="40">
        <f>VLOOKUP(Pag_Inicio_Corr_mas_casos[[#This Row],[Corregimiento]],Hoja3!$A$2:$D$676,4,0)</f>
        <v>80819</v>
      </c>
      <c r="E11673" s="39">
        <v>6</v>
      </c>
    </row>
    <row r="11674" spans="1:5">
      <c r="A11674" s="38">
        <v>44455</v>
      </c>
      <c r="B11674" s="39">
        <v>44455</v>
      </c>
      <c r="C11674" s="39" t="s">
        <v>1057</v>
      </c>
      <c r="D11674" s="40">
        <f>VLOOKUP(Pag_Inicio_Corr_mas_casos[[#This Row],[Corregimiento]],Hoja3!$A$2:$D$676,4,0)</f>
        <v>80811</v>
      </c>
      <c r="E11674" s="39">
        <v>5</v>
      </c>
    </row>
    <row r="11675" spans="1:5">
      <c r="A11675" s="38">
        <v>44455</v>
      </c>
      <c r="B11675" s="39">
        <v>44455</v>
      </c>
      <c r="C11675" s="39" t="s">
        <v>1174</v>
      </c>
      <c r="D11675" s="40">
        <f>VLOOKUP(Pag_Inicio_Corr_mas_casos[[#This Row],[Corregimiento]],Hoja3!$A$2:$D$676,4,0)</f>
        <v>30110</v>
      </c>
      <c r="E11675" s="39">
        <v>5</v>
      </c>
    </row>
    <row r="11676" spans="1:5">
      <c r="A11676" s="159">
        <v>44456</v>
      </c>
      <c r="B11676" s="160">
        <v>44456</v>
      </c>
      <c r="C11676" s="160" t="s">
        <v>1155</v>
      </c>
      <c r="D11676" s="212">
        <f>VLOOKUP(Pag_Inicio_Corr_mas_casos[[#This Row],[Corregimiento]],Hoja3!$A$2:$D$676,4,0)</f>
        <v>80812</v>
      </c>
      <c r="E11676" s="160">
        <v>12</v>
      </c>
    </row>
    <row r="11677" spans="1:5">
      <c r="A11677" s="159">
        <v>44456</v>
      </c>
      <c r="B11677" s="160">
        <v>44456</v>
      </c>
      <c r="C11677" s="160" t="s">
        <v>1076</v>
      </c>
      <c r="D11677" s="212">
        <f>VLOOKUP(Pag_Inicio_Corr_mas_casos[[#This Row],[Corregimiento]],Hoja3!$A$2:$D$676,4,0)</f>
        <v>30107</v>
      </c>
      <c r="E11677" s="160">
        <v>11</v>
      </c>
    </row>
    <row r="11678" spans="1:5">
      <c r="A11678" s="159">
        <v>44456</v>
      </c>
      <c r="B11678" s="160">
        <v>44456</v>
      </c>
      <c r="C11678" s="160" t="s">
        <v>1049</v>
      </c>
      <c r="D11678" s="212">
        <f>VLOOKUP(Pag_Inicio_Corr_mas_casos[[#This Row],[Corregimiento]],Hoja3!$A$2:$D$676,4,0)</f>
        <v>80806</v>
      </c>
      <c r="E11678" s="160">
        <v>10</v>
      </c>
    </row>
    <row r="11679" spans="1:5">
      <c r="A11679" s="159">
        <v>44456</v>
      </c>
      <c r="B11679" s="160">
        <v>44456</v>
      </c>
      <c r="C11679" s="160" t="s">
        <v>1121</v>
      </c>
      <c r="D11679" s="212">
        <f>VLOOKUP(Pag_Inicio_Corr_mas_casos[[#This Row],[Corregimiento]],Hoja3!$A$2:$D$676,4,0)</f>
        <v>80819</v>
      </c>
      <c r="E11679" s="160">
        <v>9</v>
      </c>
    </row>
    <row r="11680" spans="1:5">
      <c r="A11680" s="159">
        <v>44456</v>
      </c>
      <c r="B11680" s="160">
        <v>44456</v>
      </c>
      <c r="C11680" s="160" t="s">
        <v>1343</v>
      </c>
      <c r="D11680" s="212">
        <f>VLOOKUP(Pag_Inicio_Corr_mas_casos[[#This Row],[Corregimiento]],Hoja3!$A$2:$D$676,4,0)</f>
        <v>60202</v>
      </c>
      <c r="E11680" s="160">
        <v>8</v>
      </c>
    </row>
    <row r="11681" spans="1:5">
      <c r="A11681" s="159">
        <v>44456</v>
      </c>
      <c r="B11681" s="160">
        <v>44456</v>
      </c>
      <c r="C11681" s="160" t="s">
        <v>1083</v>
      </c>
      <c r="D11681" s="212">
        <f>VLOOKUP(Pag_Inicio_Corr_mas_casos[[#This Row],[Corregimiento]],Hoja3!$A$2:$D$676,4,0)</f>
        <v>40203</v>
      </c>
      <c r="E11681" s="160">
        <v>8</v>
      </c>
    </row>
    <row r="11682" spans="1:5">
      <c r="A11682" s="159">
        <v>44456</v>
      </c>
      <c r="B11682" s="160">
        <v>44456</v>
      </c>
      <c r="C11682" s="160" t="s">
        <v>1161</v>
      </c>
      <c r="D11682" s="212">
        <f>VLOOKUP(Pag_Inicio_Corr_mas_casos[[#This Row],[Corregimiento]],Hoja3!$A$2:$D$676,4,0)</f>
        <v>40201</v>
      </c>
      <c r="E11682" s="160">
        <v>8</v>
      </c>
    </row>
    <row r="11683" spans="1:5">
      <c r="A11683" s="159">
        <v>44456</v>
      </c>
      <c r="B11683" s="160">
        <v>44456</v>
      </c>
      <c r="C11683" s="160" t="s">
        <v>1120</v>
      </c>
      <c r="D11683" s="212">
        <f>VLOOKUP(Pag_Inicio_Corr_mas_casos[[#This Row],[Corregimiento]],Hoja3!$A$2:$D$676,4,0)</f>
        <v>80809</v>
      </c>
      <c r="E11683" s="160">
        <v>8</v>
      </c>
    </row>
    <row r="11684" spans="1:5">
      <c r="A11684" s="159">
        <v>44456</v>
      </c>
      <c r="B11684" s="160">
        <v>44456</v>
      </c>
      <c r="C11684" s="160" t="s">
        <v>1079</v>
      </c>
      <c r="D11684" s="212">
        <f>VLOOKUP(Pag_Inicio_Corr_mas_casos[[#This Row],[Corregimiento]],Hoja3!$A$2:$D$676,4,0)</f>
        <v>40606</v>
      </c>
      <c r="E11684" s="160">
        <v>7</v>
      </c>
    </row>
    <row r="11685" spans="1:5">
      <c r="A11685" s="159">
        <v>44456</v>
      </c>
      <c r="B11685" s="160">
        <v>44456</v>
      </c>
      <c r="C11685" s="160" t="s">
        <v>1457</v>
      </c>
      <c r="D11685" s="212">
        <f>VLOOKUP(Pag_Inicio_Corr_mas_casos[[#This Row],[Corregimiento]],Hoja3!$A$2:$D$676,4,0)</f>
        <v>91103</v>
      </c>
      <c r="E11685" s="160">
        <v>6</v>
      </c>
    </row>
    <row r="11686" spans="1:5">
      <c r="A11686" s="159">
        <v>44456</v>
      </c>
      <c r="B11686" s="160">
        <v>44456</v>
      </c>
      <c r="C11686" s="160" t="s">
        <v>1142</v>
      </c>
      <c r="D11686" s="212">
        <f>VLOOKUP(Pag_Inicio_Corr_mas_casos[[#This Row],[Corregimiento]],Hoja3!$A$2:$D$676,4,0)</f>
        <v>91008</v>
      </c>
      <c r="E11686" s="160">
        <v>6</v>
      </c>
    </row>
    <row r="11687" spans="1:5">
      <c r="A11687" s="159">
        <v>44456</v>
      </c>
      <c r="B11687" s="160">
        <v>44456</v>
      </c>
      <c r="C11687" s="160" t="s">
        <v>881</v>
      </c>
      <c r="D11687" s="212">
        <f>VLOOKUP(Pag_Inicio_Corr_mas_casos[[#This Row],[Corregimiento]],Hoja3!$A$2:$D$676,4,0)</f>
        <v>80821</v>
      </c>
      <c r="E11687" s="160">
        <v>6</v>
      </c>
    </row>
    <row r="11688" spans="1:5">
      <c r="A11688" s="159">
        <v>44456</v>
      </c>
      <c r="B11688" s="160">
        <v>44456</v>
      </c>
      <c r="C11688" s="160" t="s">
        <v>1124</v>
      </c>
      <c r="D11688" s="212">
        <f>VLOOKUP(Pag_Inicio_Corr_mas_casos[[#This Row],[Corregimiento]],Hoja3!$A$2:$D$676,4,0)</f>
        <v>130702</v>
      </c>
      <c r="E11688" s="160">
        <v>6</v>
      </c>
    </row>
    <row r="11689" spans="1:5">
      <c r="A11689" s="159">
        <v>44456</v>
      </c>
      <c r="B11689" s="160">
        <v>44456</v>
      </c>
      <c r="C11689" s="160" t="s">
        <v>1056</v>
      </c>
      <c r="D11689" s="212">
        <f>VLOOKUP(Pag_Inicio_Corr_mas_casos[[#This Row],[Corregimiento]],Hoja3!$A$2:$D$676,4,0)</f>
        <v>80826</v>
      </c>
      <c r="E11689" s="160">
        <v>6</v>
      </c>
    </row>
    <row r="11690" spans="1:5">
      <c r="A11690" s="159">
        <v>44456</v>
      </c>
      <c r="B11690" s="160">
        <v>44456</v>
      </c>
      <c r="C11690" s="160" t="s">
        <v>1182</v>
      </c>
      <c r="D11690" s="212">
        <f>VLOOKUP(Pag_Inicio_Corr_mas_casos[[#This Row],[Corregimiento]],Hoja3!$A$2:$D$676,4,0)</f>
        <v>30101</v>
      </c>
      <c r="E11690" s="160">
        <v>5</v>
      </c>
    </row>
    <row r="11691" spans="1:5">
      <c r="A11691" s="159">
        <v>44456</v>
      </c>
      <c r="B11691" s="160">
        <v>44456</v>
      </c>
      <c r="C11691" s="160" t="s">
        <v>1046</v>
      </c>
      <c r="D11691" s="212">
        <f>VLOOKUP(Pag_Inicio_Corr_mas_casos[[#This Row],[Corregimiento]],Hoja3!$A$2:$D$676,4,0)</f>
        <v>80810</v>
      </c>
      <c r="E11691" s="160">
        <v>5</v>
      </c>
    </row>
    <row r="11692" spans="1:5">
      <c r="A11692" s="159">
        <v>44456</v>
      </c>
      <c r="B11692" s="160">
        <v>44456</v>
      </c>
      <c r="C11692" s="160" t="s">
        <v>1062</v>
      </c>
      <c r="D11692" s="212">
        <f>VLOOKUP(Pag_Inicio_Corr_mas_casos[[#This Row],[Corregimiento]],Hoja3!$A$2:$D$676,4,0)</f>
        <v>80817</v>
      </c>
      <c r="E11692" s="160">
        <v>5</v>
      </c>
    </row>
    <row r="11693" spans="1:5">
      <c r="A11693" s="159">
        <v>44456</v>
      </c>
      <c r="B11693" s="160">
        <v>44456</v>
      </c>
      <c r="C11693" s="160" t="s">
        <v>1141</v>
      </c>
      <c r="D11693" s="212">
        <f>VLOOKUP(Pag_Inicio_Corr_mas_casos[[#This Row],[Corregimiento]],Hoja3!$A$2:$D$676,4,0)</f>
        <v>30104</v>
      </c>
      <c r="E11693" s="160">
        <v>5</v>
      </c>
    </row>
    <row r="11694" spans="1:5">
      <c r="A11694" s="159">
        <v>44456</v>
      </c>
      <c r="B11694" s="160">
        <v>44456</v>
      </c>
      <c r="C11694" s="160" t="s">
        <v>1059</v>
      </c>
      <c r="D11694" s="212">
        <f>VLOOKUP(Pag_Inicio_Corr_mas_casos[[#This Row],[Corregimiento]],Hoja3!$A$2:$D$676,4,0)</f>
        <v>130107</v>
      </c>
      <c r="E11694" s="160">
        <v>5</v>
      </c>
    </row>
    <row r="11695" spans="1:5">
      <c r="A11695" s="159">
        <v>44456</v>
      </c>
      <c r="B11695" s="160">
        <v>44456</v>
      </c>
      <c r="C11695" s="160" t="s">
        <v>1053</v>
      </c>
      <c r="D11695" s="212">
        <f>VLOOKUP(Pag_Inicio_Corr_mas_casos[[#This Row],[Corregimiento]],Hoja3!$A$2:$D$676,4,0)</f>
        <v>130708</v>
      </c>
      <c r="E11695" s="160">
        <v>5</v>
      </c>
    </row>
    <row r="11696" spans="1:5">
      <c r="A11696" s="47">
        <v>44457</v>
      </c>
      <c r="B11696" s="48">
        <v>44457</v>
      </c>
      <c r="C11696" s="48" t="s">
        <v>1083</v>
      </c>
      <c r="D11696" s="49">
        <f>VLOOKUP(Pag_Inicio_Corr_mas_casos[[#This Row],[Corregimiento]],Hoja3!$A$2:$D$676,4,0)</f>
        <v>40203</v>
      </c>
      <c r="E11696" s="48">
        <v>10</v>
      </c>
    </row>
    <row r="11697" spans="1:5">
      <c r="A11697" s="47">
        <v>44457</v>
      </c>
      <c r="B11697" s="48">
        <v>44457</v>
      </c>
      <c r="C11697" s="48" t="s">
        <v>1047</v>
      </c>
      <c r="D11697" s="49">
        <f>VLOOKUP(Pag_Inicio_Corr_mas_casos[[#This Row],[Corregimiento]],Hoja3!$A$2:$D$676,4,0)</f>
        <v>130717</v>
      </c>
      <c r="E11697" s="48">
        <v>7</v>
      </c>
    </row>
    <row r="11698" spans="1:5">
      <c r="A11698" s="47">
        <v>44457</v>
      </c>
      <c r="B11698" s="48">
        <v>44457</v>
      </c>
      <c r="C11698" s="48" t="s">
        <v>1055</v>
      </c>
      <c r="D11698" s="49">
        <f>VLOOKUP(Pag_Inicio_Corr_mas_casos[[#This Row],[Corregimiento]],Hoja3!$A$2:$D$676,4,0)</f>
        <v>80814</v>
      </c>
      <c r="E11698" s="48">
        <v>7</v>
      </c>
    </row>
    <row r="11699" spans="1:5">
      <c r="A11699" s="47">
        <v>44457</v>
      </c>
      <c r="B11699" s="48">
        <v>44457</v>
      </c>
      <c r="C11699" s="48" t="s">
        <v>1051</v>
      </c>
      <c r="D11699" s="49">
        <f>VLOOKUP(Pag_Inicio_Corr_mas_casos[[#This Row],[Corregimiento]],Hoja3!$A$2:$D$676,4,0)</f>
        <v>80807</v>
      </c>
      <c r="E11699" s="48">
        <v>7</v>
      </c>
    </row>
    <row r="11700" spans="1:5">
      <c r="A11700" s="47">
        <v>44457</v>
      </c>
      <c r="B11700" s="48">
        <v>44457</v>
      </c>
      <c r="C11700" s="48" t="s">
        <v>881</v>
      </c>
      <c r="D11700" s="49">
        <f>VLOOKUP(Pag_Inicio_Corr_mas_casos[[#This Row],[Corregimiento]],Hoja3!$A$2:$D$676,4,0)</f>
        <v>80821</v>
      </c>
      <c r="E11700" s="48">
        <v>6</v>
      </c>
    </row>
    <row r="11701" spans="1:5">
      <c r="A11701" s="47">
        <v>44457</v>
      </c>
      <c r="B11701" s="48">
        <v>44457</v>
      </c>
      <c r="C11701" s="48" t="s">
        <v>1062</v>
      </c>
      <c r="D11701" s="49">
        <f>VLOOKUP(Pag_Inicio_Corr_mas_casos[[#This Row],[Corregimiento]],Hoja3!$A$2:$D$676,4,0)</f>
        <v>80817</v>
      </c>
      <c r="E11701" s="48">
        <v>6</v>
      </c>
    </row>
    <row r="11702" spans="1:5">
      <c r="A11702" s="47">
        <v>44457</v>
      </c>
      <c r="B11702" s="48">
        <v>44457</v>
      </c>
      <c r="C11702" s="48" t="s">
        <v>1161</v>
      </c>
      <c r="D11702" s="49">
        <f>VLOOKUP(Pag_Inicio_Corr_mas_casos[[#This Row],[Corregimiento]],Hoja3!$A$2:$D$676,4,0)</f>
        <v>40201</v>
      </c>
      <c r="E11702" s="48">
        <v>6</v>
      </c>
    </row>
    <row r="11703" spans="1:5">
      <c r="A11703" s="47">
        <v>44457</v>
      </c>
      <c r="B11703" s="48">
        <v>44457</v>
      </c>
      <c r="C11703" s="48" t="s">
        <v>1076</v>
      </c>
      <c r="D11703" s="49">
        <f>VLOOKUP(Pag_Inicio_Corr_mas_casos[[#This Row],[Corregimiento]],Hoja3!$A$2:$D$676,4,0)</f>
        <v>30107</v>
      </c>
      <c r="E11703" s="48">
        <v>6</v>
      </c>
    </row>
    <row r="11704" spans="1:5">
      <c r="A11704" s="47">
        <v>44457</v>
      </c>
      <c r="B11704" s="48">
        <v>44457</v>
      </c>
      <c r="C11704" s="48" t="s">
        <v>1116</v>
      </c>
      <c r="D11704" s="49">
        <f>VLOOKUP(Pag_Inicio_Corr_mas_casos[[#This Row],[Corregimiento]],Hoja3!$A$2:$D$676,4,0)</f>
        <v>40612</v>
      </c>
      <c r="E11704" s="48">
        <v>6</v>
      </c>
    </row>
    <row r="11705" spans="1:5">
      <c r="A11705" s="47">
        <v>44457</v>
      </c>
      <c r="B11705" s="48">
        <v>44457</v>
      </c>
      <c r="C11705" s="48" t="s">
        <v>1163</v>
      </c>
      <c r="D11705" s="49">
        <f>VLOOKUP(Pag_Inicio_Corr_mas_casos[[#This Row],[Corregimiento]],Hoja3!$A$2:$D$676,4,0)</f>
        <v>130102</v>
      </c>
      <c r="E11705" s="48">
        <v>6</v>
      </c>
    </row>
    <row r="11706" spans="1:5">
      <c r="A11706" s="47">
        <v>44457</v>
      </c>
      <c r="B11706" s="48">
        <v>44457</v>
      </c>
      <c r="C11706" s="48" t="s">
        <v>1120</v>
      </c>
      <c r="D11706" s="49">
        <f>VLOOKUP(Pag_Inicio_Corr_mas_casos[[#This Row],[Corregimiento]],Hoja3!$A$2:$D$676,4,0)</f>
        <v>80809</v>
      </c>
      <c r="E11706" s="48">
        <v>5</v>
      </c>
    </row>
    <row r="11707" spans="1:5">
      <c r="A11707" s="47">
        <v>44457</v>
      </c>
      <c r="B11707" s="48">
        <v>44457</v>
      </c>
      <c r="C11707" s="48" t="s">
        <v>1121</v>
      </c>
      <c r="D11707" s="49">
        <f>VLOOKUP(Pag_Inicio_Corr_mas_casos[[#This Row],[Corregimiento]],Hoja3!$A$2:$D$676,4,0)</f>
        <v>80819</v>
      </c>
      <c r="E11707" s="48">
        <v>5</v>
      </c>
    </row>
    <row r="11708" spans="1:5">
      <c r="A11708" s="47">
        <v>44457</v>
      </c>
      <c r="B11708" s="48">
        <v>44457</v>
      </c>
      <c r="C11708" s="48" t="s">
        <v>1476</v>
      </c>
      <c r="D11708" s="49">
        <f>VLOOKUP(Pag_Inicio_Corr_mas_casos[[#This Row],[Corregimiento]],Hoja3!$A$2:$D$676,4,0)</f>
        <v>130714</v>
      </c>
      <c r="E11708" s="48">
        <v>5</v>
      </c>
    </row>
    <row r="11709" spans="1:5">
      <c r="A11709" s="47">
        <v>44457</v>
      </c>
      <c r="B11709" s="48">
        <v>44457</v>
      </c>
      <c r="C11709" s="48" t="s">
        <v>1141</v>
      </c>
      <c r="D11709" s="49">
        <f>VLOOKUP(Pag_Inicio_Corr_mas_casos[[#This Row],[Corregimiento]],Hoja3!$A$2:$D$676,4,0)</f>
        <v>30104</v>
      </c>
      <c r="E11709" s="48">
        <v>5</v>
      </c>
    </row>
    <row r="11710" spans="1:5">
      <c r="A11710" s="47">
        <v>44457</v>
      </c>
      <c r="B11710" s="48">
        <v>44457</v>
      </c>
      <c r="C11710" s="48" t="s">
        <v>1129</v>
      </c>
      <c r="D11710" s="49">
        <f>VLOOKUP(Pag_Inicio_Corr_mas_casos[[#This Row],[Corregimiento]],Hoja3!$A$2:$D$676,4,0)</f>
        <v>81002</v>
      </c>
      <c r="E11710" s="48">
        <v>5</v>
      </c>
    </row>
    <row r="11711" spans="1:5">
      <c r="A11711" s="47">
        <v>44457</v>
      </c>
      <c r="B11711" s="48">
        <v>44457</v>
      </c>
      <c r="C11711" s="48" t="s">
        <v>1343</v>
      </c>
      <c r="D11711" s="49">
        <f>VLOOKUP(Pag_Inicio_Corr_mas_casos[[#This Row],[Corregimiento]],Hoja3!$A$2:$D$676,4,0)</f>
        <v>60202</v>
      </c>
      <c r="E11711" s="48">
        <v>5</v>
      </c>
    </row>
    <row r="11712" spans="1:5">
      <c r="A11712" s="47">
        <v>44457</v>
      </c>
      <c r="B11712" s="48">
        <v>44457</v>
      </c>
      <c r="C11712" s="48" t="s">
        <v>1179</v>
      </c>
      <c r="D11712" s="49">
        <f>VLOOKUP(Pag_Inicio_Corr_mas_casos[[#This Row],[Corregimiento]],Hoja3!$A$2:$D$676,4,0)</f>
        <v>91011</v>
      </c>
      <c r="E11712" s="48">
        <v>5</v>
      </c>
    </row>
    <row r="11713" spans="1:5">
      <c r="A11713" s="47">
        <v>44457</v>
      </c>
      <c r="B11713" s="48">
        <v>44457</v>
      </c>
      <c r="C11713" s="48" t="s">
        <v>1130</v>
      </c>
      <c r="D11713" s="49">
        <f>VLOOKUP(Pag_Inicio_Corr_mas_casos[[#This Row],[Corregimiento]],Hoja3!$A$2:$D$676,4,0)</f>
        <v>81003</v>
      </c>
      <c r="E11713" s="48">
        <v>5</v>
      </c>
    </row>
    <row r="11714" spans="1:5">
      <c r="A11714" s="47">
        <v>44457</v>
      </c>
      <c r="B11714" s="48">
        <v>44457</v>
      </c>
      <c r="C11714" s="48" t="s">
        <v>1479</v>
      </c>
      <c r="D11714" s="49">
        <f>VLOOKUP(Pag_Inicio_Corr_mas_casos[[#This Row],[Corregimiento]],Hoja3!$A$2:$D$676,4,0)</f>
        <v>130408</v>
      </c>
      <c r="E11714" s="48">
        <v>5</v>
      </c>
    </row>
    <row r="11715" spans="1:5">
      <c r="A11715" s="47">
        <v>44457</v>
      </c>
      <c r="B11715" s="48">
        <v>44457</v>
      </c>
      <c r="C11715" s="48" t="s">
        <v>1145</v>
      </c>
      <c r="D11715" s="49">
        <f>VLOOKUP(Pag_Inicio_Corr_mas_casos[[#This Row],[Corregimiento]],Hoja3!$A$2:$D$676,4,0)</f>
        <v>130106</v>
      </c>
      <c r="E11715" s="48">
        <v>4</v>
      </c>
    </row>
    <row r="11716" spans="1:5">
      <c r="A11716" s="35">
        <v>44458</v>
      </c>
      <c r="B11716" s="36">
        <v>44458</v>
      </c>
      <c r="C11716" s="36" t="s">
        <v>1130</v>
      </c>
      <c r="D11716" s="37">
        <f>VLOOKUP(Pag_Inicio_Corr_mas_casos[[#This Row],[Corregimiento]],Hoja3!$A$2:$D$676,4,0)</f>
        <v>81003</v>
      </c>
      <c r="E11716" s="36">
        <v>12</v>
      </c>
    </row>
    <row r="11717" spans="1:5">
      <c r="A11717" s="35">
        <v>44458</v>
      </c>
      <c r="B11717" s="36">
        <v>44458</v>
      </c>
      <c r="C11717" s="36" t="s">
        <v>1062</v>
      </c>
      <c r="D11717" s="37">
        <f>VLOOKUP(Pag_Inicio_Corr_mas_casos[[#This Row],[Corregimiento]],Hoja3!$A$2:$D$676,4,0)</f>
        <v>80817</v>
      </c>
      <c r="E11717" s="36">
        <v>15</v>
      </c>
    </row>
    <row r="11718" spans="1:5">
      <c r="A11718" s="35">
        <v>44458</v>
      </c>
      <c r="B11718" s="36">
        <v>44458</v>
      </c>
      <c r="C11718" s="36" t="s">
        <v>881</v>
      </c>
      <c r="D11718" s="37">
        <f>VLOOKUP(Pag_Inicio_Corr_mas_casos[[#This Row],[Corregimiento]],Hoja3!$A$2:$D$676,4,0)</f>
        <v>80821</v>
      </c>
      <c r="E11718" s="36">
        <v>9</v>
      </c>
    </row>
    <row r="11719" spans="1:5">
      <c r="A11719" s="35">
        <v>44458</v>
      </c>
      <c r="B11719" s="36">
        <v>44458</v>
      </c>
      <c r="C11719" s="36" t="s">
        <v>1169</v>
      </c>
      <c r="D11719" s="37">
        <f>VLOOKUP(Pag_Inicio_Corr_mas_casos[[#This Row],[Corregimiento]],Hoja3!$A$2:$D$676,4,0)</f>
        <v>40601</v>
      </c>
      <c r="E11719" s="36">
        <v>8</v>
      </c>
    </row>
    <row r="11720" spans="1:5">
      <c r="A11720" s="35">
        <v>44458</v>
      </c>
      <c r="B11720" s="36">
        <v>44458</v>
      </c>
      <c r="C11720" s="36" t="s">
        <v>1056</v>
      </c>
      <c r="D11720" s="37">
        <f>VLOOKUP(Pag_Inicio_Corr_mas_casos[[#This Row],[Corregimiento]],Hoja3!$A$2:$D$676,4,0)</f>
        <v>80826</v>
      </c>
      <c r="E11720" s="36">
        <v>8</v>
      </c>
    </row>
    <row r="11721" spans="1:5">
      <c r="A11721" s="35">
        <v>44458</v>
      </c>
      <c r="B11721" s="36">
        <v>44458</v>
      </c>
      <c r="C11721" s="36" t="s">
        <v>1155</v>
      </c>
      <c r="D11721" s="37">
        <f>VLOOKUP(Pag_Inicio_Corr_mas_casos[[#This Row],[Corregimiento]],Hoja3!$A$2:$D$676,4,0)</f>
        <v>80812</v>
      </c>
      <c r="E11721" s="36">
        <v>7</v>
      </c>
    </row>
    <row r="11722" spans="1:5">
      <c r="A11722" s="35">
        <v>44458</v>
      </c>
      <c r="B11722" s="36">
        <v>44458</v>
      </c>
      <c r="C11722" s="36" t="s">
        <v>1057</v>
      </c>
      <c r="D11722" s="37">
        <f>VLOOKUP(Pag_Inicio_Corr_mas_casos[[#This Row],[Corregimiento]],Hoja3!$A$2:$D$676,4,0)</f>
        <v>80811</v>
      </c>
      <c r="E11722" s="36">
        <v>7</v>
      </c>
    </row>
    <row r="11723" spans="1:5">
      <c r="A11723" s="35">
        <v>44458</v>
      </c>
      <c r="B11723" s="36">
        <v>44458</v>
      </c>
      <c r="C11723" s="36" t="s">
        <v>1128</v>
      </c>
      <c r="D11723" s="37">
        <f>VLOOKUP(Pag_Inicio_Corr_mas_casos[[#This Row],[Corregimiento]],Hoja3!$A$2:$D$676,4,0)</f>
        <v>81001</v>
      </c>
      <c r="E11723" s="36">
        <v>6</v>
      </c>
    </row>
    <row r="11724" spans="1:5">
      <c r="A11724" s="35">
        <v>44458</v>
      </c>
      <c r="B11724" s="36">
        <v>44458</v>
      </c>
      <c r="C11724" s="36" t="s">
        <v>1174</v>
      </c>
      <c r="D11724" s="37">
        <f>VLOOKUP(Pag_Inicio_Corr_mas_casos[[#This Row],[Corregimiento]],Hoja3!$A$2:$D$676,4,0)</f>
        <v>30110</v>
      </c>
      <c r="E11724" s="36">
        <v>6</v>
      </c>
    </row>
    <row r="11725" spans="1:5">
      <c r="A11725" s="35">
        <v>44458</v>
      </c>
      <c r="B11725" s="36">
        <v>44458</v>
      </c>
      <c r="C11725" s="36" t="s">
        <v>1241</v>
      </c>
      <c r="D11725" s="37">
        <f>VLOOKUP(Pag_Inicio_Corr_mas_casos[[#This Row],[Corregimiento]],Hoja3!$A$2:$D$676,4,0)</f>
        <v>40401</v>
      </c>
      <c r="E11725" s="36">
        <v>5</v>
      </c>
    </row>
    <row r="11726" spans="1:5">
      <c r="A11726" s="35">
        <v>44458</v>
      </c>
      <c r="B11726" s="36">
        <v>44458</v>
      </c>
      <c r="C11726" s="36" t="s">
        <v>1079</v>
      </c>
      <c r="D11726" s="37">
        <f>VLOOKUP(Pag_Inicio_Corr_mas_casos[[#This Row],[Corregimiento]],Hoja3!$A$2:$D$676,4,0)</f>
        <v>40606</v>
      </c>
      <c r="E11726" s="36">
        <v>5</v>
      </c>
    </row>
    <row r="11727" spans="1:5">
      <c r="A11727" s="35">
        <v>44458</v>
      </c>
      <c r="B11727" s="36">
        <v>44458</v>
      </c>
      <c r="C11727" s="36" t="s">
        <v>1124</v>
      </c>
      <c r="D11727" s="37">
        <f>VLOOKUP(Pag_Inicio_Corr_mas_casos[[#This Row],[Corregimiento]],Hoja3!$A$2:$D$676,4,0)</f>
        <v>130702</v>
      </c>
      <c r="E11727" s="36">
        <v>5</v>
      </c>
    </row>
    <row r="11728" spans="1:5">
      <c r="A11728" s="35">
        <v>44458</v>
      </c>
      <c r="B11728" s="36">
        <v>44458</v>
      </c>
      <c r="C11728" s="36" t="s">
        <v>1049</v>
      </c>
      <c r="D11728" s="37">
        <f>VLOOKUP(Pag_Inicio_Corr_mas_casos[[#This Row],[Corregimiento]],Hoja3!$A$2:$D$676,4,0)</f>
        <v>80806</v>
      </c>
      <c r="E11728" s="36">
        <v>5</v>
      </c>
    </row>
    <row r="11729" spans="1:5">
      <c r="A11729" s="35">
        <v>44458</v>
      </c>
      <c r="B11729" s="36">
        <v>44458</v>
      </c>
      <c r="C11729" s="36" t="s">
        <v>1120</v>
      </c>
      <c r="D11729" s="37">
        <f>VLOOKUP(Pag_Inicio_Corr_mas_casos[[#This Row],[Corregimiento]],Hoja3!$A$2:$D$676,4,0)</f>
        <v>80809</v>
      </c>
      <c r="E11729" s="36">
        <v>5</v>
      </c>
    </row>
    <row r="11730" spans="1:5">
      <c r="A11730" s="35">
        <v>44458</v>
      </c>
      <c r="B11730" s="36">
        <v>44458</v>
      </c>
      <c r="C11730" s="36" t="s">
        <v>1141</v>
      </c>
      <c r="D11730" s="37">
        <f>VLOOKUP(Pag_Inicio_Corr_mas_casos[[#This Row],[Corregimiento]],Hoja3!$A$2:$D$676,4,0)</f>
        <v>30104</v>
      </c>
      <c r="E11730" s="36">
        <v>4</v>
      </c>
    </row>
    <row r="11731" spans="1:5">
      <c r="A11731" s="35">
        <v>44458</v>
      </c>
      <c r="B11731" s="36">
        <v>44458</v>
      </c>
      <c r="C11731" s="36" t="s">
        <v>1198</v>
      </c>
      <c r="D11731" s="37">
        <f>VLOOKUP(Pag_Inicio_Corr_mas_casos[[#This Row],[Corregimiento]],Hoja3!$A$2:$D$676,4,0)</f>
        <v>80505</v>
      </c>
      <c r="E11731" s="36">
        <v>4</v>
      </c>
    </row>
    <row r="11732" spans="1:5">
      <c r="A11732" s="35">
        <v>44458</v>
      </c>
      <c r="B11732" s="36">
        <v>44458</v>
      </c>
      <c r="C11732" s="36" t="s">
        <v>1061</v>
      </c>
      <c r="D11732" s="37">
        <f>VLOOKUP(Pag_Inicio_Corr_mas_casos[[#This Row],[Corregimiento]],Hoja3!$A$2:$D$676,4,0)</f>
        <v>80820</v>
      </c>
      <c r="E11732" s="36">
        <v>4</v>
      </c>
    </row>
    <row r="11733" spans="1:5">
      <c r="A11733" s="35">
        <v>44458</v>
      </c>
      <c r="B11733" s="36">
        <v>44458</v>
      </c>
      <c r="C11733" s="36" t="s">
        <v>1167</v>
      </c>
      <c r="D11733" s="37">
        <f>VLOOKUP(Pag_Inicio_Corr_mas_casos[[#This Row],[Corregimiento]],Hoja3!$A$2:$D$676,4,0)</f>
        <v>40501</v>
      </c>
      <c r="E11733" s="36">
        <v>4</v>
      </c>
    </row>
    <row r="11734" spans="1:5">
      <c r="A11734" s="35">
        <v>44458</v>
      </c>
      <c r="B11734" s="36">
        <v>44458</v>
      </c>
      <c r="C11734" s="36" t="s">
        <v>1046</v>
      </c>
      <c r="D11734" s="37">
        <f>VLOOKUP(Pag_Inicio_Corr_mas_casos[[#This Row],[Corregimiento]],Hoja3!$A$2:$D$676,4,0)</f>
        <v>80810</v>
      </c>
      <c r="E11734" s="36">
        <v>4</v>
      </c>
    </row>
    <row r="11735" spans="1:5">
      <c r="A11735" s="47">
        <v>44459</v>
      </c>
      <c r="B11735" s="48">
        <v>44459</v>
      </c>
      <c r="C11735" s="48" t="s">
        <v>1079</v>
      </c>
      <c r="D11735" s="49">
        <f>VLOOKUP(Pag_Inicio_Corr_mas_casos[[#This Row],[Corregimiento]],Hoja3!$A$2:$D$676,4,0)</f>
        <v>40606</v>
      </c>
      <c r="E11735" s="48">
        <v>8</v>
      </c>
    </row>
    <row r="11736" spans="1:5">
      <c r="A11736" s="47">
        <v>44459</v>
      </c>
      <c r="B11736" s="48">
        <v>44459</v>
      </c>
      <c r="C11736" s="48" t="s">
        <v>1222</v>
      </c>
      <c r="D11736" s="49">
        <f>VLOOKUP(Pag_Inicio_Corr_mas_casos[[#This Row],[Corregimiento]],Hoja3!$A$2:$D$676,4,0)</f>
        <v>20307</v>
      </c>
      <c r="E11736" s="48">
        <v>6</v>
      </c>
    </row>
    <row r="11737" spans="1:5">
      <c r="A11737" s="47">
        <v>44459</v>
      </c>
      <c r="B11737" s="48">
        <v>44459</v>
      </c>
      <c r="C11737" s="48" t="s">
        <v>1131</v>
      </c>
      <c r="D11737" s="49">
        <f>VLOOKUP(Pag_Inicio_Corr_mas_casos[[#This Row],[Corregimiento]],Hoja3!$A$2:$D$676,4,0)</f>
        <v>91001</v>
      </c>
      <c r="E11737" s="48">
        <v>6</v>
      </c>
    </row>
    <row r="11738" spans="1:5">
      <c r="A11738" s="47">
        <v>44459</v>
      </c>
      <c r="B11738" s="48">
        <v>44459</v>
      </c>
      <c r="C11738" s="48" t="s">
        <v>1083</v>
      </c>
      <c r="D11738" s="49">
        <f>VLOOKUP(Pag_Inicio_Corr_mas_casos[[#This Row],[Corregimiento]],Hoja3!$A$2:$D$676,4,0)</f>
        <v>40203</v>
      </c>
      <c r="E11738" s="48">
        <v>5</v>
      </c>
    </row>
    <row r="11739" spans="1:5">
      <c r="A11739" s="47">
        <v>44459</v>
      </c>
      <c r="B11739" s="48">
        <v>44459</v>
      </c>
      <c r="C11739" s="48" t="s">
        <v>1055</v>
      </c>
      <c r="D11739" s="49">
        <f>VLOOKUP(Pag_Inicio_Corr_mas_casos[[#This Row],[Corregimiento]],Hoja3!$A$2:$D$676,4,0)</f>
        <v>80814</v>
      </c>
      <c r="E11739" s="48">
        <v>4</v>
      </c>
    </row>
    <row r="11740" spans="1:5">
      <c r="A11740" s="47">
        <v>44459</v>
      </c>
      <c r="B11740" s="48">
        <v>44459</v>
      </c>
      <c r="C11740" s="48" t="s">
        <v>1238</v>
      </c>
      <c r="D11740" s="49">
        <f>VLOOKUP(Pag_Inicio_Corr_mas_casos[[#This Row],[Corregimiento]],Hoja3!$A$2:$D$676,4,0)</f>
        <v>40204</v>
      </c>
      <c r="E11740" s="48">
        <v>4</v>
      </c>
    </row>
    <row r="11741" spans="1:5">
      <c r="A11741" s="47">
        <v>44459</v>
      </c>
      <c r="B11741" s="48">
        <v>44459</v>
      </c>
      <c r="C11741" s="48" t="s">
        <v>1132</v>
      </c>
      <c r="D11741" s="49">
        <f>VLOOKUP(Pag_Inicio_Corr_mas_casos[[#This Row],[Corregimiento]],Hoja3!$A$2:$D$676,4,0)</f>
        <v>30111</v>
      </c>
      <c r="E11741" s="48">
        <v>4</v>
      </c>
    </row>
    <row r="11742" spans="1:5">
      <c r="A11742" s="47">
        <v>44459</v>
      </c>
      <c r="B11742" s="48">
        <v>44459</v>
      </c>
      <c r="C11742" s="48" t="s">
        <v>1049</v>
      </c>
      <c r="D11742" s="49">
        <f>VLOOKUP(Pag_Inicio_Corr_mas_casos[[#This Row],[Corregimiento]],Hoja3!$A$2:$D$676,4,0)</f>
        <v>80806</v>
      </c>
      <c r="E11742" s="48">
        <v>4</v>
      </c>
    </row>
    <row r="11743" spans="1:5">
      <c r="A11743" s="47">
        <v>44459</v>
      </c>
      <c r="B11743" s="48">
        <v>44459</v>
      </c>
      <c r="C11743" s="48" t="s">
        <v>1112</v>
      </c>
      <c r="D11743" s="49">
        <f>VLOOKUP(Pag_Inicio_Corr_mas_casos[[#This Row],[Corregimiento]],Hoja3!$A$2:$D$676,4,0)</f>
        <v>40611</v>
      </c>
      <c r="E11743" s="48">
        <v>4</v>
      </c>
    </row>
    <row r="11744" spans="1:5">
      <c r="A11744" s="47">
        <v>44459</v>
      </c>
      <c r="B11744" s="48">
        <v>44459</v>
      </c>
      <c r="C11744" s="48" t="s">
        <v>1076</v>
      </c>
      <c r="D11744" s="49">
        <f>VLOOKUP(Pag_Inicio_Corr_mas_casos[[#This Row],[Corregimiento]],Hoja3!$A$2:$D$676,4,0)</f>
        <v>30107</v>
      </c>
      <c r="E11744" s="48">
        <v>4</v>
      </c>
    </row>
    <row r="11745" spans="1:5">
      <c r="A11745" s="47">
        <v>44459</v>
      </c>
      <c r="B11745" s="48">
        <v>44459</v>
      </c>
      <c r="C11745" s="48" t="s">
        <v>1163</v>
      </c>
      <c r="D11745" s="49">
        <f>VLOOKUP(Pag_Inicio_Corr_mas_casos[[#This Row],[Corregimiento]],Hoja3!$A$2:$D$676,4,0)</f>
        <v>130102</v>
      </c>
      <c r="E11745" s="48">
        <v>4</v>
      </c>
    </row>
    <row r="11746" spans="1:5">
      <c r="A11746" s="47">
        <v>44459</v>
      </c>
      <c r="B11746" s="48">
        <v>44459</v>
      </c>
      <c r="C11746" s="48" t="s">
        <v>1066</v>
      </c>
      <c r="D11746" s="49">
        <f>VLOOKUP(Pag_Inicio_Corr_mas_casos[[#This Row],[Corregimiento]],Hoja3!$A$2:$D$676,4,0)</f>
        <v>130716</v>
      </c>
      <c r="E11746" s="48">
        <v>3</v>
      </c>
    </row>
    <row r="11747" spans="1:5">
      <c r="A11747" s="47">
        <v>44459</v>
      </c>
      <c r="B11747" s="48">
        <v>44459</v>
      </c>
      <c r="C11747" s="48" t="s">
        <v>1145</v>
      </c>
      <c r="D11747" s="49">
        <f>VLOOKUP(Pag_Inicio_Corr_mas_casos[[#This Row],[Corregimiento]],Hoja3!$A$2:$D$676,4,0)</f>
        <v>130106</v>
      </c>
      <c r="E11747" s="48">
        <v>3</v>
      </c>
    </row>
    <row r="11748" spans="1:5">
      <c r="A11748" s="47">
        <v>44459</v>
      </c>
      <c r="B11748" s="48">
        <v>44459</v>
      </c>
      <c r="C11748" s="48" t="s">
        <v>1116</v>
      </c>
      <c r="D11748" s="49">
        <f>VLOOKUP(Pag_Inicio_Corr_mas_casos[[#This Row],[Corregimiento]],Hoja3!$A$2:$D$676,4,0)</f>
        <v>40612</v>
      </c>
      <c r="E11748" s="48">
        <v>3</v>
      </c>
    </row>
    <row r="11749" spans="1:5">
      <c r="A11749" s="47">
        <v>44459</v>
      </c>
      <c r="B11749" s="48">
        <v>44459</v>
      </c>
      <c r="C11749" s="48" t="s">
        <v>1051</v>
      </c>
      <c r="D11749" s="49">
        <f>VLOOKUP(Pag_Inicio_Corr_mas_casos[[#This Row],[Corregimiento]],Hoja3!$A$2:$D$676,4,0)</f>
        <v>80807</v>
      </c>
      <c r="E11749" s="48">
        <v>3</v>
      </c>
    </row>
    <row r="11750" spans="1:5">
      <c r="A11750" s="47">
        <v>44459</v>
      </c>
      <c r="B11750" s="48">
        <v>44459</v>
      </c>
      <c r="C11750" s="48" t="s">
        <v>1479</v>
      </c>
      <c r="D11750" s="49">
        <f>VLOOKUP(Pag_Inicio_Corr_mas_casos[[#This Row],[Corregimiento]],Hoja3!$A$2:$D$676,4,0)</f>
        <v>130408</v>
      </c>
      <c r="E11750" s="48">
        <v>3</v>
      </c>
    </row>
    <row r="11751" spans="1:5">
      <c r="A11751" s="47">
        <v>44459</v>
      </c>
      <c r="B11751" s="48">
        <v>44459</v>
      </c>
      <c r="C11751" s="48" t="s">
        <v>1437</v>
      </c>
      <c r="D11751" s="49">
        <f>VLOOKUP(Pag_Inicio_Corr_mas_casos[[#This Row],[Corregimiento]],Hoja3!$A$2:$D$676,4,0)</f>
        <v>80502</v>
      </c>
      <c r="E11751" s="48">
        <v>3</v>
      </c>
    </row>
    <row r="11752" spans="1:5">
      <c r="A11752" s="47">
        <v>44459</v>
      </c>
      <c r="B11752" s="48">
        <v>44459</v>
      </c>
      <c r="C11752" s="48" t="s">
        <v>1124</v>
      </c>
      <c r="D11752" s="49">
        <f>VLOOKUP(Pag_Inicio_Corr_mas_casos[[#This Row],[Corregimiento]],Hoja3!$A$2:$D$676,4,0)</f>
        <v>130702</v>
      </c>
      <c r="E11752" s="48">
        <v>3</v>
      </c>
    </row>
    <row r="11753" spans="1:5">
      <c r="A11753" s="159">
        <v>44460</v>
      </c>
      <c r="B11753" s="160">
        <v>44460</v>
      </c>
      <c r="C11753" s="160" t="s">
        <v>1057</v>
      </c>
      <c r="D11753" s="212">
        <f>VLOOKUP(Pag_Inicio_Corr_mas_casos[[#This Row],[Corregimiento]],Hoja3!$A$2:$D$676,4,0)</f>
        <v>80811</v>
      </c>
      <c r="E11753" s="160">
        <v>22</v>
      </c>
    </row>
    <row r="11754" spans="1:5">
      <c r="A11754" s="159">
        <v>44460</v>
      </c>
      <c r="B11754" s="160">
        <v>44460</v>
      </c>
      <c r="C11754" s="160" t="s">
        <v>1155</v>
      </c>
      <c r="D11754" s="212">
        <f>VLOOKUP(Pag_Inicio_Corr_mas_casos[[#This Row],[Corregimiento]],Hoja3!$A$2:$D$676,4,0)</f>
        <v>80812</v>
      </c>
      <c r="E11754" s="160">
        <v>14</v>
      </c>
    </row>
    <row r="11755" spans="1:5">
      <c r="A11755" s="159">
        <v>44460</v>
      </c>
      <c r="B11755" s="160">
        <v>44460</v>
      </c>
      <c r="C11755" s="160" t="s">
        <v>1049</v>
      </c>
      <c r="D11755" s="212">
        <f>VLOOKUP(Pag_Inicio_Corr_mas_casos[[#This Row],[Corregimiento]],Hoja3!$A$2:$D$676,4,0)</f>
        <v>80806</v>
      </c>
      <c r="E11755" s="160">
        <v>11</v>
      </c>
    </row>
    <row r="11756" spans="1:5">
      <c r="A11756" s="159">
        <v>44460</v>
      </c>
      <c r="B11756" s="160">
        <v>44460</v>
      </c>
      <c r="C11756" s="160" t="s">
        <v>1076</v>
      </c>
      <c r="D11756" s="212">
        <f>VLOOKUP(Pag_Inicio_Corr_mas_casos[[#This Row],[Corregimiento]],Hoja3!$A$2:$D$676,4,0)</f>
        <v>30107</v>
      </c>
      <c r="E11756" s="160">
        <v>11</v>
      </c>
    </row>
    <row r="11757" spans="1:5">
      <c r="A11757" s="159">
        <v>44460</v>
      </c>
      <c r="B11757" s="160">
        <v>44460</v>
      </c>
      <c r="C11757" s="160" t="s">
        <v>1116</v>
      </c>
      <c r="D11757" s="212">
        <f>VLOOKUP(Pag_Inicio_Corr_mas_casos[[#This Row],[Corregimiento]],Hoja3!$A$2:$D$676,4,0)</f>
        <v>40612</v>
      </c>
      <c r="E11757" s="160">
        <v>10</v>
      </c>
    </row>
    <row r="11758" spans="1:5">
      <c r="A11758" s="159">
        <v>44460</v>
      </c>
      <c r="B11758" s="160">
        <v>44460</v>
      </c>
      <c r="C11758" s="160" t="s">
        <v>1121</v>
      </c>
      <c r="D11758" s="212">
        <f>VLOOKUP(Pag_Inicio_Corr_mas_casos[[#This Row],[Corregimiento]],Hoja3!$A$2:$D$676,4,0)</f>
        <v>80819</v>
      </c>
      <c r="E11758" s="160">
        <v>10</v>
      </c>
    </row>
    <row r="11759" spans="1:5">
      <c r="A11759" s="159">
        <v>44460</v>
      </c>
      <c r="B11759" s="160">
        <v>44460</v>
      </c>
      <c r="C11759" s="160" t="s">
        <v>1051</v>
      </c>
      <c r="D11759" s="212">
        <f>VLOOKUP(Pag_Inicio_Corr_mas_casos[[#This Row],[Corregimiento]],Hoja3!$A$2:$D$676,4,0)</f>
        <v>80807</v>
      </c>
      <c r="E11759" s="160">
        <v>8</v>
      </c>
    </row>
    <row r="11760" spans="1:5">
      <c r="A11760" s="159">
        <v>44460</v>
      </c>
      <c r="B11760" s="160">
        <v>44460</v>
      </c>
      <c r="C11760" s="160" t="s">
        <v>1118</v>
      </c>
      <c r="D11760" s="212">
        <f>VLOOKUP(Pag_Inicio_Corr_mas_casos[[#This Row],[Corregimiento]],Hoja3!$A$2:$D$676,4,0)</f>
        <v>40608</v>
      </c>
      <c r="E11760" s="160">
        <v>8</v>
      </c>
    </row>
    <row r="11761" spans="1:5">
      <c r="A11761" s="159">
        <v>44460</v>
      </c>
      <c r="B11761" s="160">
        <v>44460</v>
      </c>
      <c r="C11761" s="160" t="s">
        <v>1120</v>
      </c>
      <c r="D11761" s="212">
        <f>VLOOKUP(Pag_Inicio_Corr_mas_casos[[#This Row],[Corregimiento]],Hoja3!$A$2:$D$676,4,0)</f>
        <v>80809</v>
      </c>
      <c r="E11761" s="160">
        <v>8</v>
      </c>
    </row>
    <row r="11762" spans="1:5">
      <c r="A11762" s="159">
        <v>44460</v>
      </c>
      <c r="B11762" s="160">
        <v>44460</v>
      </c>
      <c r="C11762" s="160" t="s">
        <v>1169</v>
      </c>
      <c r="D11762" s="212">
        <f>VLOOKUP(Pag_Inicio_Corr_mas_casos[[#This Row],[Corregimiento]],Hoja3!$A$2:$D$676,4,0)</f>
        <v>40601</v>
      </c>
      <c r="E11762" s="160">
        <v>8</v>
      </c>
    </row>
    <row r="11763" spans="1:5">
      <c r="A11763" s="159">
        <v>44460</v>
      </c>
      <c r="B11763" s="160">
        <v>44460</v>
      </c>
      <c r="C11763" s="160" t="s">
        <v>1132</v>
      </c>
      <c r="D11763" s="212">
        <f>VLOOKUP(Pag_Inicio_Corr_mas_casos[[#This Row],[Corregimiento]],Hoja3!$A$2:$D$676,4,0)</f>
        <v>30111</v>
      </c>
      <c r="E11763" s="160">
        <v>7</v>
      </c>
    </row>
    <row r="11764" spans="1:5">
      <c r="A11764" s="159">
        <v>44460</v>
      </c>
      <c r="B11764" s="160">
        <v>44460</v>
      </c>
      <c r="C11764" s="160" t="s">
        <v>1048</v>
      </c>
      <c r="D11764" s="212">
        <f>VLOOKUP(Pag_Inicio_Corr_mas_casos[[#This Row],[Corregimiento]],Hoja3!$A$2:$D$676,4,0)</f>
        <v>81009</v>
      </c>
      <c r="E11764" s="160">
        <v>7</v>
      </c>
    </row>
    <row r="11765" spans="1:5">
      <c r="A11765" s="159">
        <v>44460</v>
      </c>
      <c r="B11765" s="160">
        <v>44460</v>
      </c>
      <c r="C11765" s="160" t="s">
        <v>1203</v>
      </c>
      <c r="D11765" s="212">
        <f>VLOOKUP(Pag_Inicio_Corr_mas_casos[[#This Row],[Corregimiento]],Hoja3!$A$2:$D$676,4,0)</f>
        <v>30109</v>
      </c>
      <c r="E11765" s="160">
        <v>7</v>
      </c>
    </row>
    <row r="11766" spans="1:5">
      <c r="A11766" s="159">
        <v>44460</v>
      </c>
      <c r="B11766" s="160">
        <v>44460</v>
      </c>
      <c r="C11766" s="160" t="s">
        <v>1124</v>
      </c>
      <c r="D11766" s="212">
        <f>VLOOKUP(Pag_Inicio_Corr_mas_casos[[#This Row],[Corregimiento]],Hoja3!$A$2:$D$676,4,0)</f>
        <v>130702</v>
      </c>
      <c r="E11766" s="160">
        <v>6</v>
      </c>
    </row>
    <row r="11767" spans="1:5">
      <c r="A11767" s="159">
        <v>44460</v>
      </c>
      <c r="B11767" s="160">
        <v>44460</v>
      </c>
      <c r="C11767" s="160" t="s">
        <v>1060</v>
      </c>
      <c r="D11767" s="212">
        <f>VLOOKUP(Pag_Inicio_Corr_mas_casos[[#This Row],[Corregimiento]],Hoja3!$A$2:$D$676,4,0)</f>
        <v>80813</v>
      </c>
      <c r="E11767" s="160">
        <v>6</v>
      </c>
    </row>
    <row r="11768" spans="1:5">
      <c r="A11768" s="159">
        <v>44460</v>
      </c>
      <c r="B11768" s="160">
        <v>44460</v>
      </c>
      <c r="C11768" s="160" t="s">
        <v>1130</v>
      </c>
      <c r="D11768" s="212">
        <f>VLOOKUP(Pag_Inicio_Corr_mas_casos[[#This Row],[Corregimiento]],Hoja3!$A$2:$D$676,4,0)</f>
        <v>81003</v>
      </c>
      <c r="E11768" s="160">
        <v>6</v>
      </c>
    </row>
    <row r="11769" spans="1:5">
      <c r="A11769" s="159">
        <v>44460</v>
      </c>
      <c r="B11769" s="160">
        <v>44460</v>
      </c>
      <c r="C11769" s="160" t="s">
        <v>1066</v>
      </c>
      <c r="D11769" s="212">
        <f>VLOOKUP(Pag_Inicio_Corr_mas_casos[[#This Row],[Corregimiento]],Hoja3!$A$2:$D$676,4,0)</f>
        <v>130716</v>
      </c>
      <c r="E11769" s="160">
        <v>5</v>
      </c>
    </row>
    <row r="11770" spans="1:5">
      <c r="A11770" s="159">
        <v>44460</v>
      </c>
      <c r="B11770" s="160">
        <v>44460</v>
      </c>
      <c r="C11770" s="160" t="s">
        <v>1145</v>
      </c>
      <c r="D11770" s="212">
        <f>VLOOKUP(Pag_Inicio_Corr_mas_casos[[#This Row],[Corregimiento]],Hoja3!$A$2:$D$676,4,0)</f>
        <v>130106</v>
      </c>
      <c r="E11770" s="160">
        <v>5</v>
      </c>
    </row>
    <row r="11771" spans="1:5">
      <c r="A11771" s="159">
        <v>44460</v>
      </c>
      <c r="B11771" s="160">
        <v>44460</v>
      </c>
      <c r="C11771" s="160" t="s">
        <v>1174</v>
      </c>
      <c r="D11771" s="212">
        <f>VLOOKUP(Pag_Inicio_Corr_mas_casos[[#This Row],[Corregimiento]],Hoja3!$A$2:$D$676,4,0)</f>
        <v>30110</v>
      </c>
      <c r="E11771" s="160">
        <v>5</v>
      </c>
    </row>
    <row r="11772" spans="1:5">
      <c r="A11772" s="159">
        <v>44460</v>
      </c>
      <c r="B11772" s="160">
        <v>44460</v>
      </c>
      <c r="C11772" s="160" t="s">
        <v>1480</v>
      </c>
      <c r="D11772" s="212">
        <f>VLOOKUP(Pag_Inicio_Corr_mas_casos[[#This Row],[Corregimiento]],Hoja3!$A$2:$D$676,4,0)</f>
        <v>30501</v>
      </c>
      <c r="E11772" s="160">
        <v>5</v>
      </c>
    </row>
    <row r="11773" spans="1:5">
      <c r="A11773" s="47">
        <v>44461</v>
      </c>
      <c r="B11773" s="48">
        <v>44461</v>
      </c>
      <c r="C11773" s="48" t="s">
        <v>1120</v>
      </c>
      <c r="D11773" s="49">
        <f>VLOOKUP(Pag_Inicio_Corr_mas_casos[[#This Row],[Corregimiento]],Hoja3!$A$2:$D$676,4,0)</f>
        <v>80809</v>
      </c>
      <c r="E11773" s="48">
        <v>25</v>
      </c>
    </row>
    <row r="11774" spans="1:5">
      <c r="A11774" s="47">
        <v>44461</v>
      </c>
      <c r="B11774" s="48">
        <v>44461</v>
      </c>
      <c r="C11774" s="48" t="s">
        <v>1076</v>
      </c>
      <c r="D11774" s="49">
        <f>VLOOKUP(Pag_Inicio_Corr_mas_casos[[#This Row],[Corregimiento]],Hoja3!$A$2:$D$676,4,0)</f>
        <v>30107</v>
      </c>
      <c r="E11774" s="48">
        <v>18</v>
      </c>
    </row>
    <row r="11775" spans="1:5">
      <c r="A11775" s="47">
        <v>44461</v>
      </c>
      <c r="B11775" s="48">
        <v>44461</v>
      </c>
      <c r="C11775" s="48" t="s">
        <v>1086</v>
      </c>
      <c r="D11775" s="49">
        <f>VLOOKUP(Pag_Inicio_Corr_mas_casos[[#This Row],[Corregimiento]],Hoja3!$A$2:$D$676,4,0)</f>
        <v>80803</v>
      </c>
      <c r="E11775" s="48">
        <v>17</v>
      </c>
    </row>
    <row r="11776" spans="1:5">
      <c r="A11776" s="47">
        <v>44461</v>
      </c>
      <c r="B11776" s="48">
        <v>44461</v>
      </c>
      <c r="C11776" s="48" t="s">
        <v>1046</v>
      </c>
      <c r="D11776" s="49">
        <f>VLOOKUP(Pag_Inicio_Corr_mas_casos[[#This Row],[Corregimiento]],Hoja3!$A$2:$D$676,4,0)</f>
        <v>80810</v>
      </c>
      <c r="E11776" s="48">
        <v>13</v>
      </c>
    </row>
    <row r="11777" spans="1:5">
      <c r="A11777" s="47">
        <v>44461</v>
      </c>
      <c r="B11777" s="48">
        <v>44461</v>
      </c>
      <c r="C11777" s="48" t="s">
        <v>1109</v>
      </c>
      <c r="D11777" s="49">
        <f>VLOOKUP(Pag_Inicio_Corr_mas_casos[[#This Row],[Corregimiento]],Hoja3!$A$2:$D$676,4,0)</f>
        <v>80805</v>
      </c>
      <c r="E11777" s="48">
        <v>10</v>
      </c>
    </row>
    <row r="11778" spans="1:5">
      <c r="A11778" s="47">
        <v>44461</v>
      </c>
      <c r="B11778" s="48">
        <v>44461</v>
      </c>
      <c r="C11778" s="48" t="s">
        <v>1118</v>
      </c>
      <c r="D11778" s="49">
        <f>VLOOKUP(Pag_Inicio_Corr_mas_casos[[#This Row],[Corregimiento]],Hoja3!$A$2:$D$676,4,0)</f>
        <v>40608</v>
      </c>
      <c r="E11778" s="48">
        <v>8</v>
      </c>
    </row>
    <row r="11779" spans="1:5">
      <c r="A11779" s="47">
        <v>44461</v>
      </c>
      <c r="B11779" s="48">
        <v>44461</v>
      </c>
      <c r="C11779" s="48" t="s">
        <v>881</v>
      </c>
      <c r="D11779" s="49">
        <f>VLOOKUP(Pag_Inicio_Corr_mas_casos[[#This Row],[Corregimiento]],Hoja3!$A$2:$D$676,4,0)</f>
        <v>80821</v>
      </c>
      <c r="E11779" s="48">
        <v>8</v>
      </c>
    </row>
    <row r="11780" spans="1:5">
      <c r="A11780" s="47">
        <v>44461</v>
      </c>
      <c r="B11780" s="48">
        <v>44461</v>
      </c>
      <c r="C11780" s="48" t="s">
        <v>1051</v>
      </c>
      <c r="D11780" s="49">
        <f>VLOOKUP(Pag_Inicio_Corr_mas_casos[[#This Row],[Corregimiento]],Hoja3!$A$2:$D$676,4,0)</f>
        <v>80807</v>
      </c>
      <c r="E11780" s="48">
        <v>8</v>
      </c>
    </row>
    <row r="11781" spans="1:5">
      <c r="A11781" s="47">
        <v>44461</v>
      </c>
      <c r="B11781" s="48">
        <v>44461</v>
      </c>
      <c r="C11781" s="48" t="s">
        <v>1073</v>
      </c>
      <c r="D11781" s="49">
        <f>VLOOKUP(Pag_Inicio_Corr_mas_casos[[#This Row],[Corregimiento]],Hoja3!$A$2:$D$676,4,0)</f>
        <v>30113</v>
      </c>
      <c r="E11781" s="48">
        <v>7</v>
      </c>
    </row>
    <row r="11782" spans="1:5">
      <c r="A11782" s="47">
        <v>44461</v>
      </c>
      <c r="B11782" s="48">
        <v>44461</v>
      </c>
      <c r="C11782" s="48" t="s">
        <v>1136</v>
      </c>
      <c r="D11782" s="49">
        <f>VLOOKUP(Pag_Inicio_Corr_mas_casos[[#This Row],[Corregimiento]],Hoja3!$A$2:$D$676,4,0)</f>
        <v>30103</v>
      </c>
      <c r="E11782" s="48">
        <v>7</v>
      </c>
    </row>
    <row r="11783" spans="1:5">
      <c r="A11783" s="47">
        <v>44461</v>
      </c>
      <c r="B11783" s="48">
        <v>44461</v>
      </c>
      <c r="C11783" s="48" t="s">
        <v>1131</v>
      </c>
      <c r="D11783" s="49">
        <f>VLOOKUP(Pag_Inicio_Corr_mas_casos[[#This Row],[Corregimiento]],Hoja3!$A$2:$D$676,4,0)</f>
        <v>91001</v>
      </c>
      <c r="E11783" s="48">
        <v>7</v>
      </c>
    </row>
    <row r="11784" spans="1:5">
      <c r="A11784" s="47">
        <v>44461</v>
      </c>
      <c r="B11784" s="48">
        <v>44461</v>
      </c>
      <c r="C11784" s="48" t="s">
        <v>1169</v>
      </c>
      <c r="D11784" s="49">
        <f>VLOOKUP(Pag_Inicio_Corr_mas_casos[[#This Row],[Corregimiento]],Hoja3!$A$2:$D$676,4,0)</f>
        <v>40601</v>
      </c>
      <c r="E11784" s="48">
        <v>7</v>
      </c>
    </row>
    <row r="11785" spans="1:5">
      <c r="A11785" s="47">
        <v>44461</v>
      </c>
      <c r="B11785" s="48">
        <v>44461</v>
      </c>
      <c r="C11785" s="48" t="s">
        <v>1138</v>
      </c>
      <c r="D11785" s="49">
        <f>VLOOKUP(Pag_Inicio_Corr_mas_casos[[#This Row],[Corregimiento]],Hoja3!$A$2:$D$676,4,0)</f>
        <v>20609</v>
      </c>
      <c r="E11785" s="48">
        <v>7</v>
      </c>
    </row>
    <row r="11786" spans="1:5">
      <c r="A11786" s="47">
        <v>44461</v>
      </c>
      <c r="B11786" s="48">
        <v>44461</v>
      </c>
      <c r="C11786" s="48" t="s">
        <v>1141</v>
      </c>
      <c r="D11786" s="49">
        <f>VLOOKUP(Pag_Inicio_Corr_mas_casos[[#This Row],[Corregimiento]],Hoja3!$A$2:$D$676,4,0)</f>
        <v>30104</v>
      </c>
      <c r="E11786" s="48">
        <v>6</v>
      </c>
    </row>
    <row r="11787" spans="1:5">
      <c r="A11787" s="47">
        <v>44461</v>
      </c>
      <c r="B11787" s="48">
        <v>44461</v>
      </c>
      <c r="C11787" s="48" t="s">
        <v>1163</v>
      </c>
      <c r="D11787" s="49">
        <f>VLOOKUP(Pag_Inicio_Corr_mas_casos[[#This Row],[Corregimiento]],Hoja3!$A$2:$D$676,4,0)</f>
        <v>130102</v>
      </c>
      <c r="E11787" s="48">
        <v>6</v>
      </c>
    </row>
    <row r="11788" spans="1:5">
      <c r="A11788" s="47">
        <v>44461</v>
      </c>
      <c r="B11788" s="48">
        <v>44461</v>
      </c>
      <c r="C11788" s="48" t="s">
        <v>1187</v>
      </c>
      <c r="D11788" s="49">
        <f>VLOOKUP(Pag_Inicio_Corr_mas_casos[[#This Row],[Corregimiento]],Hoja3!$A$2:$D$676,4,0)</f>
        <v>40503</v>
      </c>
      <c r="E11788" s="48">
        <v>6</v>
      </c>
    </row>
    <row r="11789" spans="1:5">
      <c r="A11789" s="47">
        <v>44461</v>
      </c>
      <c r="B11789" s="48">
        <v>44461</v>
      </c>
      <c r="C11789" s="48" t="s">
        <v>1049</v>
      </c>
      <c r="D11789" s="49">
        <f>VLOOKUP(Pag_Inicio_Corr_mas_casos[[#This Row],[Corregimiento]],Hoja3!$A$2:$D$676,4,0)</f>
        <v>80806</v>
      </c>
      <c r="E11789" s="48">
        <v>5</v>
      </c>
    </row>
    <row r="11790" spans="1:5">
      <c r="A11790" s="47">
        <v>44461</v>
      </c>
      <c r="B11790" s="48">
        <v>44461</v>
      </c>
      <c r="C11790" s="48" t="s">
        <v>1048</v>
      </c>
      <c r="D11790" s="49">
        <f>VLOOKUP(Pag_Inicio_Corr_mas_casos[[#This Row],[Corregimiento]],Hoja3!$A$2:$D$676,4,0)</f>
        <v>81009</v>
      </c>
      <c r="E11790" s="48">
        <v>5</v>
      </c>
    </row>
    <row r="11791" spans="1:5">
      <c r="A11791" s="47">
        <v>44461</v>
      </c>
      <c r="B11791" s="48">
        <v>44461</v>
      </c>
      <c r="C11791" s="48" t="s">
        <v>1182</v>
      </c>
      <c r="D11791" s="49">
        <f>VLOOKUP(Pag_Inicio_Corr_mas_casos[[#This Row],[Corregimiento]],Hoja3!$A$2:$D$676,4,0)</f>
        <v>30101</v>
      </c>
      <c r="E11791" s="48">
        <v>5</v>
      </c>
    </row>
    <row r="11792" spans="1:5">
      <c r="A11792" s="47">
        <v>44461</v>
      </c>
      <c r="B11792" s="48">
        <v>44461</v>
      </c>
      <c r="C11792" s="48" t="s">
        <v>1062</v>
      </c>
      <c r="D11792" s="49">
        <f>VLOOKUP(Pag_Inicio_Corr_mas_casos[[#This Row],[Corregimiento]],Hoja3!$A$2:$D$676,4,0)</f>
        <v>80817</v>
      </c>
      <c r="E11792" s="48">
        <v>5</v>
      </c>
    </row>
    <row r="11793" spans="1:5">
      <c r="A11793" s="35">
        <v>44462</v>
      </c>
      <c r="B11793" s="36">
        <v>44462</v>
      </c>
      <c r="C11793" s="36" t="s">
        <v>1057</v>
      </c>
      <c r="D11793" s="37">
        <f>VLOOKUP(Pag_Inicio_Corr_mas_casos[[#This Row],[Corregimiento]],Hoja3!$A$2:$D$676,4,0)</f>
        <v>80811</v>
      </c>
      <c r="E11793" s="36">
        <v>17</v>
      </c>
    </row>
    <row r="11794" spans="1:5">
      <c r="A11794" s="35">
        <v>44462</v>
      </c>
      <c r="B11794" s="36">
        <v>44462</v>
      </c>
      <c r="C11794" s="36" t="s">
        <v>1155</v>
      </c>
      <c r="D11794" s="37">
        <f>VLOOKUP(Pag_Inicio_Corr_mas_casos[[#This Row],[Corregimiento]],Hoja3!$A$2:$D$676,4,0)</f>
        <v>80812</v>
      </c>
      <c r="E11794" s="36">
        <v>13</v>
      </c>
    </row>
    <row r="11795" spans="1:5">
      <c r="A11795" s="35">
        <v>44462</v>
      </c>
      <c r="B11795" s="36">
        <v>44462</v>
      </c>
      <c r="C11795" s="36" t="s">
        <v>1121</v>
      </c>
      <c r="D11795" s="37">
        <f>VLOOKUP(Pag_Inicio_Corr_mas_casos[[#This Row],[Corregimiento]],Hoja3!$A$2:$D$676,4,0)</f>
        <v>80819</v>
      </c>
      <c r="E11795" s="36">
        <v>11</v>
      </c>
    </row>
    <row r="11796" spans="1:5">
      <c r="A11796" s="35">
        <v>44462</v>
      </c>
      <c r="B11796" s="36">
        <v>44462</v>
      </c>
      <c r="C11796" s="36" t="s">
        <v>1169</v>
      </c>
      <c r="D11796" s="37">
        <f>VLOOKUP(Pag_Inicio_Corr_mas_casos[[#This Row],[Corregimiento]],Hoja3!$A$2:$D$676,4,0)</f>
        <v>40601</v>
      </c>
      <c r="E11796" s="36">
        <v>11</v>
      </c>
    </row>
    <row r="11797" spans="1:5">
      <c r="A11797" s="35">
        <v>44462</v>
      </c>
      <c r="B11797" s="36">
        <v>44462</v>
      </c>
      <c r="C11797" s="36" t="s">
        <v>1076</v>
      </c>
      <c r="D11797" s="37">
        <f>VLOOKUP(Pag_Inicio_Corr_mas_casos[[#This Row],[Corregimiento]],Hoja3!$A$2:$D$676,4,0)</f>
        <v>30107</v>
      </c>
      <c r="E11797" s="36">
        <v>10</v>
      </c>
    </row>
    <row r="11798" spans="1:5">
      <c r="A11798" s="35">
        <v>44462</v>
      </c>
      <c r="B11798" s="36">
        <v>44462</v>
      </c>
      <c r="C11798" s="36" t="s">
        <v>1120</v>
      </c>
      <c r="D11798" s="37">
        <f>VLOOKUP(Pag_Inicio_Corr_mas_casos[[#This Row],[Corregimiento]],Hoja3!$A$2:$D$676,4,0)</f>
        <v>80809</v>
      </c>
      <c r="E11798" s="36">
        <v>9</v>
      </c>
    </row>
    <row r="11799" spans="1:5">
      <c r="A11799" s="35">
        <v>44462</v>
      </c>
      <c r="B11799" s="36">
        <v>44462</v>
      </c>
      <c r="C11799" s="36" t="s">
        <v>1141</v>
      </c>
      <c r="D11799" s="37">
        <f>VLOOKUP(Pag_Inicio_Corr_mas_casos[[#This Row],[Corregimiento]],Hoja3!$A$2:$D$676,4,0)</f>
        <v>30104</v>
      </c>
      <c r="E11799" s="36">
        <v>9</v>
      </c>
    </row>
    <row r="11800" spans="1:5">
      <c r="A11800" s="35">
        <v>44462</v>
      </c>
      <c r="B11800" s="36">
        <v>44462</v>
      </c>
      <c r="C11800" s="36" t="s">
        <v>1083</v>
      </c>
      <c r="D11800" s="37">
        <f>VLOOKUP(Pag_Inicio_Corr_mas_casos[[#This Row],[Corregimiento]],Hoja3!$A$2:$D$676,4,0)</f>
        <v>40203</v>
      </c>
      <c r="E11800" s="36">
        <v>8</v>
      </c>
    </row>
    <row r="11801" spans="1:5">
      <c r="A11801" s="35">
        <v>44462</v>
      </c>
      <c r="B11801" s="36">
        <v>44462</v>
      </c>
      <c r="C11801" s="36" t="s">
        <v>1136</v>
      </c>
      <c r="D11801" s="37">
        <f>VLOOKUP(Pag_Inicio_Corr_mas_casos[[#This Row],[Corregimiento]],Hoja3!$A$2:$D$676,4,0)</f>
        <v>30103</v>
      </c>
      <c r="E11801" s="36">
        <v>8</v>
      </c>
    </row>
    <row r="11802" spans="1:5">
      <c r="A11802" s="35">
        <v>44462</v>
      </c>
      <c r="B11802" s="36">
        <v>44462</v>
      </c>
      <c r="C11802" s="36" t="s">
        <v>1370</v>
      </c>
      <c r="D11802" s="37">
        <f>VLOOKUP(Pag_Inicio_Corr_mas_casos[[#This Row],[Corregimiento]],Hoja3!$A$2:$D$676,4,0)</f>
        <v>90305</v>
      </c>
      <c r="E11802" s="36">
        <v>7</v>
      </c>
    </row>
    <row r="11803" spans="1:5">
      <c r="A11803" s="35">
        <v>44462</v>
      </c>
      <c r="B11803" s="36">
        <v>44462</v>
      </c>
      <c r="C11803" s="36" t="s">
        <v>1132</v>
      </c>
      <c r="D11803" s="37">
        <f>VLOOKUP(Pag_Inicio_Corr_mas_casos[[#This Row],[Corregimiento]],Hoja3!$A$2:$D$676,4,0)</f>
        <v>30111</v>
      </c>
      <c r="E11803" s="36">
        <v>7</v>
      </c>
    </row>
    <row r="11804" spans="1:5">
      <c r="A11804" s="35">
        <v>44462</v>
      </c>
      <c r="B11804" s="36">
        <v>44462</v>
      </c>
      <c r="C11804" s="36" t="s">
        <v>1131</v>
      </c>
      <c r="D11804" s="37">
        <f>VLOOKUP(Pag_Inicio_Corr_mas_casos[[#This Row],[Corregimiento]],Hoja3!$A$2:$D$676,4,0)</f>
        <v>91001</v>
      </c>
      <c r="E11804" s="36">
        <v>6</v>
      </c>
    </row>
    <row r="11805" spans="1:5">
      <c r="A11805" s="35">
        <v>44462</v>
      </c>
      <c r="B11805" s="36">
        <v>44462</v>
      </c>
      <c r="C11805" s="36" t="s">
        <v>1051</v>
      </c>
      <c r="D11805" s="37">
        <f>VLOOKUP(Pag_Inicio_Corr_mas_casos[[#This Row],[Corregimiento]],Hoja3!$A$2:$D$676,4,0)</f>
        <v>80807</v>
      </c>
      <c r="E11805" s="36">
        <v>6</v>
      </c>
    </row>
    <row r="11806" spans="1:5">
      <c r="A11806" s="35">
        <v>44462</v>
      </c>
      <c r="B11806" s="36">
        <v>44462</v>
      </c>
      <c r="C11806" s="36" t="s">
        <v>1073</v>
      </c>
      <c r="D11806" s="37">
        <f>VLOOKUP(Pag_Inicio_Corr_mas_casos[[#This Row],[Corregimiento]],Hoja3!$A$2:$D$676,4,0)</f>
        <v>30113</v>
      </c>
      <c r="E11806" s="36">
        <v>5</v>
      </c>
    </row>
    <row r="11807" spans="1:5">
      <c r="A11807" s="35">
        <v>44462</v>
      </c>
      <c r="B11807" s="36">
        <v>44462</v>
      </c>
      <c r="C11807" s="36" t="s">
        <v>1124</v>
      </c>
      <c r="D11807" s="37">
        <f>VLOOKUP(Pag_Inicio_Corr_mas_casos[[#This Row],[Corregimiento]],Hoja3!$A$2:$D$676,4,0)</f>
        <v>130702</v>
      </c>
      <c r="E11807" s="36">
        <v>5</v>
      </c>
    </row>
    <row r="11808" spans="1:5">
      <c r="A11808" s="35">
        <v>44462</v>
      </c>
      <c r="B11808" s="36">
        <v>44462</v>
      </c>
      <c r="C11808" s="36" t="s">
        <v>1343</v>
      </c>
      <c r="D11808" s="37">
        <f>VLOOKUP(Pag_Inicio_Corr_mas_casos[[#This Row],[Corregimiento]],Hoja3!$A$2:$D$676,4,0)</f>
        <v>60202</v>
      </c>
      <c r="E11808" s="36">
        <v>5</v>
      </c>
    </row>
    <row r="11809" spans="1:5">
      <c r="A11809" s="35">
        <v>44462</v>
      </c>
      <c r="B11809" s="36">
        <v>44462</v>
      </c>
      <c r="C11809" s="36" t="s">
        <v>1161</v>
      </c>
      <c r="D11809" s="37">
        <f>VLOOKUP(Pag_Inicio_Corr_mas_casos[[#This Row],[Corregimiento]],Hoja3!$A$2:$D$676,4,0)</f>
        <v>40201</v>
      </c>
      <c r="E11809" s="36">
        <v>5</v>
      </c>
    </row>
    <row r="11810" spans="1:5">
      <c r="A11810" s="35">
        <v>44462</v>
      </c>
      <c r="B11810" s="36">
        <v>44462</v>
      </c>
      <c r="C11810" s="36" t="s">
        <v>1145</v>
      </c>
      <c r="D11810" s="37">
        <f>VLOOKUP(Pag_Inicio_Corr_mas_casos[[#This Row],[Corregimiento]],Hoja3!$A$2:$D$676,4,0)</f>
        <v>130106</v>
      </c>
      <c r="E11810" s="36">
        <v>5</v>
      </c>
    </row>
    <row r="11811" spans="1:5">
      <c r="A11811" s="35">
        <v>44462</v>
      </c>
      <c r="B11811" s="36">
        <v>44462</v>
      </c>
      <c r="C11811" s="36" t="s">
        <v>1060</v>
      </c>
      <c r="D11811" s="37">
        <f>VLOOKUP(Pag_Inicio_Corr_mas_casos[[#This Row],[Corregimiento]],Hoja3!$A$2:$D$676,4,0)</f>
        <v>80813</v>
      </c>
      <c r="E11811" s="36">
        <v>5</v>
      </c>
    </row>
    <row r="11812" spans="1:5">
      <c r="A11812" s="35">
        <v>44462</v>
      </c>
      <c r="B11812" s="36">
        <v>44462</v>
      </c>
      <c r="C11812" s="36" t="s">
        <v>1163</v>
      </c>
      <c r="D11812" s="37">
        <f>VLOOKUP(Pag_Inicio_Corr_mas_casos[[#This Row],[Corregimiento]],Hoja3!$A$2:$D$676,4,0)</f>
        <v>130102</v>
      </c>
      <c r="E11812" s="36">
        <v>5</v>
      </c>
    </row>
    <row r="11813" spans="1:5">
      <c r="A11813" s="159">
        <v>44463</v>
      </c>
      <c r="B11813" s="160">
        <v>44463</v>
      </c>
      <c r="C11813" s="160" t="s">
        <v>1076</v>
      </c>
      <c r="D11813" s="212">
        <f>VLOOKUP(Pag_Inicio_Corr_mas_casos[[#This Row],[Corregimiento]],Hoja3!$A$2:$D$676,4,0)</f>
        <v>30107</v>
      </c>
      <c r="E11813" s="160">
        <v>12</v>
      </c>
    </row>
    <row r="11814" spans="1:5">
      <c r="A11814" s="159">
        <v>44463</v>
      </c>
      <c r="B11814" s="160">
        <v>44463</v>
      </c>
      <c r="C11814" s="160" t="s">
        <v>1238</v>
      </c>
      <c r="D11814" s="212">
        <f>VLOOKUP(Pag_Inicio_Corr_mas_casos[[#This Row],[Corregimiento]],Hoja3!$A$2:$D$676,4,0)</f>
        <v>40204</v>
      </c>
      <c r="E11814" s="160">
        <v>10</v>
      </c>
    </row>
    <row r="11815" spans="1:5">
      <c r="A11815" s="159">
        <v>44463</v>
      </c>
      <c r="B11815" s="160">
        <v>44463</v>
      </c>
      <c r="C11815" s="160" t="s">
        <v>1120</v>
      </c>
      <c r="D11815" s="212">
        <f>VLOOKUP(Pag_Inicio_Corr_mas_casos[[#This Row],[Corregimiento]],Hoja3!$A$2:$D$676,4,0)</f>
        <v>80809</v>
      </c>
      <c r="E11815" s="160">
        <v>10</v>
      </c>
    </row>
    <row r="11816" spans="1:5">
      <c r="A11816" s="159">
        <v>44463</v>
      </c>
      <c r="B11816" s="160">
        <v>44463</v>
      </c>
      <c r="C11816" s="160" t="s">
        <v>1121</v>
      </c>
      <c r="D11816" s="212">
        <f>VLOOKUP(Pag_Inicio_Corr_mas_casos[[#This Row],[Corregimiento]],Hoja3!$A$2:$D$676,4,0)</f>
        <v>80819</v>
      </c>
      <c r="E11816" s="160">
        <v>7</v>
      </c>
    </row>
    <row r="11817" spans="1:5">
      <c r="A11817" s="159">
        <v>44463</v>
      </c>
      <c r="B11817" s="160">
        <v>44463</v>
      </c>
      <c r="C11817" s="160" t="s">
        <v>1161</v>
      </c>
      <c r="D11817" s="212">
        <f>VLOOKUP(Pag_Inicio_Corr_mas_casos[[#This Row],[Corregimiento]],Hoja3!$A$2:$D$676,4,0)</f>
        <v>40201</v>
      </c>
      <c r="E11817" s="160">
        <v>7</v>
      </c>
    </row>
    <row r="11818" spans="1:5">
      <c r="A11818" s="159">
        <v>44463</v>
      </c>
      <c r="B11818" s="160">
        <v>44463</v>
      </c>
      <c r="C11818" s="160" t="s">
        <v>1083</v>
      </c>
      <c r="D11818" s="212">
        <f>VLOOKUP(Pag_Inicio_Corr_mas_casos[[#This Row],[Corregimiento]],Hoja3!$A$2:$D$676,4,0)</f>
        <v>40203</v>
      </c>
      <c r="E11818" s="160">
        <v>7</v>
      </c>
    </row>
    <row r="11819" spans="1:5">
      <c r="A11819" s="159">
        <v>44463</v>
      </c>
      <c r="B11819" s="160">
        <v>44463</v>
      </c>
      <c r="C11819" s="160" t="s">
        <v>1136</v>
      </c>
      <c r="D11819" s="212">
        <f>VLOOKUP(Pag_Inicio_Corr_mas_casos[[#This Row],[Corregimiento]],Hoja3!$A$2:$D$676,4,0)</f>
        <v>30103</v>
      </c>
      <c r="E11819" s="160">
        <v>7</v>
      </c>
    </row>
    <row r="11820" spans="1:5">
      <c r="A11820" s="159">
        <v>44463</v>
      </c>
      <c r="B11820" s="160">
        <v>44463</v>
      </c>
      <c r="C11820" s="160" t="s">
        <v>1141</v>
      </c>
      <c r="D11820" s="212">
        <f>VLOOKUP(Pag_Inicio_Corr_mas_casos[[#This Row],[Corregimiento]],Hoja3!$A$2:$D$676,4,0)</f>
        <v>30104</v>
      </c>
      <c r="E11820" s="160">
        <v>7</v>
      </c>
    </row>
    <row r="11821" spans="1:5">
      <c r="A11821" s="159">
        <v>44463</v>
      </c>
      <c r="B11821" s="160">
        <v>44463</v>
      </c>
      <c r="C11821" s="160" t="s">
        <v>1055</v>
      </c>
      <c r="D11821" s="212">
        <f>VLOOKUP(Pag_Inicio_Corr_mas_casos[[#This Row],[Corregimiento]],Hoja3!$A$2:$D$676,4,0)</f>
        <v>80814</v>
      </c>
      <c r="E11821" s="160">
        <v>7</v>
      </c>
    </row>
    <row r="11822" spans="1:5">
      <c r="A11822" s="159">
        <v>44463</v>
      </c>
      <c r="B11822" s="160">
        <v>44463</v>
      </c>
      <c r="C11822" s="160" t="s">
        <v>1155</v>
      </c>
      <c r="D11822" s="212">
        <f>VLOOKUP(Pag_Inicio_Corr_mas_casos[[#This Row],[Corregimiento]],Hoja3!$A$2:$D$676,4,0)</f>
        <v>80812</v>
      </c>
      <c r="E11822" s="160">
        <v>6</v>
      </c>
    </row>
    <row r="11823" spans="1:5">
      <c r="A11823" s="159">
        <v>44463</v>
      </c>
      <c r="B11823" s="160">
        <v>44463</v>
      </c>
      <c r="C11823" s="160" t="s">
        <v>1062</v>
      </c>
      <c r="D11823" s="212">
        <f>VLOOKUP(Pag_Inicio_Corr_mas_casos[[#This Row],[Corregimiento]],Hoja3!$A$2:$D$676,4,0)</f>
        <v>80817</v>
      </c>
      <c r="E11823" s="160">
        <v>5</v>
      </c>
    </row>
    <row r="11824" spans="1:5">
      <c r="A11824" s="159">
        <v>44463</v>
      </c>
      <c r="B11824" s="160">
        <v>44463</v>
      </c>
      <c r="C11824" s="160" t="s">
        <v>1203</v>
      </c>
      <c r="D11824" s="212">
        <f>VLOOKUP(Pag_Inicio_Corr_mas_casos[[#This Row],[Corregimiento]],Hoja3!$A$2:$D$676,4,0)</f>
        <v>30109</v>
      </c>
      <c r="E11824" s="160">
        <v>5</v>
      </c>
    </row>
    <row r="11825" spans="1:5">
      <c r="A11825" s="159">
        <v>44463</v>
      </c>
      <c r="B11825" s="160">
        <v>44463</v>
      </c>
      <c r="C11825" s="160" t="s">
        <v>1051</v>
      </c>
      <c r="D11825" s="212">
        <f>VLOOKUP(Pag_Inicio_Corr_mas_casos[[#This Row],[Corregimiento]],Hoja3!$A$2:$D$676,4,0)</f>
        <v>80807</v>
      </c>
      <c r="E11825" s="160">
        <v>5</v>
      </c>
    </row>
    <row r="11826" spans="1:5">
      <c r="A11826" s="159">
        <v>44463</v>
      </c>
      <c r="B11826" s="160">
        <v>44463</v>
      </c>
      <c r="C11826" s="160" t="s">
        <v>1212</v>
      </c>
      <c r="D11826" s="212">
        <f>VLOOKUP(Pag_Inicio_Corr_mas_casos[[#This Row],[Corregimiento]],Hoja3!$A$2:$D$676,4,0)</f>
        <v>130301</v>
      </c>
      <c r="E11826" s="160">
        <v>5</v>
      </c>
    </row>
    <row r="11827" spans="1:5">
      <c r="A11827" s="159">
        <v>44463</v>
      </c>
      <c r="B11827" s="160">
        <v>44463</v>
      </c>
      <c r="C11827" s="160" t="s">
        <v>1434</v>
      </c>
      <c r="D11827" s="212">
        <f>VLOOKUP(Pag_Inicio_Corr_mas_casos[[#This Row],[Corregimiento]],Hoja3!$A$2:$D$676,4,0)</f>
        <v>130907</v>
      </c>
      <c r="E11827" s="160">
        <v>5</v>
      </c>
    </row>
    <row r="11828" spans="1:5">
      <c r="A11828" s="159">
        <v>44463</v>
      </c>
      <c r="B11828" s="160">
        <v>44463</v>
      </c>
      <c r="C11828" s="160" t="s">
        <v>1276</v>
      </c>
      <c r="D11828" s="212">
        <f>VLOOKUP(Pag_Inicio_Corr_mas_casos[[#This Row],[Corregimiento]],Hoja3!$A$2:$D$676,4,0)</f>
        <v>10201</v>
      </c>
      <c r="E11828" s="160">
        <v>4</v>
      </c>
    </row>
    <row r="11829" spans="1:5">
      <c r="A11829" s="159">
        <v>44463</v>
      </c>
      <c r="B11829" s="160">
        <v>44463</v>
      </c>
      <c r="C11829" s="160" t="s">
        <v>1071</v>
      </c>
      <c r="D11829" s="212">
        <f>VLOOKUP(Pag_Inicio_Corr_mas_casos[[#This Row],[Corregimiento]],Hoja3!$A$2:$D$676,4,0)</f>
        <v>81006</v>
      </c>
      <c r="E11829" s="160">
        <v>4</v>
      </c>
    </row>
    <row r="11830" spans="1:5">
      <c r="A11830" s="159">
        <v>44463</v>
      </c>
      <c r="B11830" s="160">
        <v>44463</v>
      </c>
      <c r="C11830" s="160" t="s">
        <v>1130</v>
      </c>
      <c r="D11830" s="212">
        <f>VLOOKUP(Pag_Inicio_Corr_mas_casos[[#This Row],[Corregimiento]],Hoja3!$A$2:$D$676,4,0)</f>
        <v>81003</v>
      </c>
      <c r="E11830" s="160">
        <v>4</v>
      </c>
    </row>
    <row r="11831" spans="1:5">
      <c r="A11831" s="159">
        <v>44463</v>
      </c>
      <c r="B11831" s="160">
        <v>44463</v>
      </c>
      <c r="C11831" s="160" t="s">
        <v>1048</v>
      </c>
      <c r="D11831" s="212">
        <f>VLOOKUP(Pag_Inicio_Corr_mas_casos[[#This Row],[Corregimiento]],Hoja3!$A$2:$D$676,4,0)</f>
        <v>81009</v>
      </c>
      <c r="E11831" s="160">
        <v>4</v>
      </c>
    </row>
    <row r="11832" spans="1:5">
      <c r="A11832" s="159">
        <v>44463</v>
      </c>
      <c r="B11832" s="160">
        <v>44463</v>
      </c>
      <c r="C11832" s="160" t="s">
        <v>1112</v>
      </c>
      <c r="D11832" s="212">
        <f>VLOOKUP(Pag_Inicio_Corr_mas_casos[[#This Row],[Corregimiento]],Hoja3!$A$2:$D$676,4,0)</f>
        <v>40611</v>
      </c>
      <c r="E11832" s="160">
        <v>4</v>
      </c>
    </row>
    <row r="11833" spans="1:5">
      <c r="A11833" s="32">
        <v>44464</v>
      </c>
      <c r="B11833" s="33">
        <v>44464</v>
      </c>
      <c r="C11833" s="33" t="s">
        <v>1076</v>
      </c>
      <c r="D11833" s="34">
        <f>VLOOKUP(Pag_Inicio_Corr_mas_casos[[#This Row],[Corregimiento]],Hoja3!$A$2:$D$676,4,0)</f>
        <v>30107</v>
      </c>
      <c r="E11833" s="33">
        <v>16</v>
      </c>
    </row>
    <row r="11834" spans="1:5">
      <c r="A11834" s="32">
        <v>44464</v>
      </c>
      <c r="B11834" s="33">
        <v>44464</v>
      </c>
      <c r="C11834" s="33" t="s">
        <v>1161</v>
      </c>
      <c r="D11834" s="34">
        <f>VLOOKUP(Pag_Inicio_Corr_mas_casos[[#This Row],[Corregimiento]],Hoja3!$A$2:$D$676,4,0)</f>
        <v>40201</v>
      </c>
      <c r="E11834" s="33">
        <v>13</v>
      </c>
    </row>
    <row r="11835" spans="1:5">
      <c r="A11835" s="32">
        <v>44464</v>
      </c>
      <c r="B11835" s="33">
        <v>44464</v>
      </c>
      <c r="C11835" s="33" t="s">
        <v>1121</v>
      </c>
      <c r="D11835" s="34">
        <f>VLOOKUP(Pag_Inicio_Corr_mas_casos[[#This Row],[Corregimiento]],Hoja3!$A$2:$D$676,4,0)</f>
        <v>80819</v>
      </c>
      <c r="E11835" s="33">
        <v>13</v>
      </c>
    </row>
    <row r="11836" spans="1:5">
      <c r="A11836" s="32">
        <v>44464</v>
      </c>
      <c r="B11836" s="33">
        <v>44464</v>
      </c>
      <c r="C11836" s="33" t="s">
        <v>1120</v>
      </c>
      <c r="D11836" s="34">
        <f>VLOOKUP(Pag_Inicio_Corr_mas_casos[[#This Row],[Corregimiento]],Hoja3!$A$2:$D$676,4,0)</f>
        <v>80809</v>
      </c>
      <c r="E11836" s="33">
        <v>8</v>
      </c>
    </row>
    <row r="11837" spans="1:5">
      <c r="A11837" s="32">
        <v>44464</v>
      </c>
      <c r="B11837" s="33">
        <v>44464</v>
      </c>
      <c r="C11837" s="33" t="s">
        <v>1372</v>
      </c>
      <c r="D11837" s="34">
        <f>VLOOKUP(Pag_Inicio_Corr_mas_casos[[#This Row],[Corregimiento]],Hoja3!$A$2:$D$676,4,0)</f>
        <v>40406</v>
      </c>
      <c r="E11837" s="33">
        <v>6</v>
      </c>
    </row>
    <row r="11838" spans="1:5">
      <c r="A11838" s="32">
        <v>44464</v>
      </c>
      <c r="B11838" s="33">
        <v>44464</v>
      </c>
      <c r="C11838" s="33" t="s">
        <v>1145</v>
      </c>
      <c r="D11838" s="34">
        <f>VLOOKUP(Pag_Inicio_Corr_mas_casos[[#This Row],[Corregimiento]],Hoja3!$A$2:$D$676,4,0)</f>
        <v>130106</v>
      </c>
      <c r="E11838" s="33">
        <v>6</v>
      </c>
    </row>
    <row r="11839" spans="1:5">
      <c r="A11839" s="32">
        <v>44464</v>
      </c>
      <c r="B11839" s="33">
        <v>44464</v>
      </c>
      <c r="C11839" s="33" t="s">
        <v>1141</v>
      </c>
      <c r="D11839" s="34">
        <f>VLOOKUP(Pag_Inicio_Corr_mas_casos[[#This Row],[Corregimiento]],Hoja3!$A$2:$D$676,4,0)</f>
        <v>30104</v>
      </c>
      <c r="E11839" s="33">
        <v>6</v>
      </c>
    </row>
    <row r="11840" spans="1:5">
      <c r="A11840" s="32">
        <v>44464</v>
      </c>
      <c r="B11840" s="33">
        <v>44464</v>
      </c>
      <c r="C11840" s="33" t="s">
        <v>1481</v>
      </c>
      <c r="D11840" s="34">
        <f>VLOOKUP(Pag_Inicio_Corr_mas_casos[[#This Row],[Corregimiento]],Hoja3!$A$2:$D$676,4,0)</f>
        <v>30102</v>
      </c>
      <c r="E11840" s="33">
        <v>5</v>
      </c>
    </row>
    <row r="11841" spans="1:5">
      <c r="A11841" s="32">
        <v>44464</v>
      </c>
      <c r="B11841" s="33">
        <v>44464</v>
      </c>
      <c r="C11841" s="33" t="s">
        <v>1049</v>
      </c>
      <c r="D11841" s="34">
        <f>VLOOKUP(Pag_Inicio_Corr_mas_casos[[#This Row],[Corregimiento]],Hoja3!$A$2:$D$676,4,0)</f>
        <v>80806</v>
      </c>
      <c r="E11841" s="33">
        <v>5</v>
      </c>
    </row>
    <row r="11842" spans="1:5">
      <c r="A11842" s="32">
        <v>44464</v>
      </c>
      <c r="B11842" s="33">
        <v>44464</v>
      </c>
      <c r="C11842" s="33" t="s">
        <v>1051</v>
      </c>
      <c r="D11842" s="34">
        <f>VLOOKUP(Pag_Inicio_Corr_mas_casos[[#This Row],[Corregimiento]],Hoja3!$A$2:$D$676,4,0)</f>
        <v>80807</v>
      </c>
      <c r="E11842" s="33">
        <v>5</v>
      </c>
    </row>
    <row r="11843" spans="1:5">
      <c r="A11843" s="32">
        <v>44464</v>
      </c>
      <c r="B11843" s="33">
        <v>44464</v>
      </c>
      <c r="C11843" s="33" t="s">
        <v>1065</v>
      </c>
      <c r="D11843" s="34">
        <f>VLOOKUP(Pag_Inicio_Corr_mas_casos[[#This Row],[Corregimiento]],Hoja3!$A$2:$D$676,4,0)</f>
        <v>80815</v>
      </c>
      <c r="E11843" s="33">
        <v>5</v>
      </c>
    </row>
    <row r="11844" spans="1:5">
      <c r="A11844" s="32">
        <v>44464</v>
      </c>
      <c r="B11844" s="33">
        <v>44464</v>
      </c>
      <c r="C11844" s="33" t="s">
        <v>1155</v>
      </c>
      <c r="D11844" s="34">
        <f>VLOOKUP(Pag_Inicio_Corr_mas_casos[[#This Row],[Corregimiento]],Hoja3!$A$2:$D$676,4,0)</f>
        <v>80812</v>
      </c>
      <c r="E11844" s="33">
        <v>5</v>
      </c>
    </row>
    <row r="11845" spans="1:5">
      <c r="A11845" s="32">
        <v>44464</v>
      </c>
      <c r="B11845" s="33">
        <v>44464</v>
      </c>
      <c r="C11845" s="33" t="s">
        <v>1132</v>
      </c>
      <c r="D11845" s="34">
        <f>VLOOKUP(Pag_Inicio_Corr_mas_casos[[#This Row],[Corregimiento]],Hoja3!$A$2:$D$676,4,0)</f>
        <v>30111</v>
      </c>
      <c r="E11845" s="33">
        <v>4</v>
      </c>
    </row>
    <row r="11846" spans="1:5">
      <c r="A11846" s="32">
        <v>44464</v>
      </c>
      <c r="B11846" s="33">
        <v>44464</v>
      </c>
      <c r="C11846" s="33" t="s">
        <v>881</v>
      </c>
      <c r="D11846" s="34">
        <f>VLOOKUP(Pag_Inicio_Corr_mas_casos[[#This Row],[Corregimiento]],Hoja3!$A$2:$D$676,4,0)</f>
        <v>80821</v>
      </c>
      <c r="E11846" s="33">
        <v>4</v>
      </c>
    </row>
    <row r="11847" spans="1:5">
      <c r="A11847" s="32">
        <v>44464</v>
      </c>
      <c r="B11847" s="33">
        <v>44464</v>
      </c>
      <c r="C11847" s="33" t="s">
        <v>1163</v>
      </c>
      <c r="D11847" s="34">
        <f>VLOOKUP(Pag_Inicio_Corr_mas_casos[[#This Row],[Corregimiento]],Hoja3!$A$2:$D$676,4,0)</f>
        <v>130102</v>
      </c>
      <c r="E11847" s="33">
        <v>4</v>
      </c>
    </row>
    <row r="11848" spans="1:5">
      <c r="A11848" s="32">
        <v>44464</v>
      </c>
      <c r="B11848" s="33">
        <v>44464</v>
      </c>
      <c r="C11848" s="33" t="s">
        <v>1214</v>
      </c>
      <c r="D11848" s="34">
        <f>VLOOKUP(Pag_Inicio_Corr_mas_casos[[#This Row],[Corregimiento]],Hoja3!$A$2:$D$676,4,0)</f>
        <v>40404</v>
      </c>
      <c r="E11848" s="33">
        <v>4</v>
      </c>
    </row>
    <row r="11849" spans="1:5">
      <c r="A11849" s="32">
        <v>44464</v>
      </c>
      <c r="B11849" s="33">
        <v>44464</v>
      </c>
      <c r="C11849" s="33" t="s">
        <v>1083</v>
      </c>
      <c r="D11849" s="34">
        <f>VLOOKUP(Pag_Inicio_Corr_mas_casos[[#This Row],[Corregimiento]],Hoja3!$A$2:$D$676,4,0)</f>
        <v>40203</v>
      </c>
      <c r="E11849" s="33">
        <v>4</v>
      </c>
    </row>
    <row r="11850" spans="1:5">
      <c r="A11850" s="32">
        <v>44464</v>
      </c>
      <c r="B11850" s="33">
        <v>44464</v>
      </c>
      <c r="C11850" s="33" t="s">
        <v>1116</v>
      </c>
      <c r="D11850" s="34">
        <f>VLOOKUP(Pag_Inicio_Corr_mas_casos[[#This Row],[Corregimiento]],Hoja3!$A$2:$D$676,4,0)</f>
        <v>40612</v>
      </c>
      <c r="E11850" s="33">
        <v>4</v>
      </c>
    </row>
    <row r="11851" spans="1:5">
      <c r="A11851" s="32">
        <v>44464</v>
      </c>
      <c r="B11851" s="33">
        <v>44464</v>
      </c>
      <c r="C11851" s="33" t="s">
        <v>1056</v>
      </c>
      <c r="D11851" s="34">
        <f>VLOOKUP(Pag_Inicio_Corr_mas_casos[[#This Row],[Corregimiento]],Hoja3!$A$2:$D$676,4,0)</f>
        <v>80826</v>
      </c>
      <c r="E11851" s="33">
        <v>4</v>
      </c>
    </row>
    <row r="11852" spans="1:5">
      <c r="A11852" s="32">
        <v>44464</v>
      </c>
      <c r="B11852" s="33">
        <v>44464</v>
      </c>
      <c r="C11852" s="33" t="s">
        <v>1130</v>
      </c>
      <c r="D11852" s="34">
        <f>VLOOKUP(Pag_Inicio_Corr_mas_casos[[#This Row],[Corregimiento]],Hoja3!$A$2:$D$676,4,0)</f>
        <v>81003</v>
      </c>
      <c r="E11852" s="33">
        <v>4</v>
      </c>
    </row>
    <row r="11853" spans="1:5">
      <c r="A11853" s="47">
        <v>44465</v>
      </c>
      <c r="B11853" s="48">
        <v>44465</v>
      </c>
      <c r="C11853" s="48" t="s">
        <v>1121</v>
      </c>
      <c r="D11853" s="49">
        <f>VLOOKUP(Pag_Inicio_Corr_mas_casos[[#This Row],[Corregimiento]],Hoja3!$A$2:$D$676,4,0)</f>
        <v>80819</v>
      </c>
      <c r="E11853" s="48">
        <v>12</v>
      </c>
    </row>
    <row r="11854" spans="1:5">
      <c r="A11854" s="47">
        <v>44465</v>
      </c>
      <c r="B11854" s="48">
        <v>44465</v>
      </c>
      <c r="C11854" s="48" t="s">
        <v>1482</v>
      </c>
      <c r="D11854" s="49">
        <f>VLOOKUP(Pag_Inicio_Corr_mas_casos[[#This Row],[Corregimiento]],Hoja3!$A$2:$D$676,4,0)</f>
        <v>30108</v>
      </c>
      <c r="E11854" s="48">
        <v>7</v>
      </c>
    </row>
    <row r="11855" spans="1:5">
      <c r="A11855" s="47">
        <v>44465</v>
      </c>
      <c r="B11855" s="48">
        <v>44465</v>
      </c>
      <c r="C11855" s="48" t="s">
        <v>1141</v>
      </c>
      <c r="D11855" s="49">
        <f>VLOOKUP(Pag_Inicio_Corr_mas_casos[[#This Row],[Corregimiento]],Hoja3!$A$2:$D$676,4,0)</f>
        <v>30104</v>
      </c>
      <c r="E11855" s="48">
        <v>7</v>
      </c>
    </row>
    <row r="11856" spans="1:5">
      <c r="A11856" s="47">
        <v>44465</v>
      </c>
      <c r="B11856" s="48">
        <v>44465</v>
      </c>
      <c r="C11856" s="48" t="s">
        <v>1076</v>
      </c>
      <c r="D11856" s="49">
        <f>VLOOKUP(Pag_Inicio_Corr_mas_casos[[#This Row],[Corregimiento]],Hoja3!$A$2:$D$676,4,0)</f>
        <v>30107</v>
      </c>
      <c r="E11856" s="48">
        <v>7</v>
      </c>
    </row>
    <row r="11857" spans="1:5">
      <c r="A11857" s="47">
        <v>44465</v>
      </c>
      <c r="B11857" s="48">
        <v>44465</v>
      </c>
      <c r="C11857" s="48" t="s">
        <v>1120</v>
      </c>
      <c r="D11857" s="49">
        <f>VLOOKUP(Pag_Inicio_Corr_mas_casos[[#This Row],[Corregimiento]],Hoja3!$A$2:$D$676,4,0)</f>
        <v>80809</v>
      </c>
      <c r="E11857" s="48">
        <v>6</v>
      </c>
    </row>
    <row r="11858" spans="1:5">
      <c r="A11858" s="47">
        <v>44465</v>
      </c>
      <c r="B11858" s="48">
        <v>44465</v>
      </c>
      <c r="C11858" s="48" t="s">
        <v>1057</v>
      </c>
      <c r="D11858" s="49">
        <f>VLOOKUP(Pag_Inicio_Corr_mas_casos[[#This Row],[Corregimiento]],Hoja3!$A$2:$D$676,4,0)</f>
        <v>80811</v>
      </c>
      <c r="E11858" s="48">
        <v>5</v>
      </c>
    </row>
    <row r="11859" spans="1:5">
      <c r="A11859" s="47">
        <v>44465</v>
      </c>
      <c r="B11859" s="48">
        <v>44465</v>
      </c>
      <c r="C11859" s="48" t="s">
        <v>1343</v>
      </c>
      <c r="D11859" s="49">
        <f>VLOOKUP(Pag_Inicio_Corr_mas_casos[[#This Row],[Corregimiento]],Hoja3!$A$2:$D$676,4,0)</f>
        <v>60202</v>
      </c>
      <c r="E11859" s="48">
        <v>4</v>
      </c>
    </row>
    <row r="11860" spans="1:5">
      <c r="A11860" s="47">
        <v>44465</v>
      </c>
      <c r="B11860" s="48">
        <v>44465</v>
      </c>
      <c r="C11860" s="48" t="s">
        <v>1155</v>
      </c>
      <c r="D11860" s="49">
        <f>VLOOKUP(Pag_Inicio_Corr_mas_casos[[#This Row],[Corregimiento]],Hoja3!$A$2:$D$676,4,0)</f>
        <v>80812</v>
      </c>
      <c r="E11860" s="48">
        <v>4</v>
      </c>
    </row>
    <row r="11861" spans="1:5">
      <c r="A11861" s="47">
        <v>44465</v>
      </c>
      <c r="B11861" s="48">
        <v>44465</v>
      </c>
      <c r="C11861" s="48" t="s">
        <v>1075</v>
      </c>
      <c r="D11861" s="49">
        <f>VLOOKUP(Pag_Inicio_Corr_mas_casos[[#This Row],[Corregimiento]],Hoja3!$A$2:$D$676,4,0)</f>
        <v>20406</v>
      </c>
      <c r="E11861" s="48">
        <v>4</v>
      </c>
    </row>
    <row r="11862" spans="1:5">
      <c r="A11862" s="47">
        <v>44465</v>
      </c>
      <c r="B11862" s="48">
        <v>44465</v>
      </c>
      <c r="C11862" s="48" t="s">
        <v>1056</v>
      </c>
      <c r="D11862" s="49">
        <f>VLOOKUP(Pag_Inicio_Corr_mas_casos[[#This Row],[Corregimiento]],Hoja3!$A$2:$D$676,4,0)</f>
        <v>80826</v>
      </c>
      <c r="E11862" s="48">
        <v>4</v>
      </c>
    </row>
    <row r="11863" spans="1:5">
      <c r="A11863" s="47">
        <v>44465</v>
      </c>
      <c r="B11863" s="48">
        <v>44465</v>
      </c>
      <c r="C11863" s="48" t="s">
        <v>1052</v>
      </c>
      <c r="D11863" s="49">
        <f>VLOOKUP(Pag_Inicio_Corr_mas_casos[[#This Row],[Corregimiento]],Hoja3!$A$2:$D$676,4,0)</f>
        <v>80816</v>
      </c>
      <c r="E11863" s="48">
        <v>4</v>
      </c>
    </row>
    <row r="11864" spans="1:5">
      <c r="A11864" s="47">
        <v>44465</v>
      </c>
      <c r="B11864" s="48">
        <v>44465</v>
      </c>
      <c r="C11864" s="48" t="s">
        <v>1189</v>
      </c>
      <c r="D11864" s="49">
        <f>VLOOKUP(Pag_Inicio_Corr_mas_casos[[#This Row],[Corregimiento]],Hoja3!$A$2:$D$676,4,0)</f>
        <v>130401</v>
      </c>
      <c r="E11864" s="48">
        <v>3</v>
      </c>
    </row>
    <row r="11865" spans="1:5">
      <c r="A11865" s="47">
        <v>44465</v>
      </c>
      <c r="B11865" s="48">
        <v>44465</v>
      </c>
      <c r="C11865" s="48" t="s">
        <v>1059</v>
      </c>
      <c r="D11865" s="49">
        <f>VLOOKUP(Pag_Inicio_Corr_mas_casos[[#This Row],[Corregimiento]],Hoja3!$A$2:$D$676,4,0)</f>
        <v>130107</v>
      </c>
      <c r="E11865" s="48">
        <v>3</v>
      </c>
    </row>
    <row r="11866" spans="1:5">
      <c r="A11866" s="47">
        <v>44465</v>
      </c>
      <c r="B11866" s="48">
        <v>44465</v>
      </c>
      <c r="C11866" s="48" t="s">
        <v>1207</v>
      </c>
      <c r="D11866" s="49">
        <f>VLOOKUP(Pag_Inicio_Corr_mas_casos[[#This Row],[Corregimiento]],Hoja3!$A$2:$D$676,4,0)</f>
        <v>40205</v>
      </c>
      <c r="E11866" s="48">
        <v>3</v>
      </c>
    </row>
    <row r="11867" spans="1:5">
      <c r="A11867" s="47">
        <v>44465</v>
      </c>
      <c r="B11867" s="48">
        <v>44465</v>
      </c>
      <c r="C11867" s="48" t="s">
        <v>1483</v>
      </c>
      <c r="D11867" s="49">
        <f>VLOOKUP(Pag_Inicio_Corr_mas_casos[[#This Row],[Corregimiento]],Hoja3!$A$2:$D$676,4,0)</f>
        <v>130405</v>
      </c>
      <c r="E11867" s="48">
        <v>3</v>
      </c>
    </row>
    <row r="11868" spans="1:5">
      <c r="A11868" s="47">
        <v>44465</v>
      </c>
      <c r="B11868" s="48">
        <v>44465</v>
      </c>
      <c r="C11868" s="48" t="s">
        <v>1073</v>
      </c>
      <c r="D11868" s="49">
        <f>VLOOKUP(Pag_Inicio_Corr_mas_casos[[#This Row],[Corregimiento]],Hoja3!$A$2:$D$676,4,0)</f>
        <v>30113</v>
      </c>
      <c r="E11868" s="48">
        <v>3</v>
      </c>
    </row>
    <row r="11869" spans="1:5">
      <c r="A11869" s="47">
        <v>44465</v>
      </c>
      <c r="B11869" s="48">
        <v>44465</v>
      </c>
      <c r="C11869" s="48" t="s">
        <v>1065</v>
      </c>
      <c r="D11869" s="49">
        <f>VLOOKUP(Pag_Inicio_Corr_mas_casos[[#This Row],[Corregimiento]],Hoja3!$A$2:$D$676,4,0)</f>
        <v>80815</v>
      </c>
      <c r="E11869" s="48">
        <v>3</v>
      </c>
    </row>
    <row r="11870" spans="1:5">
      <c r="A11870" s="47">
        <v>44465</v>
      </c>
      <c r="B11870" s="48">
        <v>44465</v>
      </c>
      <c r="C11870" s="48" t="s">
        <v>1062</v>
      </c>
      <c r="D11870" s="49">
        <f>VLOOKUP(Pag_Inicio_Corr_mas_casos[[#This Row],[Corregimiento]],Hoja3!$A$2:$D$676,4,0)</f>
        <v>80817</v>
      </c>
      <c r="E11870" s="48">
        <v>3</v>
      </c>
    </row>
    <row r="11871" spans="1:5">
      <c r="A11871" s="47">
        <v>44465</v>
      </c>
      <c r="B11871" s="48">
        <v>44465</v>
      </c>
      <c r="C11871" s="48" t="s">
        <v>1238</v>
      </c>
      <c r="D11871" s="49">
        <f>VLOOKUP(Pag_Inicio_Corr_mas_casos[[#This Row],[Corregimiento]],Hoja3!$A$2:$D$676,4,0)</f>
        <v>40204</v>
      </c>
      <c r="E11871" s="48">
        <v>3</v>
      </c>
    </row>
    <row r="11872" spans="1:5">
      <c r="A11872" s="47">
        <v>44465</v>
      </c>
      <c r="B11872" s="48">
        <v>44465</v>
      </c>
      <c r="C11872" s="48" t="s">
        <v>1048</v>
      </c>
      <c r="D11872" s="49">
        <f>VLOOKUP(Pag_Inicio_Corr_mas_casos[[#This Row],[Corregimiento]],Hoja3!$A$2:$D$676,4,0)</f>
        <v>81009</v>
      </c>
      <c r="E11872" s="48">
        <v>3</v>
      </c>
    </row>
    <row r="11873" spans="1:5">
      <c r="A11873" s="35">
        <v>44466</v>
      </c>
      <c r="B11873" s="36">
        <v>44466</v>
      </c>
      <c r="C11873" s="36" t="s">
        <v>1120</v>
      </c>
      <c r="D11873" s="37">
        <f>VLOOKUP(Pag_Inicio_Corr_mas_casos[[#This Row],[Corregimiento]],Hoja3!$A$2:$D$676,4,0)</f>
        <v>80809</v>
      </c>
      <c r="E11873" s="36">
        <v>12</v>
      </c>
    </row>
    <row r="11874" spans="1:5">
      <c r="A11874" s="35">
        <v>44466</v>
      </c>
      <c r="B11874" s="36">
        <v>44466</v>
      </c>
      <c r="C11874" s="36" t="s">
        <v>1083</v>
      </c>
      <c r="D11874" s="37">
        <f>VLOOKUP(Pag_Inicio_Corr_mas_casos[[#This Row],[Corregimiento]],Hoja3!$A$2:$D$676,4,0)</f>
        <v>40203</v>
      </c>
      <c r="E11874" s="36">
        <v>12</v>
      </c>
    </row>
    <row r="11875" spans="1:5">
      <c r="A11875" s="35">
        <v>44466</v>
      </c>
      <c r="B11875" s="36">
        <v>44466</v>
      </c>
      <c r="C11875" s="36" t="s">
        <v>1076</v>
      </c>
      <c r="D11875" s="37">
        <f>VLOOKUP(Pag_Inicio_Corr_mas_casos[[#This Row],[Corregimiento]],Hoja3!$A$2:$D$676,4,0)</f>
        <v>30107</v>
      </c>
      <c r="E11875" s="36">
        <v>9</v>
      </c>
    </row>
    <row r="11876" spans="1:5">
      <c r="A11876" s="35">
        <v>44466</v>
      </c>
      <c r="B11876" s="36">
        <v>44466</v>
      </c>
      <c r="C11876" s="36" t="s">
        <v>1141</v>
      </c>
      <c r="D11876" s="37">
        <f>VLOOKUP(Pag_Inicio_Corr_mas_casos[[#This Row],[Corregimiento]],Hoja3!$A$2:$D$676,4,0)</f>
        <v>30104</v>
      </c>
      <c r="E11876" s="36">
        <v>8</v>
      </c>
    </row>
    <row r="11877" spans="1:5">
      <c r="A11877" s="35">
        <v>44466</v>
      </c>
      <c r="B11877" s="36">
        <v>44466</v>
      </c>
      <c r="C11877" s="36" t="s">
        <v>1479</v>
      </c>
      <c r="D11877" s="37">
        <f>VLOOKUP(Pag_Inicio_Corr_mas_casos[[#This Row],[Corregimiento]],Hoja3!$A$2:$D$676,4,0)</f>
        <v>130408</v>
      </c>
      <c r="E11877" s="36">
        <v>7</v>
      </c>
    </row>
    <row r="11878" spans="1:5">
      <c r="A11878" s="35">
        <v>44466</v>
      </c>
      <c r="B11878" s="36">
        <v>44466</v>
      </c>
      <c r="C11878" s="36" t="s">
        <v>1413</v>
      </c>
      <c r="D11878" s="37">
        <f>VLOOKUP(Pag_Inicio_Corr_mas_casos[[#This Row],[Corregimiento]],Hoja3!$A$2:$D$676,4,0)</f>
        <v>40105</v>
      </c>
      <c r="E11878" s="36">
        <v>7</v>
      </c>
    </row>
    <row r="11879" spans="1:5">
      <c r="A11879" s="35">
        <v>44466</v>
      </c>
      <c r="B11879" s="36">
        <v>44466</v>
      </c>
      <c r="C11879" s="36" t="s">
        <v>1169</v>
      </c>
      <c r="D11879" s="37">
        <f>VLOOKUP(Pag_Inicio_Corr_mas_casos[[#This Row],[Corregimiento]],Hoja3!$A$2:$D$676,4,0)</f>
        <v>40601</v>
      </c>
      <c r="E11879" s="36">
        <v>5</v>
      </c>
    </row>
    <row r="11880" spans="1:5">
      <c r="A11880" s="35">
        <v>44466</v>
      </c>
      <c r="B11880" s="36">
        <v>44466</v>
      </c>
      <c r="C11880" s="36" t="s">
        <v>1182</v>
      </c>
      <c r="D11880" s="37">
        <f>VLOOKUP(Pag_Inicio_Corr_mas_casos[[#This Row],[Corregimiento]],Hoja3!$A$2:$D$676,4,0)</f>
        <v>30101</v>
      </c>
      <c r="E11880" s="36">
        <v>4</v>
      </c>
    </row>
    <row r="11881" spans="1:5">
      <c r="A11881" s="35">
        <v>44466</v>
      </c>
      <c r="B11881" s="36">
        <v>44466</v>
      </c>
      <c r="C11881" s="36" t="s">
        <v>1062</v>
      </c>
      <c r="D11881" s="37">
        <f>VLOOKUP(Pag_Inicio_Corr_mas_casos[[#This Row],[Corregimiento]],Hoja3!$A$2:$D$676,4,0)</f>
        <v>80817</v>
      </c>
      <c r="E11881" s="36">
        <v>3</v>
      </c>
    </row>
    <row r="11882" spans="1:5">
      <c r="A11882" s="35">
        <v>44466</v>
      </c>
      <c r="B11882" s="36">
        <v>44466</v>
      </c>
      <c r="C11882" s="36" t="s">
        <v>1276</v>
      </c>
      <c r="D11882" s="37">
        <f>VLOOKUP(Pag_Inicio_Corr_mas_casos[[#This Row],[Corregimiento]],Hoja3!$A$2:$D$676,4,0)</f>
        <v>10201</v>
      </c>
      <c r="E11882" s="36">
        <v>3</v>
      </c>
    </row>
    <row r="11883" spans="1:5">
      <c r="A11883" s="35">
        <v>44466</v>
      </c>
      <c r="B11883" s="36">
        <v>44466</v>
      </c>
      <c r="C11883" s="36" t="s">
        <v>1051</v>
      </c>
      <c r="D11883" s="37">
        <f>VLOOKUP(Pag_Inicio_Corr_mas_casos[[#This Row],[Corregimiento]],Hoja3!$A$2:$D$676,4,0)</f>
        <v>80807</v>
      </c>
      <c r="E11883" s="36">
        <v>3</v>
      </c>
    </row>
    <row r="11884" spans="1:5">
      <c r="A11884" s="35">
        <v>44466</v>
      </c>
      <c r="B11884" s="36">
        <v>44466</v>
      </c>
      <c r="C11884" s="36" t="s">
        <v>1392</v>
      </c>
      <c r="D11884" s="37">
        <f>VLOOKUP(Pag_Inicio_Corr_mas_casos[[#This Row],[Corregimiento]],Hoja3!$A$2:$D$676,4,0)</f>
        <v>130410</v>
      </c>
      <c r="E11884" s="36">
        <v>3</v>
      </c>
    </row>
    <row r="11885" spans="1:5">
      <c r="A11885" s="35">
        <v>44466</v>
      </c>
      <c r="B11885" s="36">
        <v>44466</v>
      </c>
      <c r="C11885" s="36" t="s">
        <v>1370</v>
      </c>
      <c r="D11885" s="37">
        <f>VLOOKUP(Pag_Inicio_Corr_mas_casos[[#This Row],[Corregimiento]],Hoja3!$A$2:$D$676,4,0)</f>
        <v>90305</v>
      </c>
      <c r="E11885" s="36">
        <v>3</v>
      </c>
    </row>
    <row r="11886" spans="1:5">
      <c r="A11886" s="35">
        <v>44466</v>
      </c>
      <c r="B11886" s="36">
        <v>44466</v>
      </c>
      <c r="C11886" s="36" t="s">
        <v>1124</v>
      </c>
      <c r="D11886" s="37">
        <f>VLOOKUP(Pag_Inicio_Corr_mas_casos[[#This Row],[Corregimiento]],Hoja3!$A$2:$D$676,4,0)</f>
        <v>130702</v>
      </c>
      <c r="E11886" s="36">
        <v>3</v>
      </c>
    </row>
    <row r="11887" spans="1:5">
      <c r="A11887" s="35">
        <v>44466</v>
      </c>
      <c r="B11887" s="36">
        <v>44466</v>
      </c>
      <c r="C11887" s="36" t="s">
        <v>1484</v>
      </c>
      <c r="D11887" s="37">
        <f>VLOOKUP(Pag_Inicio_Corr_mas_casos[[#This Row],[Corregimiento]],Hoja3!$A$2:$D$676,4,0)</f>
        <v>20403</v>
      </c>
      <c r="E11887" s="36">
        <v>3</v>
      </c>
    </row>
    <row r="11888" spans="1:5">
      <c r="A11888" s="35">
        <v>44466</v>
      </c>
      <c r="B11888" s="36">
        <v>44466</v>
      </c>
      <c r="C11888" s="36" t="s">
        <v>1214</v>
      </c>
      <c r="D11888" s="37">
        <f>VLOOKUP(Pag_Inicio_Corr_mas_casos[[#This Row],[Corregimiento]],Hoja3!$A$2:$D$676,4,0)</f>
        <v>40404</v>
      </c>
      <c r="E11888" s="36">
        <v>2</v>
      </c>
    </row>
    <row r="11889" spans="1:5">
      <c r="A11889" s="35">
        <v>44466</v>
      </c>
      <c r="B11889" s="36">
        <v>44466</v>
      </c>
      <c r="C11889" s="36" t="s">
        <v>1063</v>
      </c>
      <c r="D11889" s="37">
        <f>VLOOKUP(Pag_Inicio_Corr_mas_casos[[#This Row],[Corregimiento]],Hoja3!$A$2:$D$676,4,0)</f>
        <v>80822</v>
      </c>
      <c r="E11889" s="36">
        <v>2</v>
      </c>
    </row>
    <row r="11890" spans="1:5">
      <c r="A11890" s="35">
        <v>44466</v>
      </c>
      <c r="B11890" s="36">
        <v>44466</v>
      </c>
      <c r="C11890" s="36" t="s">
        <v>1048</v>
      </c>
      <c r="D11890" s="37">
        <f>VLOOKUP(Pag_Inicio_Corr_mas_casos[[#This Row],[Corregimiento]],Hoja3!$A$2:$D$676,4,0)</f>
        <v>81009</v>
      </c>
      <c r="E11890" s="36">
        <v>2</v>
      </c>
    </row>
    <row r="11891" spans="1:5">
      <c r="A11891" s="35">
        <v>44466</v>
      </c>
      <c r="B11891" s="36">
        <v>44466</v>
      </c>
      <c r="C11891" s="36" t="s">
        <v>1129</v>
      </c>
      <c r="D11891" s="37">
        <f>VLOOKUP(Pag_Inicio_Corr_mas_casos[[#This Row],[Corregimiento]],Hoja3!$A$2:$D$676,4,0)</f>
        <v>81002</v>
      </c>
      <c r="E11891" s="36">
        <v>2</v>
      </c>
    </row>
    <row r="11892" spans="1:5">
      <c r="A11892" s="35">
        <v>44466</v>
      </c>
      <c r="B11892" s="36">
        <v>44466</v>
      </c>
      <c r="C11892" s="36" t="s">
        <v>1060</v>
      </c>
      <c r="D11892" s="37">
        <f>VLOOKUP(Pag_Inicio_Corr_mas_casos[[#This Row],[Corregimiento]],Hoja3!$A$2:$D$676,4,0)</f>
        <v>80813</v>
      </c>
      <c r="E11892" s="36">
        <v>2</v>
      </c>
    </row>
    <row r="11893" spans="1:5">
      <c r="A11893" s="43">
        <v>44467</v>
      </c>
      <c r="B11893" s="41">
        <v>44467</v>
      </c>
      <c r="C11893" s="41" t="s">
        <v>1057</v>
      </c>
      <c r="D11893" s="42">
        <f>VLOOKUP(Pag_Inicio_Corr_mas_casos[[#This Row],[Corregimiento]],Hoja3!$A$2:$D$676,4,0)</f>
        <v>80811</v>
      </c>
      <c r="E11893" s="41">
        <v>19</v>
      </c>
    </row>
    <row r="11894" spans="1:5">
      <c r="A11894" s="43">
        <v>44467</v>
      </c>
      <c r="B11894" s="41">
        <v>44467</v>
      </c>
      <c r="C11894" s="41" t="s">
        <v>1076</v>
      </c>
      <c r="D11894" s="42">
        <f>VLOOKUP(Pag_Inicio_Corr_mas_casos[[#This Row],[Corregimiento]],Hoja3!$A$2:$D$676,4,0)</f>
        <v>30107</v>
      </c>
      <c r="E11894" s="41">
        <v>10</v>
      </c>
    </row>
    <row r="11895" spans="1:5">
      <c r="A11895" s="43">
        <v>44467</v>
      </c>
      <c r="B11895" s="41">
        <v>44467</v>
      </c>
      <c r="C11895" s="41" t="s">
        <v>1161</v>
      </c>
      <c r="D11895" s="42">
        <f>VLOOKUP(Pag_Inicio_Corr_mas_casos[[#This Row],[Corregimiento]],Hoja3!$A$2:$D$676,4,0)</f>
        <v>40201</v>
      </c>
      <c r="E11895" s="41">
        <v>10</v>
      </c>
    </row>
    <row r="11896" spans="1:5">
      <c r="A11896" s="43">
        <v>44467</v>
      </c>
      <c r="B11896" s="41">
        <v>44467</v>
      </c>
      <c r="C11896" s="41" t="s">
        <v>1177</v>
      </c>
      <c r="D11896" s="42">
        <f>VLOOKUP(Pag_Inicio_Corr_mas_casos[[#This Row],[Corregimiento]],Hoja3!$A$2:$D$676,4,0)</f>
        <v>130101</v>
      </c>
      <c r="E11896" s="41">
        <v>8</v>
      </c>
    </row>
    <row r="11897" spans="1:5">
      <c r="A11897" s="43">
        <v>44467</v>
      </c>
      <c r="B11897" s="41">
        <v>44467</v>
      </c>
      <c r="C11897" s="41" t="s">
        <v>1141</v>
      </c>
      <c r="D11897" s="42">
        <f>VLOOKUP(Pag_Inicio_Corr_mas_casos[[#This Row],[Corregimiento]],Hoja3!$A$2:$D$676,4,0)</f>
        <v>30104</v>
      </c>
      <c r="E11897" s="41">
        <v>8</v>
      </c>
    </row>
    <row r="11898" spans="1:5">
      <c r="A11898" s="43">
        <v>44467</v>
      </c>
      <c r="B11898" s="41">
        <v>44467</v>
      </c>
      <c r="C11898" s="41" t="s">
        <v>1049</v>
      </c>
      <c r="D11898" s="42">
        <f>VLOOKUP(Pag_Inicio_Corr_mas_casos[[#This Row],[Corregimiento]],Hoja3!$A$2:$D$676,4,0)</f>
        <v>80806</v>
      </c>
      <c r="E11898" s="41">
        <v>7</v>
      </c>
    </row>
    <row r="11899" spans="1:5">
      <c r="A11899" s="43">
        <v>44467</v>
      </c>
      <c r="B11899" s="41">
        <v>44467</v>
      </c>
      <c r="C11899" s="41" t="s">
        <v>1203</v>
      </c>
      <c r="D11899" s="42">
        <f>VLOOKUP(Pag_Inicio_Corr_mas_casos[[#This Row],[Corregimiento]],Hoja3!$A$2:$D$676,4,0)</f>
        <v>30109</v>
      </c>
      <c r="E11899" s="41">
        <v>7</v>
      </c>
    </row>
    <row r="11900" spans="1:5">
      <c r="A11900" s="43">
        <v>44467</v>
      </c>
      <c r="B11900" s="41">
        <v>44467</v>
      </c>
      <c r="C11900" s="41" t="s">
        <v>1121</v>
      </c>
      <c r="D11900" s="42">
        <f>VLOOKUP(Pag_Inicio_Corr_mas_casos[[#This Row],[Corregimiento]],Hoja3!$A$2:$D$676,4,0)</f>
        <v>80819</v>
      </c>
      <c r="E11900" s="41">
        <v>6</v>
      </c>
    </row>
    <row r="11901" spans="1:5">
      <c r="A11901" s="43">
        <v>44467</v>
      </c>
      <c r="B11901" s="41">
        <v>44467</v>
      </c>
      <c r="C11901" s="41" t="s">
        <v>1050</v>
      </c>
      <c r="D11901" s="42">
        <f>VLOOKUP(Pag_Inicio_Corr_mas_casos[[#This Row],[Corregimiento]],Hoja3!$A$2:$D$676,4,0)</f>
        <v>80823</v>
      </c>
      <c r="E11901" s="41">
        <v>5</v>
      </c>
    </row>
    <row r="11902" spans="1:5">
      <c r="A11902" s="43">
        <v>44467</v>
      </c>
      <c r="B11902" s="41">
        <v>44467</v>
      </c>
      <c r="C11902" s="41" t="s">
        <v>1131</v>
      </c>
      <c r="D11902" s="42">
        <f>VLOOKUP(Pag_Inicio_Corr_mas_casos[[#This Row],[Corregimiento]],Hoja3!$A$2:$D$676,4,0)</f>
        <v>91001</v>
      </c>
      <c r="E11902" s="41">
        <v>5</v>
      </c>
    </row>
    <row r="11903" spans="1:5">
      <c r="A11903" s="43">
        <v>44467</v>
      </c>
      <c r="B11903" s="41">
        <v>44467</v>
      </c>
      <c r="C11903" s="41" t="s">
        <v>1155</v>
      </c>
      <c r="D11903" s="42">
        <f>VLOOKUP(Pag_Inicio_Corr_mas_casos[[#This Row],[Corregimiento]],Hoja3!$A$2:$D$676,4,0)</f>
        <v>80812</v>
      </c>
      <c r="E11903" s="41">
        <v>4</v>
      </c>
    </row>
    <row r="11904" spans="1:5">
      <c r="A11904" s="43">
        <v>44467</v>
      </c>
      <c r="B11904" s="41">
        <v>44467</v>
      </c>
      <c r="C11904" s="41" t="s">
        <v>1101</v>
      </c>
      <c r="D11904" s="42">
        <f>VLOOKUP(Pag_Inicio_Corr_mas_casos[[#This Row],[Corregimiento]],Hoja3!$A$2:$D$676,4,0)</f>
        <v>80808</v>
      </c>
      <c r="E11904" s="41">
        <v>4</v>
      </c>
    </row>
    <row r="11905" spans="1:5">
      <c r="A11905" s="43">
        <v>44467</v>
      </c>
      <c r="B11905" s="41">
        <v>44467</v>
      </c>
      <c r="C11905" s="41" t="s">
        <v>1083</v>
      </c>
      <c r="D11905" s="42">
        <f>VLOOKUP(Pag_Inicio_Corr_mas_casos[[#This Row],[Corregimiento]],Hoja3!$A$2:$D$676,4,0)</f>
        <v>40203</v>
      </c>
      <c r="E11905" s="41">
        <v>4</v>
      </c>
    </row>
    <row r="11906" spans="1:5">
      <c r="A11906" s="43">
        <v>44467</v>
      </c>
      <c r="B11906" s="41">
        <v>44467</v>
      </c>
      <c r="C11906" s="41" t="s">
        <v>1047</v>
      </c>
      <c r="D11906" s="42">
        <f>VLOOKUP(Pag_Inicio_Corr_mas_casos[[#This Row],[Corregimiento]],Hoja3!$A$2:$D$676,4,0)</f>
        <v>130717</v>
      </c>
      <c r="E11906" s="41">
        <v>4</v>
      </c>
    </row>
    <row r="11907" spans="1:5">
      <c r="A11907" s="43">
        <v>44467</v>
      </c>
      <c r="B11907" s="41">
        <v>44467</v>
      </c>
      <c r="C11907" s="41" t="s">
        <v>1124</v>
      </c>
      <c r="D11907" s="42">
        <f>VLOOKUP(Pag_Inicio_Corr_mas_casos[[#This Row],[Corregimiento]],Hoja3!$A$2:$D$676,4,0)</f>
        <v>130702</v>
      </c>
      <c r="E11907" s="41">
        <v>4</v>
      </c>
    </row>
    <row r="11908" spans="1:5">
      <c r="A11908" s="43">
        <v>44467</v>
      </c>
      <c r="B11908" s="41">
        <v>44467</v>
      </c>
      <c r="C11908" s="41" t="s">
        <v>1182</v>
      </c>
      <c r="D11908" s="42">
        <f>VLOOKUP(Pag_Inicio_Corr_mas_casos[[#This Row],[Corregimiento]],Hoja3!$A$2:$D$676,4,0)</f>
        <v>30101</v>
      </c>
      <c r="E11908" s="41">
        <v>4</v>
      </c>
    </row>
    <row r="11909" spans="1:5">
      <c r="A11909" s="43">
        <v>44467</v>
      </c>
      <c r="B11909" s="41">
        <v>44467</v>
      </c>
      <c r="C11909" s="41" t="s">
        <v>1120</v>
      </c>
      <c r="D11909" s="42">
        <f>VLOOKUP(Pag_Inicio_Corr_mas_casos[[#This Row],[Corregimiento]],Hoja3!$A$2:$D$676,4,0)</f>
        <v>80809</v>
      </c>
      <c r="E11909" s="41">
        <v>4</v>
      </c>
    </row>
    <row r="11910" spans="1:5">
      <c r="A11910" s="43">
        <v>44467</v>
      </c>
      <c r="B11910" s="41">
        <v>44467</v>
      </c>
      <c r="C11910" s="41" t="s">
        <v>1132</v>
      </c>
      <c r="D11910" s="42">
        <f>VLOOKUP(Pag_Inicio_Corr_mas_casos[[#This Row],[Corregimiento]],Hoja3!$A$2:$D$676,4,0)</f>
        <v>30111</v>
      </c>
      <c r="E11910" s="41">
        <v>4</v>
      </c>
    </row>
    <row r="11911" spans="1:5">
      <c r="A11911" s="209">
        <v>44468</v>
      </c>
      <c r="B11911" s="210">
        <v>44468</v>
      </c>
      <c r="C11911" s="210" t="s">
        <v>1120</v>
      </c>
      <c r="D11911" s="211">
        <f>VLOOKUP(Pag_Inicio_Corr_mas_casos[[#This Row],[Corregimiento]],Hoja3!$A$2:$D$676,4,0)</f>
        <v>80809</v>
      </c>
      <c r="E11911" s="210">
        <v>10</v>
      </c>
    </row>
    <row r="11912" spans="1:5">
      <c r="A11912" s="209">
        <v>44468</v>
      </c>
      <c r="B11912" s="210">
        <v>44468</v>
      </c>
      <c r="C11912" s="210" t="s">
        <v>1155</v>
      </c>
      <c r="D11912" s="211">
        <f>VLOOKUP(Pag_Inicio_Corr_mas_casos[[#This Row],[Corregimiento]],Hoja3!$A$2:$D$676,4,0)</f>
        <v>80812</v>
      </c>
      <c r="E11912" s="210">
        <v>8</v>
      </c>
    </row>
    <row r="11913" spans="1:5">
      <c r="A11913" s="209">
        <v>44468</v>
      </c>
      <c r="B11913" s="210">
        <v>44468</v>
      </c>
      <c r="C11913" s="210" t="s">
        <v>1264</v>
      </c>
      <c r="D11913" s="211">
        <f>VLOOKUP(Pag_Inicio_Corr_mas_casos[[#This Row],[Corregimiento]],Hoja3!$A$2:$D$676,4,0)</f>
        <v>30103</v>
      </c>
      <c r="E11913" s="210">
        <v>8</v>
      </c>
    </row>
    <row r="11914" spans="1:5">
      <c r="A11914" s="209">
        <v>44468</v>
      </c>
      <c r="B11914" s="210">
        <v>44468</v>
      </c>
      <c r="C11914" s="210" t="s">
        <v>1203</v>
      </c>
      <c r="D11914" s="211">
        <f>VLOOKUP(Pag_Inicio_Corr_mas_casos[[#This Row],[Corregimiento]],Hoja3!$A$2:$D$676,4,0)</f>
        <v>30109</v>
      </c>
      <c r="E11914" s="210">
        <v>7</v>
      </c>
    </row>
    <row r="11915" spans="1:5">
      <c r="A11915" s="209">
        <v>44468</v>
      </c>
      <c r="B11915" s="210">
        <v>44468</v>
      </c>
      <c r="C11915" s="210" t="s">
        <v>1052</v>
      </c>
      <c r="D11915" s="211">
        <f>VLOOKUP(Pag_Inicio_Corr_mas_casos[[#This Row],[Corregimiento]],Hoja3!$A$2:$D$676,4,0)</f>
        <v>80816</v>
      </c>
      <c r="E11915" s="210">
        <v>7</v>
      </c>
    </row>
    <row r="11916" spans="1:5">
      <c r="A11916" s="209">
        <v>44468</v>
      </c>
      <c r="B11916" s="210">
        <v>44468</v>
      </c>
      <c r="C11916" s="210" t="s">
        <v>1141</v>
      </c>
      <c r="D11916" s="211">
        <f>VLOOKUP(Pag_Inicio_Corr_mas_casos[[#This Row],[Corregimiento]],Hoja3!$A$2:$D$676,4,0)</f>
        <v>30104</v>
      </c>
      <c r="E11916" s="210">
        <v>7</v>
      </c>
    </row>
    <row r="11917" spans="1:5">
      <c r="A11917" s="209">
        <v>44468</v>
      </c>
      <c r="B11917" s="210">
        <v>44468</v>
      </c>
      <c r="C11917" s="210" t="s">
        <v>1121</v>
      </c>
      <c r="D11917" s="211">
        <f>VLOOKUP(Pag_Inicio_Corr_mas_casos[[#This Row],[Corregimiento]],Hoja3!$A$2:$D$676,4,0)</f>
        <v>80819</v>
      </c>
      <c r="E11917" s="210">
        <v>7</v>
      </c>
    </row>
    <row r="11918" spans="1:5">
      <c r="A11918" s="209">
        <v>44468</v>
      </c>
      <c r="B11918" s="210">
        <v>44468</v>
      </c>
      <c r="C11918" s="210" t="s">
        <v>1182</v>
      </c>
      <c r="D11918" s="211">
        <f>VLOOKUP(Pag_Inicio_Corr_mas_casos[[#This Row],[Corregimiento]],Hoja3!$A$2:$D$676,4,0)</f>
        <v>30101</v>
      </c>
      <c r="E11918" s="210">
        <v>6</v>
      </c>
    </row>
    <row r="11919" spans="1:5">
      <c r="A11919" s="209">
        <v>44468</v>
      </c>
      <c r="B11919" s="210">
        <v>44468</v>
      </c>
      <c r="C11919" s="210" t="s">
        <v>1056</v>
      </c>
      <c r="D11919" s="211">
        <f>VLOOKUP(Pag_Inicio_Corr_mas_casos[[#This Row],[Corregimiento]],Hoja3!$A$2:$D$676,4,0)</f>
        <v>80826</v>
      </c>
      <c r="E11919" s="210">
        <v>6</v>
      </c>
    </row>
    <row r="11920" spans="1:5">
      <c r="A11920" s="209">
        <v>44468</v>
      </c>
      <c r="B11920" s="210">
        <v>44468</v>
      </c>
      <c r="C11920" s="210" t="s">
        <v>1169</v>
      </c>
      <c r="D11920" s="211">
        <f>VLOOKUP(Pag_Inicio_Corr_mas_casos[[#This Row],[Corregimiento]],Hoja3!$A$2:$D$676,4,0)</f>
        <v>40601</v>
      </c>
      <c r="E11920" s="210">
        <v>6</v>
      </c>
    </row>
    <row r="11921" spans="1:5">
      <c r="A11921" s="209">
        <v>44468</v>
      </c>
      <c r="B11921" s="210">
        <v>44468</v>
      </c>
      <c r="C11921" s="210" t="s">
        <v>1076</v>
      </c>
      <c r="D11921" s="211">
        <f>VLOOKUP(Pag_Inicio_Corr_mas_casos[[#This Row],[Corregimiento]],Hoja3!$A$2:$D$676,4,0)</f>
        <v>30107</v>
      </c>
      <c r="E11921" s="210">
        <v>6</v>
      </c>
    </row>
    <row r="11922" spans="1:5">
      <c r="A11922" s="209">
        <v>44468</v>
      </c>
      <c r="B11922" s="210">
        <v>44468</v>
      </c>
      <c r="C11922" s="210" t="s">
        <v>1485</v>
      </c>
      <c r="D11922" s="211">
        <f>VLOOKUP(Pag_Inicio_Corr_mas_casos[[#This Row],[Corregimiento]],Hoja3!$A$2:$D$676,4,0)</f>
        <v>130312</v>
      </c>
      <c r="E11922" s="210">
        <v>6</v>
      </c>
    </row>
    <row r="11923" spans="1:5">
      <c r="A11923" s="209">
        <v>44468</v>
      </c>
      <c r="B11923" s="210">
        <v>44468</v>
      </c>
      <c r="C11923" s="210" t="s">
        <v>1057</v>
      </c>
      <c r="D11923" s="211">
        <f>VLOOKUP(Pag_Inicio_Corr_mas_casos[[#This Row],[Corregimiento]],Hoja3!$A$2:$D$676,4,0)</f>
        <v>80811</v>
      </c>
      <c r="E11923" s="210">
        <v>5</v>
      </c>
    </row>
    <row r="11924" spans="1:5">
      <c r="A11924" s="209">
        <v>44468</v>
      </c>
      <c r="B11924" s="210">
        <v>44468</v>
      </c>
      <c r="C11924" s="210" t="s">
        <v>824</v>
      </c>
      <c r="D11924" s="211">
        <f>VLOOKUP(Pag_Inicio_Corr_mas_casos[[#This Row],[Corregimiento]],Hoja3!$A$2:$D$676,4,0)</f>
        <v>50208</v>
      </c>
      <c r="E11924" s="210">
        <v>5</v>
      </c>
    </row>
    <row r="11925" spans="1:5">
      <c r="A11925" s="209">
        <v>44468</v>
      </c>
      <c r="B11925" s="210">
        <v>44468</v>
      </c>
      <c r="C11925" s="210" t="s">
        <v>1032</v>
      </c>
      <c r="D11925" s="211">
        <f>VLOOKUP(Pag_Inicio_Corr_mas_casos[[#This Row],[Corregimiento]],Hoja3!$A$2:$D$676,4,0)</f>
        <v>20406</v>
      </c>
      <c r="E11925" s="210">
        <v>5</v>
      </c>
    </row>
    <row r="11926" spans="1:5">
      <c r="A11926" s="209">
        <v>44468</v>
      </c>
      <c r="B11926" s="210">
        <v>44468</v>
      </c>
      <c r="C11926" s="210" t="s">
        <v>1161</v>
      </c>
      <c r="D11926" s="211">
        <f>VLOOKUP(Pag_Inicio_Corr_mas_casos[[#This Row],[Corregimiento]],Hoja3!$A$2:$D$676,4,0)</f>
        <v>40201</v>
      </c>
      <c r="E11926" s="210">
        <v>5</v>
      </c>
    </row>
    <row r="11927" spans="1:5">
      <c r="A11927" s="209">
        <v>44468</v>
      </c>
      <c r="B11927" s="210">
        <v>44468</v>
      </c>
      <c r="C11927" s="210" t="s">
        <v>1486</v>
      </c>
      <c r="D11927" s="211">
        <f>VLOOKUP(Pag_Inicio_Corr_mas_casos[[#This Row],[Corregimiento]],Hoja3!$A$2:$D$676,4,0)</f>
        <v>80501</v>
      </c>
      <c r="E11927" s="210">
        <v>12</v>
      </c>
    </row>
    <row r="11928" spans="1:5">
      <c r="A11928" s="209">
        <v>44468</v>
      </c>
      <c r="B11928" s="210">
        <v>44468</v>
      </c>
      <c r="C11928" s="210" t="s">
        <v>1469</v>
      </c>
      <c r="D11928" s="211">
        <f>VLOOKUP(Pag_Inicio_Corr_mas_casos[[#This Row],[Corregimiento]],Hoja3!$A$2:$D$676,4,0)</f>
        <v>30110</v>
      </c>
      <c r="E11928" s="210">
        <v>5</v>
      </c>
    </row>
    <row r="11929" spans="1:5">
      <c r="A11929" s="38">
        <v>44469</v>
      </c>
      <c r="B11929" s="39">
        <v>44469</v>
      </c>
      <c r="C11929" s="39" t="s">
        <v>1108</v>
      </c>
      <c r="D11929" s="40">
        <f>VLOOKUP(Pag_Inicio_Corr_mas_casos[[#This Row],[Corregimiento]],Hoja3!$A$2:$D$676,4,0)</f>
        <v>60104</v>
      </c>
      <c r="E11929" s="39">
        <v>9</v>
      </c>
    </row>
    <row r="11930" spans="1:5">
      <c r="A11930" s="38">
        <v>44469</v>
      </c>
      <c r="B11930" s="39">
        <v>44469</v>
      </c>
      <c r="C11930" s="39" t="s">
        <v>1076</v>
      </c>
      <c r="D11930" s="40">
        <f>VLOOKUP(Pag_Inicio_Corr_mas_casos[[#This Row],[Corregimiento]],Hoja3!$A$2:$D$676,4,0)</f>
        <v>30107</v>
      </c>
      <c r="E11930" s="39">
        <v>8</v>
      </c>
    </row>
    <row r="11931" spans="1:5">
      <c r="A11931" s="38">
        <v>44469</v>
      </c>
      <c r="B11931" s="39">
        <v>44469</v>
      </c>
      <c r="C11931" s="39" t="s">
        <v>1136</v>
      </c>
      <c r="D11931" s="40">
        <f>VLOOKUP(Pag_Inicio_Corr_mas_casos[[#This Row],[Corregimiento]],Hoja3!$A$2:$D$676,4,0)</f>
        <v>30103</v>
      </c>
      <c r="E11931" s="39">
        <v>8</v>
      </c>
    </row>
    <row r="11932" spans="1:5">
      <c r="A11932" s="38">
        <v>44469</v>
      </c>
      <c r="B11932" s="39">
        <v>44469</v>
      </c>
      <c r="C11932" s="39" t="s">
        <v>1169</v>
      </c>
      <c r="D11932" s="40">
        <f>VLOOKUP(Pag_Inicio_Corr_mas_casos[[#This Row],[Corregimiento]],Hoja3!$A$2:$D$676,4,0)</f>
        <v>40601</v>
      </c>
      <c r="E11932" s="39">
        <v>7</v>
      </c>
    </row>
    <row r="11933" spans="1:5">
      <c r="A11933" s="38">
        <v>44469</v>
      </c>
      <c r="B11933" s="39">
        <v>44469</v>
      </c>
      <c r="C11933" s="39" t="s">
        <v>1046</v>
      </c>
      <c r="D11933" s="40">
        <f>VLOOKUP(Pag_Inicio_Corr_mas_casos[[#This Row],[Corregimiento]],Hoja3!$A$2:$D$676,4,0)</f>
        <v>80810</v>
      </c>
      <c r="E11933" s="39">
        <v>7</v>
      </c>
    </row>
    <row r="11934" spans="1:5">
      <c r="A11934" s="38">
        <v>44469</v>
      </c>
      <c r="B11934" s="39">
        <v>44469</v>
      </c>
      <c r="C11934" s="39" t="s">
        <v>1065</v>
      </c>
      <c r="D11934" s="40">
        <f>VLOOKUP(Pag_Inicio_Corr_mas_casos[[#This Row],[Corregimiento]],Hoja3!$A$2:$D$676,4,0)</f>
        <v>80815</v>
      </c>
      <c r="E11934" s="39">
        <v>7</v>
      </c>
    </row>
    <row r="11935" spans="1:5">
      <c r="A11935" s="38">
        <v>44469</v>
      </c>
      <c r="B11935" s="39">
        <v>44469</v>
      </c>
      <c r="C11935" s="39" t="s">
        <v>881</v>
      </c>
      <c r="D11935" s="40">
        <f>VLOOKUP(Pag_Inicio_Corr_mas_casos[[#This Row],[Corregimiento]],Hoja3!$A$2:$D$676,4,0)</f>
        <v>80821</v>
      </c>
      <c r="E11935" s="39">
        <v>7</v>
      </c>
    </row>
    <row r="11936" spans="1:5">
      <c r="A11936" s="38">
        <v>44469</v>
      </c>
      <c r="B11936" s="39">
        <v>44469</v>
      </c>
      <c r="C11936" s="39" t="s">
        <v>1062</v>
      </c>
      <c r="D11936" s="40">
        <f>VLOOKUP(Pag_Inicio_Corr_mas_casos[[#This Row],[Corregimiento]],Hoja3!$A$2:$D$676,4,0)</f>
        <v>80817</v>
      </c>
      <c r="E11936" s="39">
        <v>6</v>
      </c>
    </row>
    <row r="11937" spans="1:5">
      <c r="A11937" s="38">
        <v>44469</v>
      </c>
      <c r="B11937" s="39">
        <v>44469</v>
      </c>
      <c r="C11937" s="39" t="s">
        <v>1120</v>
      </c>
      <c r="D11937" s="40">
        <f>VLOOKUP(Pag_Inicio_Corr_mas_casos[[#This Row],[Corregimiento]],Hoja3!$A$2:$D$676,4,0)</f>
        <v>80809</v>
      </c>
      <c r="E11937" s="39">
        <v>6</v>
      </c>
    </row>
    <row r="11938" spans="1:5">
      <c r="A11938" s="38">
        <v>44469</v>
      </c>
      <c r="B11938" s="39">
        <v>44469</v>
      </c>
      <c r="C11938" s="39" t="s">
        <v>1161</v>
      </c>
      <c r="D11938" s="40">
        <f>VLOOKUP(Pag_Inicio_Corr_mas_casos[[#This Row],[Corregimiento]],Hoja3!$A$2:$D$676,4,0)</f>
        <v>40201</v>
      </c>
      <c r="E11938" s="39">
        <v>6</v>
      </c>
    </row>
    <row r="11939" spans="1:5">
      <c r="A11939" s="38">
        <v>44469</v>
      </c>
      <c r="B11939" s="39">
        <v>44469</v>
      </c>
      <c r="C11939" s="39" t="s">
        <v>1049</v>
      </c>
      <c r="D11939" s="40">
        <f>VLOOKUP(Pag_Inicio_Corr_mas_casos[[#This Row],[Corregimiento]],Hoja3!$A$2:$D$676,4,0)</f>
        <v>80806</v>
      </c>
      <c r="E11939" s="39">
        <v>6</v>
      </c>
    </row>
    <row r="11940" spans="1:5">
      <c r="A11940" s="38">
        <v>44469</v>
      </c>
      <c r="B11940" s="39">
        <v>44469</v>
      </c>
      <c r="C11940" s="39" t="s">
        <v>1063</v>
      </c>
      <c r="D11940" s="40">
        <f>VLOOKUP(Pag_Inicio_Corr_mas_casos[[#This Row],[Corregimiento]],Hoja3!$A$2:$D$676,4,0)</f>
        <v>80822</v>
      </c>
      <c r="E11940" s="39">
        <v>6</v>
      </c>
    </row>
    <row r="11941" spans="1:5">
      <c r="A11941" s="38">
        <v>44469</v>
      </c>
      <c r="B11941" s="39">
        <v>44469</v>
      </c>
      <c r="C11941" s="39" t="s">
        <v>1115</v>
      </c>
      <c r="D11941" s="40">
        <f>VLOOKUP(Pag_Inicio_Corr_mas_casos[[#This Row],[Corregimiento]],Hoja3!$A$2:$D$676,4,0)</f>
        <v>60101</v>
      </c>
      <c r="E11941" s="39">
        <v>6</v>
      </c>
    </row>
    <row r="11942" spans="1:5">
      <c r="A11942" s="38">
        <v>44469</v>
      </c>
      <c r="B11942" s="39">
        <v>44469</v>
      </c>
      <c r="C11942" s="39" t="s">
        <v>1073</v>
      </c>
      <c r="D11942" s="40">
        <f>VLOOKUP(Pag_Inicio_Corr_mas_casos[[#This Row],[Corregimiento]],Hoja3!$A$2:$D$676,4,0)</f>
        <v>30113</v>
      </c>
      <c r="E11942" s="39">
        <v>5</v>
      </c>
    </row>
    <row r="11943" spans="1:5">
      <c r="A11943" s="38">
        <v>44469</v>
      </c>
      <c r="B11943" s="39">
        <v>44469</v>
      </c>
      <c r="C11943" s="39" t="s">
        <v>1172</v>
      </c>
      <c r="D11943" s="40">
        <f>VLOOKUP(Pag_Inicio_Corr_mas_casos[[#This Row],[Corregimiento]],Hoja3!$A$2:$D$676,4,0)</f>
        <v>20401</v>
      </c>
      <c r="E11943" s="39">
        <v>5</v>
      </c>
    </row>
    <row r="11944" spans="1:5">
      <c r="A11944" s="38">
        <v>44469</v>
      </c>
      <c r="B11944" s="39">
        <v>44469</v>
      </c>
      <c r="C11944" s="39" t="s">
        <v>1155</v>
      </c>
      <c r="D11944" s="40">
        <f>VLOOKUP(Pag_Inicio_Corr_mas_casos[[#This Row],[Corregimiento]],Hoja3!$A$2:$D$676,4,0)</f>
        <v>80812</v>
      </c>
      <c r="E11944" s="39">
        <v>5</v>
      </c>
    </row>
    <row r="11945" spans="1:5">
      <c r="A11945" s="38">
        <v>44469</v>
      </c>
      <c r="B11945" s="39">
        <v>44469</v>
      </c>
      <c r="C11945" s="39" t="s">
        <v>1070</v>
      </c>
      <c r="D11945" s="40">
        <f>VLOOKUP(Pag_Inicio_Corr_mas_casos[[#This Row],[Corregimiento]],Hoja3!$A$2:$D$676,4,0)</f>
        <v>20601</v>
      </c>
      <c r="E11945" s="39">
        <v>4</v>
      </c>
    </row>
    <row r="11946" spans="1:5">
      <c r="A11946" s="38">
        <v>44469</v>
      </c>
      <c r="B11946" s="39">
        <v>44469</v>
      </c>
      <c r="C11946" s="39" t="s">
        <v>1055</v>
      </c>
      <c r="D11946" s="40">
        <f>VLOOKUP(Pag_Inicio_Corr_mas_casos[[#This Row],[Corregimiento]],Hoja3!$A$2:$D$676,4,0)</f>
        <v>80814</v>
      </c>
      <c r="E11946" s="39">
        <v>4</v>
      </c>
    </row>
    <row r="11947" spans="1:5">
      <c r="A11947" s="38">
        <v>44469</v>
      </c>
      <c r="B11947" s="39">
        <v>44469</v>
      </c>
      <c r="C11947" s="39" t="s">
        <v>1132</v>
      </c>
      <c r="D11947" s="40">
        <f>VLOOKUP(Pag_Inicio_Corr_mas_casos[[#This Row],[Corregimiento]],Hoja3!$A$2:$D$676,4,0)</f>
        <v>30111</v>
      </c>
      <c r="E11947" s="39">
        <v>4</v>
      </c>
    </row>
    <row r="11948" spans="1:5">
      <c r="A11948" s="38">
        <v>44469</v>
      </c>
      <c r="B11948" s="39">
        <v>44469</v>
      </c>
      <c r="C11948" s="39" t="s">
        <v>1068</v>
      </c>
      <c r="D11948" s="40">
        <f>VLOOKUP(Pag_Inicio_Corr_mas_casos[[#This Row],[Corregimiento]],Hoja3!$A$2:$D$676,4,0)</f>
        <v>130701</v>
      </c>
      <c r="E11948" s="39">
        <v>4</v>
      </c>
    </row>
    <row r="11949" spans="1:5">
      <c r="A11949" s="32">
        <v>44470</v>
      </c>
      <c r="B11949" s="33">
        <v>44470</v>
      </c>
      <c r="C11949" s="33" t="s">
        <v>1120</v>
      </c>
      <c r="D11949" s="34">
        <f>VLOOKUP(Pag_Inicio_Corr_mas_casos[[#This Row],[Corregimiento]],Hoja3!$A$2:$D$676,4,0)</f>
        <v>80809</v>
      </c>
      <c r="E11949" s="33">
        <v>12</v>
      </c>
    </row>
    <row r="11950" spans="1:5">
      <c r="A11950" s="32">
        <v>44470</v>
      </c>
      <c r="B11950" s="33">
        <v>44470</v>
      </c>
      <c r="C11950" s="33" t="s">
        <v>1155</v>
      </c>
      <c r="D11950" s="34">
        <f>VLOOKUP(Pag_Inicio_Corr_mas_casos[[#This Row],[Corregimiento]],Hoja3!$A$2:$D$676,4,0)</f>
        <v>80812</v>
      </c>
      <c r="E11950" s="33">
        <v>11</v>
      </c>
    </row>
    <row r="11951" spans="1:5">
      <c r="A11951" s="32">
        <v>44470</v>
      </c>
      <c r="B11951" s="33">
        <v>44470</v>
      </c>
      <c r="C11951" s="33" t="s">
        <v>1056</v>
      </c>
      <c r="D11951" s="34">
        <f>VLOOKUP(Pag_Inicio_Corr_mas_casos[[#This Row],[Corregimiento]],Hoja3!$A$2:$D$676,4,0)</f>
        <v>80826</v>
      </c>
      <c r="E11951" s="33">
        <v>11</v>
      </c>
    </row>
    <row r="11952" spans="1:5">
      <c r="A11952" s="32">
        <v>44470</v>
      </c>
      <c r="B11952" s="33">
        <v>44470</v>
      </c>
      <c r="C11952" s="33" t="s">
        <v>1049</v>
      </c>
      <c r="D11952" s="34">
        <f>VLOOKUP(Pag_Inicio_Corr_mas_casos[[#This Row],[Corregimiento]],Hoja3!$A$2:$D$676,4,0)</f>
        <v>80806</v>
      </c>
      <c r="E11952" s="33">
        <v>8</v>
      </c>
    </row>
    <row r="11953" spans="1:5">
      <c r="A11953" s="32">
        <v>44470</v>
      </c>
      <c r="B11953" s="33">
        <v>44470</v>
      </c>
      <c r="C11953" s="33" t="s">
        <v>1121</v>
      </c>
      <c r="D11953" s="34">
        <f>VLOOKUP(Pag_Inicio_Corr_mas_casos[[#This Row],[Corregimiento]],Hoja3!$A$2:$D$676,4,0)</f>
        <v>80819</v>
      </c>
      <c r="E11953" s="33">
        <v>8</v>
      </c>
    </row>
    <row r="11954" spans="1:5">
      <c r="A11954" s="32">
        <v>44470</v>
      </c>
      <c r="B11954" s="33">
        <v>44470</v>
      </c>
      <c r="C11954" s="33" t="s">
        <v>881</v>
      </c>
      <c r="D11954" s="34">
        <f>VLOOKUP(Pag_Inicio_Corr_mas_casos[[#This Row],[Corregimiento]],Hoja3!$A$2:$D$676,4,0)</f>
        <v>80821</v>
      </c>
      <c r="E11954" s="33">
        <v>8</v>
      </c>
    </row>
    <row r="11955" spans="1:5">
      <c r="A11955" s="32">
        <v>44470</v>
      </c>
      <c r="B11955" s="33">
        <v>44470</v>
      </c>
      <c r="C11955" s="33" t="s">
        <v>1101</v>
      </c>
      <c r="D11955" s="34">
        <f>VLOOKUP(Pag_Inicio_Corr_mas_casos[[#This Row],[Corregimiento]],Hoja3!$A$2:$D$676,4,0)</f>
        <v>80808</v>
      </c>
      <c r="E11955" s="33">
        <v>7</v>
      </c>
    </row>
    <row r="11956" spans="1:5">
      <c r="A11956" s="32">
        <v>44470</v>
      </c>
      <c r="B11956" s="33">
        <v>44470</v>
      </c>
      <c r="C11956" s="33" t="s">
        <v>1046</v>
      </c>
      <c r="D11956" s="34">
        <f>VLOOKUP(Pag_Inicio_Corr_mas_casos[[#This Row],[Corregimiento]],Hoja3!$A$2:$D$676,4,0)</f>
        <v>80810</v>
      </c>
      <c r="E11956" s="33">
        <v>7</v>
      </c>
    </row>
    <row r="11957" spans="1:5">
      <c r="A11957" s="32">
        <v>44470</v>
      </c>
      <c r="B11957" s="33">
        <v>44470</v>
      </c>
      <c r="C11957" s="33" t="s">
        <v>1367</v>
      </c>
      <c r="D11957" s="34">
        <f>VLOOKUP(Pag_Inicio_Corr_mas_casos[[#This Row],[Corregimiento]],Hoja3!$A$2:$D$676,4,0)</f>
        <v>40703</v>
      </c>
      <c r="E11957" s="33">
        <v>7</v>
      </c>
    </row>
    <row r="11958" spans="1:5">
      <c r="A11958" s="32">
        <v>44470</v>
      </c>
      <c r="B11958" s="33">
        <v>44470</v>
      </c>
      <c r="C11958" s="33" t="s">
        <v>1177</v>
      </c>
      <c r="D11958" s="34">
        <f>VLOOKUP(Pag_Inicio_Corr_mas_casos[[#This Row],[Corregimiento]],Hoja3!$A$2:$D$676,4,0)</f>
        <v>130101</v>
      </c>
      <c r="E11958" s="33">
        <v>7</v>
      </c>
    </row>
    <row r="11959" spans="1:5">
      <c r="A11959" s="32">
        <v>44470</v>
      </c>
      <c r="B11959" s="33">
        <v>44470</v>
      </c>
      <c r="C11959" s="33" t="s">
        <v>1051</v>
      </c>
      <c r="D11959" s="34">
        <f>VLOOKUP(Pag_Inicio_Corr_mas_casos[[#This Row],[Corregimiento]],Hoja3!$A$2:$D$676,4,0)</f>
        <v>80807</v>
      </c>
      <c r="E11959" s="33">
        <v>6</v>
      </c>
    </row>
    <row r="11960" spans="1:5">
      <c r="A11960" s="32">
        <v>44470</v>
      </c>
      <c r="B11960" s="33">
        <v>44470</v>
      </c>
      <c r="C11960" s="33" t="s">
        <v>1057</v>
      </c>
      <c r="D11960" s="34">
        <f>VLOOKUP(Pag_Inicio_Corr_mas_casos[[#This Row],[Corregimiento]],Hoja3!$A$2:$D$676,4,0)</f>
        <v>80811</v>
      </c>
      <c r="E11960" s="33">
        <v>6</v>
      </c>
    </row>
    <row r="11961" spans="1:5">
      <c r="A11961" s="32">
        <v>44470</v>
      </c>
      <c r="B11961" s="33">
        <v>44470</v>
      </c>
      <c r="C11961" s="33" t="s">
        <v>1076</v>
      </c>
      <c r="D11961" s="34">
        <f>VLOOKUP(Pag_Inicio_Corr_mas_casos[[#This Row],[Corregimiento]],Hoja3!$A$2:$D$676,4,0)</f>
        <v>30107</v>
      </c>
      <c r="E11961" s="33">
        <v>6</v>
      </c>
    </row>
    <row r="11962" spans="1:5">
      <c r="A11962" s="32">
        <v>44470</v>
      </c>
      <c r="B11962" s="33">
        <v>44470</v>
      </c>
      <c r="C11962" s="33" t="s">
        <v>1130</v>
      </c>
      <c r="D11962" s="34">
        <f>VLOOKUP(Pag_Inicio_Corr_mas_casos[[#This Row],[Corregimiento]],Hoja3!$A$2:$D$676,4,0)</f>
        <v>81003</v>
      </c>
      <c r="E11962" s="33">
        <v>4</v>
      </c>
    </row>
    <row r="11963" spans="1:5">
      <c r="A11963" s="32">
        <v>44470</v>
      </c>
      <c r="B11963" s="33">
        <v>44470</v>
      </c>
      <c r="C11963" s="33" t="s">
        <v>1141</v>
      </c>
      <c r="D11963" s="34">
        <f>VLOOKUP(Pag_Inicio_Corr_mas_casos[[#This Row],[Corregimiento]],Hoja3!$A$2:$D$676,4,0)</f>
        <v>30104</v>
      </c>
      <c r="E11963" s="33">
        <v>4</v>
      </c>
    </row>
    <row r="11964" spans="1:5">
      <c r="A11964" s="32">
        <v>44470</v>
      </c>
      <c r="B11964" s="33">
        <v>44470</v>
      </c>
      <c r="C11964" s="33" t="s">
        <v>1055</v>
      </c>
      <c r="D11964" s="34">
        <f>VLOOKUP(Pag_Inicio_Corr_mas_casos[[#This Row],[Corregimiento]],Hoja3!$A$2:$D$676,4,0)</f>
        <v>80814</v>
      </c>
      <c r="E11964" s="33">
        <v>4</v>
      </c>
    </row>
    <row r="11965" spans="1:5">
      <c r="A11965" s="32">
        <v>44470</v>
      </c>
      <c r="B11965" s="33">
        <v>44470</v>
      </c>
      <c r="C11965" s="33" t="s">
        <v>1163</v>
      </c>
      <c r="D11965" s="34">
        <f>VLOOKUP(Pag_Inicio_Corr_mas_casos[[#This Row],[Corregimiento]],Hoja3!$A$2:$D$676,4,0)</f>
        <v>130102</v>
      </c>
      <c r="E11965" s="33">
        <v>4</v>
      </c>
    </row>
    <row r="11966" spans="1:5">
      <c r="A11966" s="32">
        <v>44470</v>
      </c>
      <c r="B11966" s="33">
        <v>44470</v>
      </c>
      <c r="C11966" s="33" t="s">
        <v>1083</v>
      </c>
      <c r="D11966" s="34">
        <f>VLOOKUP(Pag_Inicio_Corr_mas_casos[[#This Row],[Corregimiento]],Hoja3!$A$2:$D$676,4,0)</f>
        <v>40203</v>
      </c>
      <c r="E11966" s="33">
        <v>3</v>
      </c>
    </row>
    <row r="11967" spans="1:5">
      <c r="A11967" s="32">
        <v>44470</v>
      </c>
      <c r="B11967" s="33">
        <v>44470</v>
      </c>
      <c r="C11967" s="33" t="s">
        <v>1081</v>
      </c>
      <c r="D11967" s="34">
        <f>VLOOKUP(Pag_Inicio_Corr_mas_casos[[#This Row],[Corregimiento]],Hoja3!$A$2:$D$676,4,0)</f>
        <v>80508</v>
      </c>
      <c r="E11967" s="33">
        <v>3</v>
      </c>
    </row>
    <row r="11968" spans="1:5">
      <c r="A11968" s="32">
        <v>44470</v>
      </c>
      <c r="B11968" s="33">
        <v>44470</v>
      </c>
      <c r="C11968" s="33" t="s">
        <v>1079</v>
      </c>
      <c r="D11968" s="34">
        <f>VLOOKUP(Pag_Inicio_Corr_mas_casos[[#This Row],[Corregimiento]],Hoja3!$A$2:$D$676,4,0)</f>
        <v>40606</v>
      </c>
      <c r="E11968" s="33">
        <v>3</v>
      </c>
    </row>
    <row r="11969" spans="1:5">
      <c r="A11969" s="43">
        <v>44471</v>
      </c>
      <c r="B11969" s="41">
        <v>44471</v>
      </c>
      <c r="C11969" s="41" t="s">
        <v>1155</v>
      </c>
      <c r="D11969" s="42">
        <f>VLOOKUP(Pag_Inicio_Corr_mas_casos[[#This Row],[Corregimiento]],Hoja3!$A$2:$D$676,4,0)</f>
        <v>80812</v>
      </c>
      <c r="E11969" s="41">
        <v>12</v>
      </c>
    </row>
    <row r="11970" spans="1:5">
      <c r="A11970" s="43">
        <v>44471</v>
      </c>
      <c r="B11970" s="41">
        <v>44471</v>
      </c>
      <c r="C11970" s="41" t="s">
        <v>1120</v>
      </c>
      <c r="D11970" s="42">
        <f>VLOOKUP(Pag_Inicio_Corr_mas_casos[[#This Row],[Corregimiento]],Hoja3!$A$2:$D$676,4,0)</f>
        <v>80809</v>
      </c>
      <c r="E11970" s="41">
        <v>11</v>
      </c>
    </row>
    <row r="11971" spans="1:5">
      <c r="A11971" s="43">
        <v>44471</v>
      </c>
      <c r="B11971" s="41">
        <v>44471</v>
      </c>
      <c r="C11971" s="41" t="s">
        <v>1055</v>
      </c>
      <c r="D11971" s="42">
        <f>VLOOKUP(Pag_Inicio_Corr_mas_casos[[#This Row],[Corregimiento]],Hoja3!$A$2:$D$676,4,0)</f>
        <v>80814</v>
      </c>
      <c r="E11971" s="41">
        <v>8</v>
      </c>
    </row>
    <row r="11972" spans="1:5">
      <c r="A11972" s="43">
        <v>44471</v>
      </c>
      <c r="B11972" s="41">
        <v>44471</v>
      </c>
      <c r="C11972" s="41" t="s">
        <v>1049</v>
      </c>
      <c r="D11972" s="42">
        <f>VLOOKUP(Pag_Inicio_Corr_mas_casos[[#This Row],[Corregimiento]],Hoja3!$A$2:$D$676,4,0)</f>
        <v>80806</v>
      </c>
      <c r="E11972" s="41">
        <v>7</v>
      </c>
    </row>
    <row r="11973" spans="1:5">
      <c r="A11973" s="43">
        <v>44471</v>
      </c>
      <c r="B11973" s="41">
        <v>44471</v>
      </c>
      <c r="C11973" s="41" t="s">
        <v>1062</v>
      </c>
      <c r="D11973" s="42">
        <f>VLOOKUP(Pag_Inicio_Corr_mas_casos[[#This Row],[Corregimiento]],Hoja3!$A$2:$D$676,4,0)</f>
        <v>80817</v>
      </c>
      <c r="E11973" s="41">
        <v>7</v>
      </c>
    </row>
    <row r="11974" spans="1:5">
      <c r="A11974" s="43">
        <v>44471</v>
      </c>
      <c r="B11974" s="41">
        <v>44471</v>
      </c>
      <c r="C11974" s="41" t="s">
        <v>1161</v>
      </c>
      <c r="D11974" s="42">
        <f>VLOOKUP(Pag_Inicio_Corr_mas_casos[[#This Row],[Corregimiento]],Hoja3!$A$2:$D$676,4,0)</f>
        <v>40201</v>
      </c>
      <c r="E11974" s="41">
        <v>7</v>
      </c>
    </row>
    <row r="11975" spans="1:5">
      <c r="A11975" s="43">
        <v>44471</v>
      </c>
      <c r="B11975" s="41">
        <v>44471</v>
      </c>
      <c r="C11975" s="41" t="s">
        <v>1076</v>
      </c>
      <c r="D11975" s="42">
        <f>VLOOKUP(Pag_Inicio_Corr_mas_casos[[#This Row],[Corregimiento]],Hoja3!$A$2:$D$676,4,0)</f>
        <v>30107</v>
      </c>
      <c r="E11975" s="41">
        <v>7</v>
      </c>
    </row>
    <row r="11976" spans="1:5">
      <c r="A11976" s="43">
        <v>44471</v>
      </c>
      <c r="B11976" s="41">
        <v>44471</v>
      </c>
      <c r="C11976" s="41" t="s">
        <v>1141</v>
      </c>
      <c r="D11976" s="42">
        <f>VLOOKUP(Pag_Inicio_Corr_mas_casos[[#This Row],[Corregimiento]],Hoja3!$A$2:$D$676,4,0)</f>
        <v>30104</v>
      </c>
      <c r="E11976" s="41">
        <v>7</v>
      </c>
    </row>
    <row r="11977" spans="1:5">
      <c r="A11977" s="43">
        <v>44471</v>
      </c>
      <c r="B11977" s="41">
        <v>44471</v>
      </c>
      <c r="C11977" s="41" t="s">
        <v>1056</v>
      </c>
      <c r="D11977" s="42">
        <f>VLOOKUP(Pag_Inicio_Corr_mas_casos[[#This Row],[Corregimiento]],Hoja3!$A$2:$D$676,4,0)</f>
        <v>80826</v>
      </c>
      <c r="E11977" s="41">
        <v>7</v>
      </c>
    </row>
    <row r="11978" spans="1:5">
      <c r="A11978" s="43">
        <v>44471</v>
      </c>
      <c r="B11978" s="41">
        <v>44471</v>
      </c>
      <c r="C11978" s="41" t="s">
        <v>1205</v>
      </c>
      <c r="D11978" s="42">
        <f>VLOOKUP(Pag_Inicio_Corr_mas_casos[[#This Row],[Corregimiento]],Hoja3!$A$2:$D$676,4,0)</f>
        <v>130106</v>
      </c>
      <c r="E11978" s="41">
        <v>6</v>
      </c>
    </row>
    <row r="11979" spans="1:5">
      <c r="A11979" s="43">
        <v>44471</v>
      </c>
      <c r="B11979" s="41">
        <v>44471</v>
      </c>
      <c r="C11979" s="41" t="s">
        <v>1487</v>
      </c>
      <c r="D11979" s="42">
        <f>VLOOKUP(Pag_Inicio_Corr_mas_casos[[#This Row],[Corregimiento]],Hoja3!$A$2:$D$676,4,0)</f>
        <v>30501</v>
      </c>
      <c r="E11979" s="41">
        <v>6</v>
      </c>
    </row>
    <row r="11980" spans="1:5">
      <c r="A11980" s="43">
        <v>44471</v>
      </c>
      <c r="B11980" s="41">
        <v>44471</v>
      </c>
      <c r="C11980" s="41" t="s">
        <v>1051</v>
      </c>
      <c r="D11980" s="42">
        <f>VLOOKUP(Pag_Inicio_Corr_mas_casos[[#This Row],[Corregimiento]],Hoja3!$A$2:$D$676,4,0)</f>
        <v>80807</v>
      </c>
      <c r="E11980" s="41">
        <v>6</v>
      </c>
    </row>
    <row r="11981" spans="1:5">
      <c r="A11981" s="43">
        <v>44471</v>
      </c>
      <c r="B11981" s="41">
        <v>44471</v>
      </c>
      <c r="C11981" s="41" t="s">
        <v>1121</v>
      </c>
      <c r="D11981" s="42">
        <f>VLOOKUP(Pag_Inicio_Corr_mas_casos[[#This Row],[Corregimiento]],Hoja3!$A$2:$D$676,4,0)</f>
        <v>80819</v>
      </c>
      <c r="E11981" s="41">
        <v>5</v>
      </c>
    </row>
    <row r="11982" spans="1:5">
      <c r="A11982" s="43">
        <v>44471</v>
      </c>
      <c r="B11982" s="41">
        <v>44471</v>
      </c>
      <c r="C11982" s="41" t="s">
        <v>1182</v>
      </c>
      <c r="D11982" s="42">
        <f>VLOOKUP(Pag_Inicio_Corr_mas_casos[[#This Row],[Corregimiento]],Hoja3!$A$2:$D$676,4,0)</f>
        <v>30101</v>
      </c>
      <c r="E11982" s="41">
        <v>5</v>
      </c>
    </row>
    <row r="11983" spans="1:5">
      <c r="A11983" s="43">
        <v>44471</v>
      </c>
      <c r="B11983" s="41">
        <v>44471</v>
      </c>
      <c r="C11983" s="41" t="s">
        <v>1115</v>
      </c>
      <c r="D11983" s="42">
        <f>VLOOKUP(Pag_Inicio_Corr_mas_casos[[#This Row],[Corregimiento]],Hoja3!$A$2:$D$676,4,0)</f>
        <v>60101</v>
      </c>
      <c r="E11983" s="41">
        <v>5</v>
      </c>
    </row>
    <row r="11984" spans="1:5">
      <c r="A11984" s="43">
        <v>44471</v>
      </c>
      <c r="B11984" s="41">
        <v>44471</v>
      </c>
      <c r="C11984" s="41" t="s">
        <v>1488</v>
      </c>
      <c r="D11984" s="42">
        <f>VLOOKUP(Pag_Inicio_Corr_mas_casos[[#This Row],[Corregimiento]],Hoja3!$A$2:$D$676,4,0)</f>
        <v>30303</v>
      </c>
      <c r="E11984" s="41">
        <v>5</v>
      </c>
    </row>
    <row r="11985" spans="1:5">
      <c r="A11985" s="43">
        <v>44471</v>
      </c>
      <c r="B11985" s="41">
        <v>44471</v>
      </c>
      <c r="C11985" s="41" t="s">
        <v>1079</v>
      </c>
      <c r="D11985" s="42">
        <f>VLOOKUP(Pag_Inicio_Corr_mas_casos[[#This Row],[Corregimiento]],Hoja3!$A$2:$D$676,4,0)</f>
        <v>40606</v>
      </c>
      <c r="E11985" s="41">
        <v>5</v>
      </c>
    </row>
    <row r="11986" spans="1:5">
      <c r="A11986" s="43">
        <v>44471</v>
      </c>
      <c r="B11986" s="41">
        <v>44471</v>
      </c>
      <c r="C11986" s="41" t="s">
        <v>1130</v>
      </c>
      <c r="D11986" s="42">
        <f>VLOOKUP(Pag_Inicio_Corr_mas_casos[[#This Row],[Corregimiento]],Hoja3!$A$2:$D$676,4,0)</f>
        <v>81003</v>
      </c>
      <c r="E11986" s="41">
        <v>4</v>
      </c>
    </row>
    <row r="11987" spans="1:5">
      <c r="A11987" s="43">
        <v>44471</v>
      </c>
      <c r="B11987" s="41">
        <v>44471</v>
      </c>
      <c r="C11987" s="41" t="s">
        <v>1469</v>
      </c>
      <c r="D11987" s="42">
        <f>VLOOKUP(Pag_Inicio_Corr_mas_casos[[#This Row],[Corregimiento]],Hoja3!$A$2:$D$676,4,0)</f>
        <v>30110</v>
      </c>
      <c r="E11987" s="41">
        <v>4</v>
      </c>
    </row>
    <row r="11988" spans="1:5">
      <c r="A11988" s="43">
        <v>44471</v>
      </c>
      <c r="B11988" s="41">
        <v>44471</v>
      </c>
      <c r="C11988" s="41" t="s">
        <v>1177</v>
      </c>
      <c r="D11988" s="42">
        <f>VLOOKUP(Pag_Inicio_Corr_mas_casos[[#This Row],[Corregimiento]],Hoja3!$A$2:$D$676,4,0)</f>
        <v>130101</v>
      </c>
      <c r="E11988" s="41">
        <v>4</v>
      </c>
    </row>
    <row r="11989" spans="1:5">
      <c r="A11989" s="35">
        <v>44472</v>
      </c>
      <c r="B11989" s="36">
        <v>44472</v>
      </c>
      <c r="C11989" s="36" t="s">
        <v>1155</v>
      </c>
      <c r="D11989" s="37">
        <f>VLOOKUP(Pag_Inicio_Corr_mas_casos[[#This Row],[Corregimiento]],Hoja3!$A$2:$D$676,4,0)</f>
        <v>80812</v>
      </c>
      <c r="E11989" s="36">
        <v>14</v>
      </c>
    </row>
    <row r="11990" spans="1:5">
      <c r="A11990" s="35">
        <v>44472</v>
      </c>
      <c r="B11990" s="36">
        <v>44472</v>
      </c>
      <c r="C11990" s="36" t="s">
        <v>1161</v>
      </c>
      <c r="D11990" s="37">
        <f>VLOOKUP(Pag_Inicio_Corr_mas_casos[[#This Row],[Corregimiento]],Hoja3!$A$2:$D$676,4,0)</f>
        <v>40201</v>
      </c>
      <c r="E11990" s="36">
        <v>9</v>
      </c>
    </row>
    <row r="11991" spans="1:5">
      <c r="A11991" s="35">
        <v>44472</v>
      </c>
      <c r="B11991" s="36">
        <v>44472</v>
      </c>
      <c r="C11991" s="36" t="s">
        <v>1076</v>
      </c>
      <c r="D11991" s="37">
        <f>VLOOKUP(Pag_Inicio_Corr_mas_casos[[#This Row],[Corregimiento]],Hoja3!$A$2:$D$676,4,0)</f>
        <v>30107</v>
      </c>
      <c r="E11991" s="36">
        <v>9</v>
      </c>
    </row>
    <row r="11992" spans="1:5">
      <c r="A11992" s="35">
        <v>44472</v>
      </c>
      <c r="B11992" s="36">
        <v>44472</v>
      </c>
      <c r="C11992" s="36" t="s">
        <v>1120</v>
      </c>
      <c r="D11992" s="37">
        <f>VLOOKUP(Pag_Inicio_Corr_mas_casos[[#This Row],[Corregimiento]],Hoja3!$A$2:$D$676,4,0)</f>
        <v>80809</v>
      </c>
      <c r="E11992" s="36">
        <v>8</v>
      </c>
    </row>
    <row r="11993" spans="1:5">
      <c r="A11993" s="35">
        <v>44472</v>
      </c>
      <c r="B11993" s="36">
        <v>44472</v>
      </c>
      <c r="C11993" s="36" t="s">
        <v>1170</v>
      </c>
      <c r="D11993" s="37">
        <f>VLOOKUP(Pag_Inicio_Corr_mas_casos[[#This Row],[Corregimiento]],Hoja3!$A$2:$D$676,4,0)</f>
        <v>60401</v>
      </c>
      <c r="E11993" s="36">
        <v>6</v>
      </c>
    </row>
    <row r="11994" spans="1:5">
      <c r="A11994" s="35">
        <v>44472</v>
      </c>
      <c r="B11994" s="36">
        <v>44472</v>
      </c>
      <c r="C11994" s="36" t="s">
        <v>1055</v>
      </c>
      <c r="D11994" s="37">
        <f>VLOOKUP(Pag_Inicio_Corr_mas_casos[[#This Row],[Corregimiento]],Hoja3!$A$2:$D$676,4,0)</f>
        <v>80814</v>
      </c>
      <c r="E11994" s="36">
        <v>6</v>
      </c>
    </row>
    <row r="11995" spans="1:5">
      <c r="A11995" s="35">
        <v>44472</v>
      </c>
      <c r="B11995" s="36">
        <v>44472</v>
      </c>
      <c r="C11995" s="36" t="s">
        <v>1174</v>
      </c>
      <c r="D11995" s="37">
        <f>VLOOKUP(Pag_Inicio_Corr_mas_casos[[#This Row],[Corregimiento]],Hoja3!$A$2:$D$676,4,0)</f>
        <v>30110</v>
      </c>
      <c r="E11995" s="36">
        <v>6</v>
      </c>
    </row>
    <row r="11996" spans="1:5">
      <c r="A11996" s="35">
        <v>44472</v>
      </c>
      <c r="B11996" s="36">
        <v>44472</v>
      </c>
      <c r="C11996" s="36" t="s">
        <v>1145</v>
      </c>
      <c r="D11996" s="37">
        <f>VLOOKUP(Pag_Inicio_Corr_mas_casos[[#This Row],[Corregimiento]],Hoja3!$A$2:$D$676,4,0)</f>
        <v>130106</v>
      </c>
      <c r="E11996" s="36">
        <v>6</v>
      </c>
    </row>
    <row r="11997" spans="1:5">
      <c r="A11997" s="35">
        <v>44472</v>
      </c>
      <c r="B11997" s="36">
        <v>44472</v>
      </c>
      <c r="C11997" s="36" t="s">
        <v>1367</v>
      </c>
      <c r="D11997" s="37">
        <f>VLOOKUP(Pag_Inicio_Corr_mas_casos[[#This Row],[Corregimiento]],Hoja3!$A$2:$D$676,4,0)</f>
        <v>40703</v>
      </c>
      <c r="E11997" s="36">
        <v>5</v>
      </c>
    </row>
    <row r="11998" spans="1:5">
      <c r="A11998" s="35">
        <v>44472</v>
      </c>
      <c r="B11998" s="36">
        <v>44472</v>
      </c>
      <c r="C11998" s="36" t="s">
        <v>1051</v>
      </c>
      <c r="D11998" s="37">
        <f>VLOOKUP(Pag_Inicio_Corr_mas_casos[[#This Row],[Corregimiento]],Hoja3!$A$2:$D$676,4,0)</f>
        <v>80807</v>
      </c>
      <c r="E11998" s="36">
        <v>5</v>
      </c>
    </row>
    <row r="11999" spans="1:5">
      <c r="A11999" s="35">
        <v>44472</v>
      </c>
      <c r="B11999" s="36">
        <v>44472</v>
      </c>
      <c r="C11999" s="36" t="s">
        <v>1049</v>
      </c>
      <c r="D11999" s="37">
        <f>VLOOKUP(Pag_Inicio_Corr_mas_casos[[#This Row],[Corregimiento]],Hoja3!$A$2:$D$676,4,0)</f>
        <v>80806</v>
      </c>
      <c r="E11999" s="36">
        <v>5</v>
      </c>
    </row>
    <row r="12000" spans="1:5">
      <c r="A12000" s="35">
        <v>44472</v>
      </c>
      <c r="B12000" s="36">
        <v>44472</v>
      </c>
      <c r="C12000" s="36" t="s">
        <v>1141</v>
      </c>
      <c r="D12000" s="37">
        <f>VLOOKUP(Pag_Inicio_Corr_mas_casos[[#This Row],[Corregimiento]],Hoja3!$A$2:$D$676,4,0)</f>
        <v>30104</v>
      </c>
      <c r="E12000" s="36">
        <v>4</v>
      </c>
    </row>
    <row r="12001" spans="1:5">
      <c r="A12001" s="35">
        <v>44472</v>
      </c>
      <c r="B12001" s="36">
        <v>44472</v>
      </c>
      <c r="C12001" s="36" t="s">
        <v>1116</v>
      </c>
      <c r="D12001" s="37">
        <f>VLOOKUP(Pag_Inicio_Corr_mas_casos[[#This Row],[Corregimiento]],Hoja3!$A$2:$D$676,4,0)</f>
        <v>40612</v>
      </c>
      <c r="E12001" s="36">
        <v>3</v>
      </c>
    </row>
    <row r="12002" spans="1:5">
      <c r="A12002" s="35">
        <v>44472</v>
      </c>
      <c r="B12002" s="36">
        <v>44472</v>
      </c>
      <c r="C12002" s="36" t="s">
        <v>1164</v>
      </c>
      <c r="D12002" s="37">
        <f>VLOOKUP(Pag_Inicio_Corr_mas_casos[[#This Row],[Corregimiento]],Hoja3!$A$2:$D$676,4,0)</f>
        <v>90301</v>
      </c>
      <c r="E12002" s="36">
        <v>3</v>
      </c>
    </row>
    <row r="12003" spans="1:5">
      <c r="A12003" s="35">
        <v>44472</v>
      </c>
      <c r="B12003" s="36">
        <v>44472</v>
      </c>
      <c r="C12003" s="36" t="s">
        <v>1176</v>
      </c>
      <c r="D12003" s="37">
        <f>VLOOKUP(Pag_Inicio_Corr_mas_casos[[#This Row],[Corregimiento]],Hoja3!$A$2:$D$676,4,0)</f>
        <v>20201</v>
      </c>
      <c r="E12003" s="36">
        <v>3</v>
      </c>
    </row>
    <row r="12004" spans="1:5">
      <c r="A12004" s="35">
        <v>44472</v>
      </c>
      <c r="B12004" s="36">
        <v>44472</v>
      </c>
      <c r="C12004" s="36" t="s">
        <v>1054</v>
      </c>
      <c r="D12004" s="37">
        <f>VLOOKUP(Pag_Inicio_Corr_mas_casos[[#This Row],[Corregimiento]],Hoja3!$A$2:$D$676,4,0)</f>
        <v>81007</v>
      </c>
      <c r="E12004" s="36">
        <v>3</v>
      </c>
    </row>
    <row r="12005" spans="1:5">
      <c r="A12005" s="35">
        <v>44472</v>
      </c>
      <c r="B12005" s="36">
        <v>44472</v>
      </c>
      <c r="C12005" s="36" t="s">
        <v>1128</v>
      </c>
      <c r="D12005" s="37">
        <f>VLOOKUP(Pag_Inicio_Corr_mas_casos[[#This Row],[Corregimiento]],Hoja3!$A$2:$D$676,4,0)</f>
        <v>81001</v>
      </c>
      <c r="E12005" s="36">
        <v>3</v>
      </c>
    </row>
    <row r="12006" spans="1:5">
      <c r="A12006" s="35">
        <v>44472</v>
      </c>
      <c r="B12006" s="36">
        <v>44472</v>
      </c>
      <c r="C12006" s="36" t="s">
        <v>1112</v>
      </c>
      <c r="D12006" s="37">
        <f>VLOOKUP(Pag_Inicio_Corr_mas_casos[[#This Row],[Corregimiento]],Hoja3!$A$2:$D$676,4,0)</f>
        <v>40611</v>
      </c>
      <c r="E12006" s="36">
        <v>3</v>
      </c>
    </row>
    <row r="12007" spans="1:5">
      <c r="A12007" s="35">
        <v>44472</v>
      </c>
      <c r="B12007" s="36">
        <v>44472</v>
      </c>
      <c r="C12007" s="36" t="s">
        <v>1158</v>
      </c>
      <c r="D12007" s="37">
        <f>VLOOKUP(Pag_Inicio_Corr_mas_casos[[#This Row],[Corregimiento]],Hoja3!$A$2:$D$676,4,0)</f>
        <v>50316</v>
      </c>
      <c r="E12007" s="36">
        <v>2</v>
      </c>
    </row>
    <row r="12008" spans="1:5">
      <c r="A12008" s="35">
        <v>44472</v>
      </c>
      <c r="B12008" s="36">
        <v>44472</v>
      </c>
      <c r="C12008" s="36" t="s">
        <v>1046</v>
      </c>
      <c r="D12008" s="37">
        <f>VLOOKUP(Pag_Inicio_Corr_mas_casos[[#This Row],[Corregimiento]],Hoja3!$A$2:$D$676,4,0)</f>
        <v>80810</v>
      </c>
      <c r="E12008" s="36">
        <v>2</v>
      </c>
    </row>
    <row r="12009" spans="1:5">
      <c r="A12009" s="43">
        <v>44473</v>
      </c>
      <c r="B12009" s="41">
        <v>44473</v>
      </c>
      <c r="C12009" s="41" t="s">
        <v>1141</v>
      </c>
      <c r="D12009" s="42">
        <f>VLOOKUP(Pag_Inicio_Corr_mas_casos[[#This Row],[Corregimiento]],Hoja3!$A$2:$D$676,4,0)</f>
        <v>30104</v>
      </c>
      <c r="E12009" s="41">
        <v>12</v>
      </c>
    </row>
    <row r="12010" spans="1:5">
      <c r="A12010" s="43">
        <v>44473</v>
      </c>
      <c r="B12010" s="41">
        <v>44473</v>
      </c>
      <c r="C12010" s="41" t="s">
        <v>1076</v>
      </c>
      <c r="D12010" s="42">
        <f>VLOOKUP(Pag_Inicio_Corr_mas_casos[[#This Row],[Corregimiento]],Hoja3!$A$2:$D$676,4,0)</f>
        <v>30107</v>
      </c>
      <c r="E12010" s="41">
        <v>11</v>
      </c>
    </row>
    <row r="12011" spans="1:5">
      <c r="A12011" s="43">
        <v>44473</v>
      </c>
      <c r="B12011" s="41">
        <v>44473</v>
      </c>
      <c r="C12011" s="41" t="s">
        <v>1203</v>
      </c>
      <c r="D12011" s="42">
        <f>VLOOKUP(Pag_Inicio_Corr_mas_casos[[#This Row],[Corregimiento]],Hoja3!$A$2:$D$676,4,0)</f>
        <v>30109</v>
      </c>
      <c r="E12011" s="41">
        <v>9</v>
      </c>
    </row>
    <row r="12012" spans="1:5">
      <c r="A12012" s="43">
        <v>44473</v>
      </c>
      <c r="B12012" s="41">
        <v>44473</v>
      </c>
      <c r="C12012" s="41" t="s">
        <v>1120</v>
      </c>
      <c r="D12012" s="42">
        <f>VLOOKUP(Pag_Inicio_Corr_mas_casos[[#This Row],[Corregimiento]],Hoja3!$A$2:$D$676,4,0)</f>
        <v>80809</v>
      </c>
      <c r="E12012" s="41">
        <v>9</v>
      </c>
    </row>
    <row r="12013" spans="1:5">
      <c r="A12013" s="43">
        <v>44473</v>
      </c>
      <c r="B12013" s="41">
        <v>44473</v>
      </c>
      <c r="C12013" s="41" t="s">
        <v>1182</v>
      </c>
      <c r="D12013" s="42">
        <f>VLOOKUP(Pag_Inicio_Corr_mas_casos[[#This Row],[Corregimiento]],Hoja3!$A$2:$D$676,4,0)</f>
        <v>30101</v>
      </c>
      <c r="E12013" s="41">
        <v>6</v>
      </c>
    </row>
    <row r="12014" spans="1:5">
      <c r="A12014" s="43">
        <v>44473</v>
      </c>
      <c r="B12014" s="41">
        <v>44473</v>
      </c>
      <c r="C12014" s="41" t="s">
        <v>1214</v>
      </c>
      <c r="D12014" s="42">
        <f>VLOOKUP(Pag_Inicio_Corr_mas_casos[[#This Row],[Corregimiento]],Hoja3!$A$2:$D$676,4,0)</f>
        <v>40404</v>
      </c>
      <c r="E12014" s="41">
        <v>6</v>
      </c>
    </row>
    <row r="12015" spans="1:5">
      <c r="A12015" s="43">
        <v>44473</v>
      </c>
      <c r="B12015" s="41">
        <v>44473</v>
      </c>
      <c r="C12015" s="41" t="s">
        <v>1414</v>
      </c>
      <c r="D12015" s="42">
        <f>VLOOKUP(Pag_Inicio_Corr_mas_casos[[#This Row],[Corregimiento]],Hoja3!$A$2:$D$676,4,0)</f>
        <v>110102</v>
      </c>
      <c r="E12015" s="41">
        <v>5</v>
      </c>
    </row>
    <row r="12016" spans="1:5">
      <c r="A12016" s="43">
        <v>44473</v>
      </c>
      <c r="B12016" s="41">
        <v>44473</v>
      </c>
      <c r="C12016" s="41" t="s">
        <v>1062</v>
      </c>
      <c r="D12016" s="42">
        <f>VLOOKUP(Pag_Inicio_Corr_mas_casos[[#This Row],[Corregimiento]],Hoja3!$A$2:$D$676,4,0)</f>
        <v>80817</v>
      </c>
      <c r="E12016" s="41">
        <v>4</v>
      </c>
    </row>
    <row r="12017" spans="1:5">
      <c r="A12017" s="43">
        <v>44473</v>
      </c>
      <c r="B12017" s="41">
        <v>44473</v>
      </c>
      <c r="C12017" s="41" t="s">
        <v>1052</v>
      </c>
      <c r="D12017" s="42">
        <f>VLOOKUP(Pag_Inicio_Corr_mas_casos[[#This Row],[Corregimiento]],Hoja3!$A$2:$D$676,4,0)</f>
        <v>80816</v>
      </c>
      <c r="E12017" s="41">
        <v>4</v>
      </c>
    </row>
    <row r="12018" spans="1:5">
      <c r="A12018" s="43">
        <v>44473</v>
      </c>
      <c r="B12018" s="41">
        <v>44473</v>
      </c>
      <c r="C12018" s="41" t="s">
        <v>1169</v>
      </c>
      <c r="D12018" s="42">
        <f>VLOOKUP(Pag_Inicio_Corr_mas_casos[[#This Row],[Corregimiento]],Hoja3!$A$2:$D$676,4,0)</f>
        <v>40601</v>
      </c>
      <c r="E12018" s="41">
        <v>4</v>
      </c>
    </row>
    <row r="12019" spans="1:5">
      <c r="A12019" s="43">
        <v>44473</v>
      </c>
      <c r="B12019" s="41">
        <v>44473</v>
      </c>
      <c r="C12019" s="41" t="s">
        <v>1111</v>
      </c>
      <c r="D12019" s="42">
        <f>VLOOKUP(Pag_Inicio_Corr_mas_casos[[#This Row],[Corregimiento]],Hoja3!$A$2:$D$676,4,0)</f>
        <v>30115</v>
      </c>
      <c r="E12019" s="41">
        <v>3</v>
      </c>
    </row>
    <row r="12020" spans="1:5">
      <c r="A12020" s="43">
        <v>44473</v>
      </c>
      <c r="B12020" s="41">
        <v>44473</v>
      </c>
      <c r="C12020" s="41" t="s">
        <v>1050</v>
      </c>
      <c r="D12020" s="42">
        <f>VLOOKUP(Pag_Inicio_Corr_mas_casos[[#This Row],[Corregimiento]],Hoja3!$A$2:$D$676,4,0)</f>
        <v>80823</v>
      </c>
      <c r="E12020" s="41">
        <v>3</v>
      </c>
    </row>
    <row r="12021" spans="1:5">
      <c r="A12021" s="43">
        <v>44473</v>
      </c>
      <c r="B12021" s="41">
        <v>44473</v>
      </c>
      <c r="C12021" s="41" t="s">
        <v>1315</v>
      </c>
      <c r="D12021" s="42">
        <f>VLOOKUP(Pag_Inicio_Corr_mas_casos[[#This Row],[Corregimiento]],Hoja3!$A$2:$D$676,4,0)</f>
        <v>10101</v>
      </c>
      <c r="E12021" s="41">
        <v>2</v>
      </c>
    </row>
    <row r="12022" spans="1:5">
      <c r="A12022" s="43">
        <v>44473</v>
      </c>
      <c r="B12022" s="41">
        <v>44473</v>
      </c>
      <c r="C12022" s="41" t="s">
        <v>1132</v>
      </c>
      <c r="D12022" s="42">
        <f>VLOOKUP(Pag_Inicio_Corr_mas_casos[[#This Row],[Corregimiento]],Hoja3!$A$2:$D$676,4,0)</f>
        <v>30111</v>
      </c>
      <c r="E12022" s="41">
        <v>2</v>
      </c>
    </row>
    <row r="12023" spans="1:5">
      <c r="A12023" s="43">
        <v>44473</v>
      </c>
      <c r="B12023" s="41">
        <v>44473</v>
      </c>
      <c r="C12023" s="41" t="s">
        <v>1127</v>
      </c>
      <c r="D12023" s="42">
        <f>VLOOKUP(Pag_Inicio_Corr_mas_casos[[#This Row],[Corregimiento]],Hoja3!$A$2:$D$676,4,0)</f>
        <v>81008</v>
      </c>
      <c r="E12023" s="41">
        <v>2</v>
      </c>
    </row>
    <row r="12024" spans="1:5">
      <c r="A12024" s="43">
        <v>44473</v>
      </c>
      <c r="B12024" s="41">
        <v>44473</v>
      </c>
      <c r="C12024" s="41" t="s">
        <v>1104</v>
      </c>
      <c r="D12024" s="42">
        <f>VLOOKUP(Pag_Inicio_Corr_mas_casos[[#This Row],[Corregimiento]],Hoja3!$A$2:$D$676,4,0)</f>
        <v>81005</v>
      </c>
      <c r="E12024" s="41">
        <v>2</v>
      </c>
    </row>
    <row r="12025" spans="1:5">
      <c r="A12025" s="43">
        <v>44473</v>
      </c>
      <c r="B12025" s="41">
        <v>44473</v>
      </c>
      <c r="C12025" s="41" t="s">
        <v>1161</v>
      </c>
      <c r="D12025" s="42">
        <f>VLOOKUP(Pag_Inicio_Corr_mas_casos[[#This Row],[Corregimiento]],Hoja3!$A$2:$D$676,4,0)</f>
        <v>40201</v>
      </c>
      <c r="E12025" s="41">
        <v>2</v>
      </c>
    </row>
    <row r="12026" spans="1:5">
      <c r="A12026" s="43">
        <v>44473</v>
      </c>
      <c r="B12026" s="41">
        <v>44473</v>
      </c>
      <c r="C12026" s="41" t="s">
        <v>1481</v>
      </c>
      <c r="D12026" s="42">
        <f>VLOOKUP(Pag_Inicio_Corr_mas_casos[[#This Row],[Corregimiento]],Hoja3!$A$2:$D$676,4,0)</f>
        <v>30102</v>
      </c>
      <c r="E12026" s="41">
        <v>2</v>
      </c>
    </row>
    <row r="12027" spans="1:5">
      <c r="A12027" s="43">
        <v>44473</v>
      </c>
      <c r="B12027" s="41">
        <v>44473</v>
      </c>
      <c r="C12027" s="41" t="s">
        <v>1121</v>
      </c>
      <c r="D12027" s="42">
        <f>VLOOKUP(Pag_Inicio_Corr_mas_casos[[#This Row],[Corregimiento]],Hoja3!$A$2:$D$676,4,0)</f>
        <v>80819</v>
      </c>
      <c r="E12027" s="41">
        <v>2</v>
      </c>
    </row>
    <row r="12028" spans="1:5">
      <c r="A12028" s="43">
        <v>44473</v>
      </c>
      <c r="B12028" s="41">
        <v>44473</v>
      </c>
      <c r="C12028" s="41" t="s">
        <v>1054</v>
      </c>
      <c r="D12028" s="42">
        <f>VLOOKUP(Pag_Inicio_Corr_mas_casos[[#This Row],[Corregimiento]],Hoja3!$A$2:$D$676,4,0)</f>
        <v>81007</v>
      </c>
      <c r="E12028" s="41">
        <v>2</v>
      </c>
    </row>
    <row r="12029" spans="1:5">
      <c r="A12029" s="206">
        <v>44474</v>
      </c>
      <c r="B12029" s="207">
        <v>44474</v>
      </c>
      <c r="C12029" s="207" t="s">
        <v>1141</v>
      </c>
      <c r="D12029" s="208">
        <f>VLOOKUP(Pag_Inicio_Corr_mas_casos[[#This Row],[Corregimiento]],Hoja3!$A$2:$D$676,4,0)</f>
        <v>30104</v>
      </c>
      <c r="E12029" s="207">
        <v>17</v>
      </c>
    </row>
    <row r="12030" spans="1:5">
      <c r="A12030" s="206">
        <v>44474</v>
      </c>
      <c r="B12030" s="207">
        <v>44474</v>
      </c>
      <c r="C12030" s="207" t="s">
        <v>1489</v>
      </c>
      <c r="D12030" s="208">
        <f>VLOOKUP(Pag_Inicio_Corr_mas_casos[[#This Row],[Corregimiento]],Hoja3!$A$2:$D$676,4,0)</f>
        <v>80206</v>
      </c>
      <c r="E12030" s="207">
        <v>12</v>
      </c>
    </row>
    <row r="12031" spans="1:5">
      <c r="A12031" s="206">
        <v>44474</v>
      </c>
      <c r="B12031" s="207">
        <v>44474</v>
      </c>
      <c r="C12031" s="207" t="s">
        <v>1046</v>
      </c>
      <c r="D12031" s="208">
        <f>VLOOKUP(Pag_Inicio_Corr_mas_casos[[#This Row],[Corregimiento]],Hoja3!$A$2:$D$676,4,0)</f>
        <v>80810</v>
      </c>
      <c r="E12031" s="207">
        <v>10</v>
      </c>
    </row>
    <row r="12032" spans="1:5">
      <c r="A12032" s="206">
        <v>44474</v>
      </c>
      <c r="B12032" s="207">
        <v>44474</v>
      </c>
      <c r="C12032" s="207" t="s">
        <v>1121</v>
      </c>
      <c r="D12032" s="208">
        <f>VLOOKUP(Pag_Inicio_Corr_mas_casos[[#This Row],[Corregimiento]],Hoja3!$A$2:$D$676,4,0)</f>
        <v>80819</v>
      </c>
      <c r="E12032" s="207">
        <v>10</v>
      </c>
    </row>
    <row r="12033" spans="1:5">
      <c r="A12033" s="206">
        <v>44474</v>
      </c>
      <c r="B12033" s="207">
        <v>44474</v>
      </c>
      <c r="C12033" s="207" t="s">
        <v>1076</v>
      </c>
      <c r="D12033" s="208">
        <f>VLOOKUP(Pag_Inicio_Corr_mas_casos[[#This Row],[Corregimiento]],Hoja3!$A$2:$D$676,4,0)</f>
        <v>30107</v>
      </c>
      <c r="E12033" s="207">
        <v>9</v>
      </c>
    </row>
    <row r="12034" spans="1:5">
      <c r="A12034" s="206">
        <v>44474</v>
      </c>
      <c r="B12034" s="207">
        <v>44474</v>
      </c>
      <c r="C12034" s="207" t="s">
        <v>1486</v>
      </c>
      <c r="D12034" s="208">
        <f>VLOOKUP(Pag_Inicio_Corr_mas_casos[[#This Row],[Corregimiento]],Hoja3!$A$2:$D$676,4,0)</f>
        <v>80501</v>
      </c>
      <c r="E12034" s="207">
        <v>12</v>
      </c>
    </row>
    <row r="12035" spans="1:5">
      <c r="A12035" s="206">
        <v>44474</v>
      </c>
      <c r="B12035" s="207">
        <v>44474</v>
      </c>
      <c r="C12035" s="207" t="s">
        <v>1264</v>
      </c>
      <c r="D12035" s="208">
        <f>VLOOKUP(Pag_Inicio_Corr_mas_casos[[#This Row],[Corregimiento]],Hoja3!$A$2:$D$676,4,0)</f>
        <v>30103</v>
      </c>
      <c r="E12035" s="207">
        <v>7</v>
      </c>
    </row>
    <row r="12036" spans="1:5">
      <c r="A12036" s="206">
        <v>44474</v>
      </c>
      <c r="B12036" s="207">
        <v>44474</v>
      </c>
      <c r="C12036" s="207" t="s">
        <v>1158</v>
      </c>
      <c r="D12036" s="208">
        <f>VLOOKUP(Pag_Inicio_Corr_mas_casos[[#This Row],[Corregimiento]],Hoja3!$A$2:$D$676,4,0)</f>
        <v>50316</v>
      </c>
      <c r="E12036" s="207">
        <v>7</v>
      </c>
    </row>
    <row r="12037" spans="1:5">
      <c r="A12037" s="206">
        <v>44474</v>
      </c>
      <c r="B12037" s="207">
        <v>44474</v>
      </c>
      <c r="C12037" s="207" t="s">
        <v>1469</v>
      </c>
      <c r="D12037" s="208">
        <f>VLOOKUP(Pag_Inicio_Corr_mas_casos[[#This Row],[Corregimiento]],Hoja3!$A$2:$D$676,4,0)</f>
        <v>30110</v>
      </c>
      <c r="E12037" s="207">
        <v>6</v>
      </c>
    </row>
    <row r="12038" spans="1:5">
      <c r="A12038" s="206">
        <v>44474</v>
      </c>
      <c r="B12038" s="207">
        <v>44474</v>
      </c>
      <c r="C12038" s="207" t="s">
        <v>1203</v>
      </c>
      <c r="D12038" s="208">
        <f>VLOOKUP(Pag_Inicio_Corr_mas_casos[[#This Row],[Corregimiento]],Hoja3!$A$2:$D$676,4,0)</f>
        <v>30109</v>
      </c>
      <c r="E12038" s="207">
        <v>6</v>
      </c>
    </row>
    <row r="12039" spans="1:5">
      <c r="A12039" s="206">
        <v>44474</v>
      </c>
      <c r="B12039" s="207">
        <v>44474</v>
      </c>
      <c r="C12039" s="207" t="s">
        <v>1462</v>
      </c>
      <c r="D12039" s="208">
        <f>VLOOKUP(Pag_Inicio_Corr_mas_casos[[#This Row],[Corregimiento]],Hoja3!$A$2:$D$676,4,0)</f>
        <v>30113</v>
      </c>
      <c r="E12039" s="207">
        <v>6</v>
      </c>
    </row>
    <row r="12040" spans="1:5">
      <c r="A12040" s="206">
        <v>44474</v>
      </c>
      <c r="B12040" s="207">
        <v>44474</v>
      </c>
      <c r="C12040" s="207" t="s">
        <v>1155</v>
      </c>
      <c r="D12040" s="208">
        <f>VLOOKUP(Pag_Inicio_Corr_mas_casos[[#This Row],[Corregimiento]],Hoja3!$A$2:$D$676,4,0)</f>
        <v>80812</v>
      </c>
      <c r="E12040" s="207">
        <v>6</v>
      </c>
    </row>
    <row r="12041" spans="1:5">
      <c r="A12041" s="206">
        <v>44474</v>
      </c>
      <c r="B12041" s="207">
        <v>44474</v>
      </c>
      <c r="C12041" s="207" t="s">
        <v>1169</v>
      </c>
      <c r="D12041" s="208">
        <f>VLOOKUP(Pag_Inicio_Corr_mas_casos[[#This Row],[Corregimiento]],Hoja3!$A$2:$D$676,4,0)</f>
        <v>40601</v>
      </c>
      <c r="E12041" s="207">
        <v>6</v>
      </c>
    </row>
    <row r="12042" spans="1:5">
      <c r="A12042" s="206">
        <v>44474</v>
      </c>
      <c r="B12042" s="207">
        <v>44474</v>
      </c>
      <c r="C12042" s="207" t="s">
        <v>1120</v>
      </c>
      <c r="D12042" s="208">
        <f>VLOOKUP(Pag_Inicio_Corr_mas_casos[[#This Row],[Corregimiento]],Hoja3!$A$2:$D$676,4,0)</f>
        <v>80809</v>
      </c>
      <c r="E12042" s="207">
        <v>5</v>
      </c>
    </row>
    <row r="12043" spans="1:5">
      <c r="A12043" s="206">
        <v>44474</v>
      </c>
      <c r="B12043" s="207">
        <v>44474</v>
      </c>
      <c r="C12043" s="207" t="s">
        <v>1132</v>
      </c>
      <c r="D12043" s="208">
        <f>VLOOKUP(Pag_Inicio_Corr_mas_casos[[#This Row],[Corregimiento]],Hoja3!$A$2:$D$676,4,0)</f>
        <v>30111</v>
      </c>
      <c r="E12043" s="207">
        <v>5</v>
      </c>
    </row>
    <row r="12044" spans="1:5">
      <c r="A12044" s="206">
        <v>44474</v>
      </c>
      <c r="B12044" s="207">
        <v>44474</v>
      </c>
      <c r="C12044" s="207" t="s">
        <v>1128</v>
      </c>
      <c r="D12044" s="208">
        <f>VLOOKUP(Pag_Inicio_Corr_mas_casos[[#This Row],[Corregimiento]],Hoja3!$A$2:$D$676,4,0)</f>
        <v>81001</v>
      </c>
      <c r="E12044" s="207">
        <v>5</v>
      </c>
    </row>
    <row r="12045" spans="1:5">
      <c r="A12045" s="206">
        <v>44474</v>
      </c>
      <c r="B12045" s="207">
        <v>44474</v>
      </c>
      <c r="C12045" s="207" t="s">
        <v>1094</v>
      </c>
      <c r="D12045" s="208">
        <f>VLOOKUP(Pag_Inicio_Corr_mas_casos[[#This Row],[Corregimiento]],Hoja3!$A$2:$D$676,4,0)</f>
        <v>80822</v>
      </c>
      <c r="E12045" s="207">
        <v>5</v>
      </c>
    </row>
    <row r="12046" spans="1:5">
      <c r="A12046" s="206">
        <v>44474</v>
      </c>
      <c r="B12046" s="207">
        <v>44474</v>
      </c>
      <c r="C12046" s="207" t="s">
        <v>1127</v>
      </c>
      <c r="D12046" s="208">
        <f>VLOOKUP(Pag_Inicio_Corr_mas_casos[[#This Row],[Corregimiento]],Hoja3!$A$2:$D$676,4,0)</f>
        <v>81008</v>
      </c>
      <c r="E12046" s="207">
        <v>5</v>
      </c>
    </row>
    <row r="12047" spans="1:5">
      <c r="A12047" s="206">
        <v>44474</v>
      </c>
      <c r="B12047" s="207">
        <v>44474</v>
      </c>
      <c r="C12047" s="207" t="s">
        <v>1111</v>
      </c>
      <c r="D12047" s="208">
        <f>VLOOKUP(Pag_Inicio_Corr_mas_casos[[#This Row],[Corregimiento]],Hoja3!$A$2:$D$676,4,0)</f>
        <v>30115</v>
      </c>
      <c r="E12047" s="207">
        <v>4</v>
      </c>
    </row>
    <row r="12048" spans="1:5">
      <c r="A12048" s="203">
        <v>44475</v>
      </c>
      <c r="B12048" s="204">
        <v>44475</v>
      </c>
      <c r="C12048" s="204" t="s">
        <v>1120</v>
      </c>
      <c r="D12048" s="205">
        <f>VLOOKUP(Pag_Inicio_Corr_mas_casos[[#This Row],[Corregimiento]],Hoja3!$A$2:$D$676,4,0)</f>
        <v>80809</v>
      </c>
      <c r="E12048" s="204">
        <v>11</v>
      </c>
    </row>
    <row r="12049" spans="1:5">
      <c r="A12049" s="203">
        <v>44475</v>
      </c>
      <c r="B12049" s="204">
        <v>44475</v>
      </c>
      <c r="C12049" s="204" t="s">
        <v>1076</v>
      </c>
      <c r="D12049" s="205">
        <f>VLOOKUP(Pag_Inicio_Corr_mas_casos[[#This Row],[Corregimiento]],Hoja3!$A$2:$D$676,4,0)</f>
        <v>30107</v>
      </c>
      <c r="E12049" s="204">
        <v>11</v>
      </c>
    </row>
    <row r="12050" spans="1:5">
      <c r="A12050" s="203">
        <v>44475</v>
      </c>
      <c r="B12050" s="204">
        <v>44475</v>
      </c>
      <c r="C12050" s="204" t="s">
        <v>1155</v>
      </c>
      <c r="D12050" s="205">
        <f>VLOOKUP(Pag_Inicio_Corr_mas_casos[[#This Row],[Corregimiento]],Hoja3!$A$2:$D$676,4,0)</f>
        <v>80812</v>
      </c>
      <c r="E12050" s="204">
        <v>10</v>
      </c>
    </row>
    <row r="12051" spans="1:5">
      <c r="A12051" s="203">
        <v>44475</v>
      </c>
      <c r="B12051" s="204">
        <v>44475</v>
      </c>
      <c r="C12051" s="204" t="s">
        <v>1056</v>
      </c>
      <c r="D12051" s="205">
        <f>VLOOKUP(Pag_Inicio_Corr_mas_casos[[#This Row],[Corregimiento]],Hoja3!$A$2:$D$676,4,0)</f>
        <v>80826</v>
      </c>
      <c r="E12051" s="204">
        <v>8</v>
      </c>
    </row>
    <row r="12052" spans="1:5">
      <c r="A12052" s="203">
        <v>44475</v>
      </c>
      <c r="B12052" s="204">
        <v>44475</v>
      </c>
      <c r="C12052" s="204" t="s">
        <v>1055</v>
      </c>
      <c r="D12052" s="205">
        <f>VLOOKUP(Pag_Inicio_Corr_mas_casos[[#This Row],[Corregimiento]],Hoja3!$A$2:$D$676,4,0)</f>
        <v>80814</v>
      </c>
      <c r="E12052" s="204">
        <v>8</v>
      </c>
    </row>
    <row r="12053" spans="1:5">
      <c r="A12053" s="203">
        <v>44475</v>
      </c>
      <c r="B12053" s="204">
        <v>44475</v>
      </c>
      <c r="C12053" s="204" t="s">
        <v>1050</v>
      </c>
      <c r="D12053" s="205">
        <f>VLOOKUP(Pag_Inicio_Corr_mas_casos[[#This Row],[Corregimiento]],Hoja3!$A$2:$D$676,4,0)</f>
        <v>80823</v>
      </c>
      <c r="E12053" s="204">
        <v>7</v>
      </c>
    </row>
    <row r="12054" spans="1:5">
      <c r="A12054" s="203">
        <v>44475</v>
      </c>
      <c r="B12054" s="204">
        <v>44475</v>
      </c>
      <c r="C12054" s="204" t="s">
        <v>1051</v>
      </c>
      <c r="D12054" s="205">
        <f>VLOOKUP(Pag_Inicio_Corr_mas_casos[[#This Row],[Corregimiento]],Hoja3!$A$2:$D$676,4,0)</f>
        <v>80807</v>
      </c>
      <c r="E12054" s="204">
        <v>7</v>
      </c>
    </row>
    <row r="12055" spans="1:5">
      <c r="A12055" s="203">
        <v>44475</v>
      </c>
      <c r="B12055" s="204">
        <v>44475</v>
      </c>
      <c r="C12055" s="204" t="s">
        <v>1111</v>
      </c>
      <c r="D12055" s="205">
        <f>VLOOKUP(Pag_Inicio_Corr_mas_casos[[#This Row],[Corregimiento]],Hoja3!$A$2:$D$676,4,0)</f>
        <v>30115</v>
      </c>
      <c r="E12055" s="204">
        <v>7</v>
      </c>
    </row>
    <row r="12056" spans="1:5">
      <c r="A12056" s="203">
        <v>44475</v>
      </c>
      <c r="B12056" s="204">
        <v>44475</v>
      </c>
      <c r="C12056" s="204" t="s">
        <v>881</v>
      </c>
      <c r="D12056" s="205">
        <f>VLOOKUP(Pag_Inicio_Corr_mas_casos[[#This Row],[Corregimiento]],Hoja3!$A$2:$D$676,4,0)</f>
        <v>80821</v>
      </c>
      <c r="E12056" s="204">
        <v>6</v>
      </c>
    </row>
    <row r="12057" spans="1:5">
      <c r="A12057" s="203">
        <v>44475</v>
      </c>
      <c r="B12057" s="204">
        <v>44475</v>
      </c>
      <c r="C12057" s="204" t="s">
        <v>1141</v>
      </c>
      <c r="D12057" s="205">
        <f>VLOOKUP(Pag_Inicio_Corr_mas_casos[[#This Row],[Corregimiento]],Hoja3!$A$2:$D$676,4,0)</f>
        <v>30104</v>
      </c>
      <c r="E12057" s="204">
        <v>5</v>
      </c>
    </row>
    <row r="12058" spans="1:5">
      <c r="A12058" s="203">
        <v>44475</v>
      </c>
      <c r="B12058" s="204">
        <v>44475</v>
      </c>
      <c r="C12058" s="204" t="s">
        <v>1130</v>
      </c>
      <c r="D12058" s="205">
        <f>VLOOKUP(Pag_Inicio_Corr_mas_casos[[#This Row],[Corregimiento]],Hoja3!$A$2:$D$676,4,0)</f>
        <v>81003</v>
      </c>
      <c r="E12058" s="204">
        <v>4</v>
      </c>
    </row>
    <row r="12059" spans="1:5">
      <c r="A12059" s="203">
        <v>44475</v>
      </c>
      <c r="B12059" s="204">
        <v>44475</v>
      </c>
      <c r="C12059" s="204" t="s">
        <v>1182</v>
      </c>
      <c r="D12059" s="205">
        <f>VLOOKUP(Pag_Inicio_Corr_mas_casos[[#This Row],[Corregimiento]],Hoja3!$A$2:$D$676,4,0)</f>
        <v>30101</v>
      </c>
      <c r="E12059" s="204">
        <v>4</v>
      </c>
    </row>
    <row r="12060" spans="1:5">
      <c r="A12060" s="203">
        <v>44475</v>
      </c>
      <c r="B12060" s="204">
        <v>44475</v>
      </c>
      <c r="C12060" s="204" t="s">
        <v>1049</v>
      </c>
      <c r="D12060" s="205">
        <f>VLOOKUP(Pag_Inicio_Corr_mas_casos[[#This Row],[Corregimiento]],Hoja3!$A$2:$D$676,4,0)</f>
        <v>80806</v>
      </c>
      <c r="E12060" s="204">
        <v>4</v>
      </c>
    </row>
    <row r="12061" spans="1:5">
      <c r="A12061" s="203">
        <v>44475</v>
      </c>
      <c r="B12061" s="204">
        <v>44475</v>
      </c>
      <c r="C12061" s="204" t="s">
        <v>818</v>
      </c>
      <c r="D12061" s="205">
        <f>VLOOKUP(Pag_Inicio_Corr_mas_casos[[#This Row],[Corregimiento]],Hoja3!$A$2:$D$676,4,0)</f>
        <v>80815</v>
      </c>
      <c r="E12061" s="204">
        <v>4</v>
      </c>
    </row>
    <row r="12062" spans="1:5">
      <c r="A12062" s="203">
        <v>44475</v>
      </c>
      <c r="B12062" s="204">
        <v>44475</v>
      </c>
      <c r="C12062" s="204" t="s">
        <v>824</v>
      </c>
      <c r="D12062" s="205">
        <f>VLOOKUP(Pag_Inicio_Corr_mas_casos[[#This Row],[Corregimiento]],Hoja3!$A$2:$D$676,4,0)</f>
        <v>50208</v>
      </c>
      <c r="E12062" s="204">
        <v>3</v>
      </c>
    </row>
    <row r="12063" spans="1:5">
      <c r="A12063" s="203">
        <v>44475</v>
      </c>
      <c r="B12063" s="204">
        <v>44475</v>
      </c>
      <c r="C12063" s="204" t="s">
        <v>1490</v>
      </c>
      <c r="D12063" s="205">
        <f>VLOOKUP(Pag_Inicio_Corr_mas_casos[[#This Row],[Corregimiento]],Hoja3!$A$2:$D$676,4,0)</f>
        <v>30105</v>
      </c>
      <c r="E12063" s="204">
        <v>3</v>
      </c>
    </row>
    <row r="12064" spans="1:5">
      <c r="A12064" s="203">
        <v>44475</v>
      </c>
      <c r="B12064" s="204">
        <v>44475</v>
      </c>
      <c r="C12064" s="204" t="s">
        <v>1491</v>
      </c>
      <c r="D12064" s="205">
        <f>VLOOKUP(Pag_Inicio_Corr_mas_casos[[#This Row],[Corregimiento]],Hoja3!$A$2:$D$676,4,0)</f>
        <v>80802</v>
      </c>
      <c r="E12064" s="204">
        <v>3</v>
      </c>
    </row>
    <row r="12065" spans="1:5">
      <c r="A12065" s="203">
        <v>44475</v>
      </c>
      <c r="B12065" s="204">
        <v>44475</v>
      </c>
      <c r="C12065" s="204" t="s">
        <v>1469</v>
      </c>
      <c r="D12065" s="205">
        <f>VLOOKUP(Pag_Inicio_Corr_mas_casos[[#This Row],[Corregimiento]],Hoja3!$A$2:$D$676,4,0)</f>
        <v>30110</v>
      </c>
      <c r="E12065" s="204">
        <v>3</v>
      </c>
    </row>
    <row r="12066" spans="1:5">
      <c r="A12066" s="203">
        <v>44475</v>
      </c>
      <c r="B12066" s="204">
        <v>44475</v>
      </c>
      <c r="C12066" s="204" t="s">
        <v>1367</v>
      </c>
      <c r="D12066" s="205">
        <f>VLOOKUP(Pag_Inicio_Corr_mas_casos[[#This Row],[Corregimiento]],Hoja3!$A$2:$D$676,4,0)</f>
        <v>40703</v>
      </c>
      <c r="E12066" s="204">
        <v>3</v>
      </c>
    </row>
    <row r="12067" spans="1:5">
      <c r="A12067" s="203">
        <v>44475</v>
      </c>
      <c r="B12067" s="204">
        <v>44475</v>
      </c>
      <c r="C12067" s="204" t="s">
        <v>1315</v>
      </c>
      <c r="D12067" s="205">
        <f>VLOOKUP(Pag_Inicio_Corr_mas_casos[[#This Row],[Corregimiento]],Hoja3!$A$2:$D$676,4,0)</f>
        <v>10101</v>
      </c>
      <c r="E12067" s="204">
        <v>3</v>
      </c>
    </row>
    <row r="12068" spans="1:5">
      <c r="A12068" s="209">
        <v>44476</v>
      </c>
      <c r="B12068" s="210">
        <v>44476</v>
      </c>
      <c r="C12068" s="210" t="s">
        <v>1120</v>
      </c>
      <c r="D12068" s="211">
        <f>VLOOKUP(Pag_Inicio_Corr_mas_casos[[#This Row],[Corregimiento]],Hoja3!$A$2:$D$676,4,0)</f>
        <v>80809</v>
      </c>
      <c r="E12068" s="210">
        <v>11</v>
      </c>
    </row>
    <row r="12069" spans="1:5">
      <c r="A12069" s="209">
        <v>44476</v>
      </c>
      <c r="B12069" s="210">
        <v>44476</v>
      </c>
      <c r="C12069" s="210" t="s">
        <v>949</v>
      </c>
      <c r="D12069" s="211">
        <f>VLOOKUP(Pag_Inicio_Corr_mas_casos[[#This Row],[Corregimiento]],Hoja3!$A$2:$D$676,4,0)</f>
        <v>60103</v>
      </c>
      <c r="E12069" s="210">
        <v>8</v>
      </c>
    </row>
    <row r="12070" spans="1:5">
      <c r="A12070" s="209">
        <v>44476</v>
      </c>
      <c r="B12070" s="210">
        <v>44476</v>
      </c>
      <c r="C12070" s="210" t="s">
        <v>1170</v>
      </c>
      <c r="D12070" s="211">
        <f>VLOOKUP(Pag_Inicio_Corr_mas_casos[[#This Row],[Corregimiento]],Hoja3!$A$2:$D$676,4,0)</f>
        <v>60401</v>
      </c>
      <c r="E12070" s="210">
        <v>7</v>
      </c>
    </row>
    <row r="12071" spans="1:5">
      <c r="A12071" s="209">
        <v>44476</v>
      </c>
      <c r="B12071" s="210">
        <v>44476</v>
      </c>
      <c r="C12071" s="210" t="s">
        <v>1076</v>
      </c>
      <c r="D12071" s="211">
        <f>VLOOKUP(Pag_Inicio_Corr_mas_casos[[#This Row],[Corregimiento]],Hoja3!$A$2:$D$676,4,0)</f>
        <v>30107</v>
      </c>
      <c r="E12071" s="210">
        <v>7</v>
      </c>
    </row>
    <row r="12072" spans="1:5">
      <c r="A12072" s="209">
        <v>44476</v>
      </c>
      <c r="B12072" s="210">
        <v>44476</v>
      </c>
      <c r="C12072" s="210" t="s">
        <v>1492</v>
      </c>
      <c r="D12072" s="211">
        <f>VLOOKUP(Pag_Inicio_Corr_mas_casos[[#This Row],[Corregimiento]],Hoja3!$A$2:$D$676,4,0)</f>
        <v>60105</v>
      </c>
      <c r="E12072" s="210">
        <v>7</v>
      </c>
    </row>
    <row r="12073" spans="1:5">
      <c r="A12073" s="209">
        <v>44476</v>
      </c>
      <c r="B12073" s="210">
        <v>44476</v>
      </c>
      <c r="C12073" s="210" t="s">
        <v>1062</v>
      </c>
      <c r="D12073" s="211">
        <f>VLOOKUP(Pag_Inicio_Corr_mas_casos[[#This Row],[Corregimiento]],Hoja3!$A$2:$D$676,4,0)</f>
        <v>80817</v>
      </c>
      <c r="E12073" s="210">
        <v>6</v>
      </c>
    </row>
    <row r="12074" spans="1:5">
      <c r="A12074" s="209">
        <v>44476</v>
      </c>
      <c r="B12074" s="210">
        <v>44476</v>
      </c>
      <c r="C12074" s="210" t="s">
        <v>1094</v>
      </c>
      <c r="D12074" s="211">
        <f>VLOOKUP(Pag_Inicio_Corr_mas_casos[[#This Row],[Corregimiento]],Hoja3!$A$2:$D$676,4,0)</f>
        <v>80822</v>
      </c>
      <c r="E12074" s="210">
        <v>6</v>
      </c>
    </row>
    <row r="12075" spans="1:5">
      <c r="A12075" s="209">
        <v>44476</v>
      </c>
      <c r="B12075" s="210">
        <v>44476</v>
      </c>
      <c r="C12075" s="210" t="s">
        <v>1116</v>
      </c>
      <c r="D12075" s="211">
        <f>VLOOKUP(Pag_Inicio_Corr_mas_casos[[#This Row],[Corregimiento]],Hoja3!$A$2:$D$676,4,0)</f>
        <v>40612</v>
      </c>
      <c r="E12075" s="210">
        <v>6</v>
      </c>
    </row>
    <row r="12076" spans="1:5">
      <c r="A12076" s="209">
        <v>44476</v>
      </c>
      <c r="B12076" s="210">
        <v>44476</v>
      </c>
      <c r="C12076" s="210" t="s">
        <v>1056</v>
      </c>
      <c r="D12076" s="211">
        <f>VLOOKUP(Pag_Inicio_Corr_mas_casos[[#This Row],[Corregimiento]],Hoja3!$A$2:$D$676,4,0)</f>
        <v>80826</v>
      </c>
      <c r="E12076" s="210">
        <v>6</v>
      </c>
    </row>
    <row r="12077" spans="1:5">
      <c r="A12077" s="209">
        <v>44476</v>
      </c>
      <c r="B12077" s="210">
        <v>44476</v>
      </c>
      <c r="C12077" s="210" t="s">
        <v>1092</v>
      </c>
      <c r="D12077" s="211">
        <f>VLOOKUP(Pag_Inicio_Corr_mas_casos[[#This Row],[Corregimiento]],Hoja3!$A$2:$D$676,4,0)</f>
        <v>130716</v>
      </c>
      <c r="E12077" s="210">
        <v>5</v>
      </c>
    </row>
    <row r="12078" spans="1:5">
      <c r="A12078" s="209">
        <v>44476</v>
      </c>
      <c r="B12078" s="210">
        <v>44476</v>
      </c>
      <c r="C12078" s="210" t="s">
        <v>1182</v>
      </c>
      <c r="D12078" s="211">
        <f>VLOOKUP(Pag_Inicio_Corr_mas_casos[[#This Row],[Corregimiento]],Hoja3!$A$2:$D$676,4,0)</f>
        <v>30101</v>
      </c>
      <c r="E12078" s="210">
        <v>5</v>
      </c>
    </row>
    <row r="12079" spans="1:5">
      <c r="A12079" s="209">
        <v>44476</v>
      </c>
      <c r="B12079" s="210">
        <v>44476</v>
      </c>
      <c r="C12079" s="210" t="s">
        <v>882</v>
      </c>
      <c r="D12079" s="211">
        <f>VLOOKUP(Pag_Inicio_Corr_mas_casos[[#This Row],[Corregimiento]],Hoja3!$A$2:$D$676,4,0)</f>
        <v>81009</v>
      </c>
      <c r="E12079" s="210">
        <v>5</v>
      </c>
    </row>
    <row r="12080" spans="1:5">
      <c r="A12080" s="209">
        <v>44476</v>
      </c>
      <c r="B12080" s="210">
        <v>44476</v>
      </c>
      <c r="C12080" s="210" t="s">
        <v>1049</v>
      </c>
      <c r="D12080" s="211">
        <f>VLOOKUP(Pag_Inicio_Corr_mas_casos[[#This Row],[Corregimiento]],Hoja3!$A$2:$D$676,4,0)</f>
        <v>80806</v>
      </c>
      <c r="E12080" s="210">
        <v>5</v>
      </c>
    </row>
    <row r="12081" spans="1:5">
      <c r="A12081" s="209">
        <v>44476</v>
      </c>
      <c r="B12081" s="210">
        <v>44476</v>
      </c>
      <c r="C12081" s="210" t="s">
        <v>1051</v>
      </c>
      <c r="D12081" s="211">
        <f>VLOOKUP(Pag_Inicio_Corr_mas_casos[[#This Row],[Corregimiento]],Hoja3!$A$2:$D$676,4,0)</f>
        <v>80807</v>
      </c>
      <c r="E12081" s="210">
        <v>5</v>
      </c>
    </row>
    <row r="12082" spans="1:5">
      <c r="A12082" s="209">
        <v>44476</v>
      </c>
      <c r="B12082" s="210">
        <v>44476</v>
      </c>
      <c r="C12082" s="210" t="s">
        <v>1161</v>
      </c>
      <c r="D12082" s="211">
        <f>VLOOKUP(Pag_Inicio_Corr_mas_casos[[#This Row],[Corregimiento]],Hoja3!$A$2:$D$676,4,0)</f>
        <v>40201</v>
      </c>
      <c r="E12082" s="210">
        <v>4</v>
      </c>
    </row>
    <row r="12083" spans="1:5">
      <c r="A12083" s="209">
        <v>44476</v>
      </c>
      <c r="B12083" s="210">
        <v>44476</v>
      </c>
      <c r="C12083" s="210" t="s">
        <v>1155</v>
      </c>
      <c r="D12083" s="211">
        <f>VLOOKUP(Pag_Inicio_Corr_mas_casos[[#This Row],[Corregimiento]],Hoja3!$A$2:$D$676,4,0)</f>
        <v>80812</v>
      </c>
      <c r="E12083" s="210">
        <v>4</v>
      </c>
    </row>
    <row r="12084" spans="1:5">
      <c r="A12084" s="209">
        <v>44476</v>
      </c>
      <c r="B12084" s="210">
        <v>44476</v>
      </c>
      <c r="C12084" s="210" t="s">
        <v>1055</v>
      </c>
      <c r="D12084" s="211">
        <f>VLOOKUP(Pag_Inicio_Corr_mas_casos[[#This Row],[Corregimiento]],Hoja3!$A$2:$D$676,4,0)</f>
        <v>80814</v>
      </c>
      <c r="E12084" s="210">
        <v>4</v>
      </c>
    </row>
    <row r="12085" spans="1:5">
      <c r="A12085" s="209">
        <v>44476</v>
      </c>
      <c r="B12085" s="210">
        <v>44476</v>
      </c>
      <c r="C12085" s="210" t="s">
        <v>1486</v>
      </c>
      <c r="D12085" s="211">
        <f>VLOOKUP(Pag_Inicio_Corr_mas_casos[[#This Row],[Corregimiento]],Hoja3!$A$2:$D$676,4,0)</f>
        <v>80501</v>
      </c>
      <c r="E12085" s="210">
        <v>4</v>
      </c>
    </row>
    <row r="12086" spans="1:5">
      <c r="A12086" s="209">
        <v>44476</v>
      </c>
      <c r="B12086" s="210">
        <v>44476</v>
      </c>
      <c r="C12086" s="210" t="s">
        <v>1121</v>
      </c>
      <c r="D12086" s="211">
        <f>VLOOKUP(Pag_Inicio_Corr_mas_casos[[#This Row],[Corregimiento]],Hoja3!$A$2:$D$676,4,0)</f>
        <v>80819</v>
      </c>
      <c r="E12086" s="210">
        <v>4</v>
      </c>
    </row>
    <row r="12087" spans="1:5">
      <c r="A12087" s="209">
        <v>44476</v>
      </c>
      <c r="B12087" s="210">
        <v>44476</v>
      </c>
      <c r="C12087" s="210" t="s">
        <v>1128</v>
      </c>
      <c r="D12087" s="211">
        <f>VLOOKUP(Pag_Inicio_Corr_mas_casos[[#This Row],[Corregimiento]],Hoja3!$A$2:$D$676,4,0)</f>
        <v>81001</v>
      </c>
      <c r="E12087" s="210">
        <v>4</v>
      </c>
    </row>
    <row r="12088" spans="1:5">
      <c r="A12088" s="203">
        <v>44477</v>
      </c>
      <c r="B12088" s="204">
        <v>44477</v>
      </c>
      <c r="C12088" s="204" t="s">
        <v>1120</v>
      </c>
      <c r="D12088" s="205">
        <f>VLOOKUP(Pag_Inicio_Corr_mas_casos[[#This Row],[Corregimiento]],Hoja3!$A$2:$D$676,4,0)</f>
        <v>80809</v>
      </c>
      <c r="E12088" s="204">
        <v>13</v>
      </c>
    </row>
    <row r="12089" spans="1:5">
      <c r="A12089" s="203">
        <v>44477</v>
      </c>
      <c r="B12089" s="204">
        <v>44477</v>
      </c>
      <c r="C12089" s="204" t="s">
        <v>1141</v>
      </c>
      <c r="D12089" s="205">
        <f>VLOOKUP(Pag_Inicio_Corr_mas_casos[[#This Row],[Corregimiento]],Hoja3!$A$2:$D$676,4,0)</f>
        <v>30104</v>
      </c>
      <c r="E12089" s="204">
        <v>10</v>
      </c>
    </row>
    <row r="12090" spans="1:5">
      <c r="A12090" s="203">
        <v>44477</v>
      </c>
      <c r="B12090" s="204">
        <v>44477</v>
      </c>
      <c r="C12090" s="204" t="s">
        <v>1155</v>
      </c>
      <c r="D12090" s="205">
        <f>VLOOKUP(Pag_Inicio_Corr_mas_casos[[#This Row],[Corregimiento]],Hoja3!$A$2:$D$676,4,0)</f>
        <v>80812</v>
      </c>
      <c r="E12090" s="204">
        <v>8</v>
      </c>
    </row>
    <row r="12091" spans="1:5">
      <c r="A12091" s="203">
        <v>44477</v>
      </c>
      <c r="B12091" s="204">
        <v>44477</v>
      </c>
      <c r="C12091" s="204" t="s">
        <v>1076</v>
      </c>
      <c r="D12091" s="205">
        <f>VLOOKUP(Pag_Inicio_Corr_mas_casos[[#This Row],[Corregimiento]],Hoja3!$A$2:$D$676,4,0)</f>
        <v>30107</v>
      </c>
      <c r="E12091" s="204">
        <v>7</v>
      </c>
    </row>
    <row r="12092" spans="1:5">
      <c r="A12092" s="203">
        <v>44477</v>
      </c>
      <c r="B12092" s="204">
        <v>44477</v>
      </c>
      <c r="C12092" s="204" t="s">
        <v>1132</v>
      </c>
      <c r="D12092" s="205">
        <f>VLOOKUP(Pag_Inicio_Corr_mas_casos[[#This Row],[Corregimiento]],Hoja3!$A$2:$D$676,4,0)</f>
        <v>30111</v>
      </c>
      <c r="E12092" s="204">
        <v>6</v>
      </c>
    </row>
    <row r="12093" spans="1:5">
      <c r="A12093" s="203">
        <v>44477</v>
      </c>
      <c r="B12093" s="204">
        <v>44477</v>
      </c>
      <c r="C12093" s="204" t="s">
        <v>950</v>
      </c>
      <c r="D12093" s="205">
        <f>VLOOKUP(Pag_Inicio_Corr_mas_casos[[#This Row],[Corregimiento]],Hoja3!$A$2:$D$676,4,0)</f>
        <v>80811</v>
      </c>
      <c r="E12093" s="204">
        <v>6</v>
      </c>
    </row>
    <row r="12094" spans="1:5">
      <c r="A12094" s="203">
        <v>44477</v>
      </c>
      <c r="B12094" s="204">
        <v>44477</v>
      </c>
      <c r="C12094" s="204" t="s">
        <v>1493</v>
      </c>
      <c r="D12094" s="205">
        <f>VLOOKUP(Pag_Inicio_Corr_mas_casos[[#This Row],[Corregimiento]],Hoja3!$A$2:$D$676,4,0)</f>
        <v>30301</v>
      </c>
      <c r="E12094" s="204">
        <v>6</v>
      </c>
    </row>
    <row r="12095" spans="1:5">
      <c r="A12095" s="203">
        <v>44477</v>
      </c>
      <c r="B12095" s="204">
        <v>44477</v>
      </c>
      <c r="C12095" s="204" t="s">
        <v>1121</v>
      </c>
      <c r="D12095" s="205">
        <f>VLOOKUP(Pag_Inicio_Corr_mas_casos[[#This Row],[Corregimiento]],Hoja3!$A$2:$D$676,4,0)</f>
        <v>80819</v>
      </c>
      <c r="E12095" s="204">
        <v>6</v>
      </c>
    </row>
    <row r="12096" spans="1:5">
      <c r="A12096" s="203">
        <v>44477</v>
      </c>
      <c r="B12096" s="204">
        <v>44477</v>
      </c>
      <c r="C12096" s="204" t="s">
        <v>1051</v>
      </c>
      <c r="D12096" s="205">
        <f>VLOOKUP(Pag_Inicio_Corr_mas_casos[[#This Row],[Corregimiento]],Hoja3!$A$2:$D$676,4,0)</f>
        <v>80807</v>
      </c>
      <c r="E12096" s="204">
        <v>5</v>
      </c>
    </row>
    <row r="12097" spans="1:5">
      <c r="A12097" s="203">
        <v>44477</v>
      </c>
      <c r="B12097" s="204">
        <v>44477</v>
      </c>
      <c r="C12097" s="204" t="s">
        <v>1094</v>
      </c>
      <c r="D12097" s="205">
        <f>VLOOKUP(Pag_Inicio_Corr_mas_casos[[#This Row],[Corregimiento]],Hoja3!$A$2:$D$676,4,0)</f>
        <v>80822</v>
      </c>
      <c r="E12097" s="204">
        <v>5</v>
      </c>
    </row>
    <row r="12098" spans="1:5">
      <c r="A12098" s="203">
        <v>44477</v>
      </c>
      <c r="B12098" s="204">
        <v>44477</v>
      </c>
      <c r="C12098" s="204" t="s">
        <v>1205</v>
      </c>
      <c r="D12098" s="205">
        <f>VLOOKUP(Pag_Inicio_Corr_mas_casos[[#This Row],[Corregimiento]],Hoja3!$A$2:$D$676,4,0)</f>
        <v>130106</v>
      </c>
      <c r="E12098" s="204">
        <v>5</v>
      </c>
    </row>
    <row r="12099" spans="1:5">
      <c r="A12099" s="203">
        <v>44477</v>
      </c>
      <c r="B12099" s="204">
        <v>44477</v>
      </c>
      <c r="C12099" s="204" t="s">
        <v>881</v>
      </c>
      <c r="D12099" s="205">
        <f>VLOOKUP(Pag_Inicio_Corr_mas_casos[[#This Row],[Corregimiento]],Hoja3!$A$2:$D$676,4,0)</f>
        <v>80821</v>
      </c>
      <c r="E12099" s="204">
        <v>5</v>
      </c>
    </row>
    <row r="12100" spans="1:5">
      <c r="A12100" s="203">
        <v>44477</v>
      </c>
      <c r="B12100" s="204">
        <v>44477</v>
      </c>
      <c r="C12100" s="204" t="s">
        <v>1130</v>
      </c>
      <c r="D12100" s="205">
        <f>VLOOKUP(Pag_Inicio_Corr_mas_casos[[#This Row],[Corregimiento]],Hoja3!$A$2:$D$676,4,0)</f>
        <v>81003</v>
      </c>
      <c r="E12100" s="204">
        <v>4</v>
      </c>
    </row>
    <row r="12101" spans="1:5">
      <c r="A12101" s="203">
        <v>44477</v>
      </c>
      <c r="B12101" s="204">
        <v>44477</v>
      </c>
      <c r="C12101" s="204" t="s">
        <v>1127</v>
      </c>
      <c r="D12101" s="205">
        <f>VLOOKUP(Pag_Inicio_Corr_mas_casos[[#This Row],[Corregimiento]],Hoja3!$A$2:$D$676,4,0)</f>
        <v>81008</v>
      </c>
      <c r="E12101" s="204">
        <v>4</v>
      </c>
    </row>
    <row r="12102" spans="1:5">
      <c r="A12102" s="203">
        <v>44477</v>
      </c>
      <c r="B12102" s="204">
        <v>44477</v>
      </c>
      <c r="C12102" s="204" t="s">
        <v>1054</v>
      </c>
      <c r="D12102" s="205">
        <f>VLOOKUP(Pag_Inicio_Corr_mas_casos[[#This Row],[Corregimiento]],Hoja3!$A$2:$D$676,4,0)</f>
        <v>81007</v>
      </c>
      <c r="E12102" s="204">
        <v>4</v>
      </c>
    </row>
    <row r="12103" spans="1:5">
      <c r="A12103" s="203">
        <v>44477</v>
      </c>
      <c r="B12103" s="204">
        <v>44477</v>
      </c>
      <c r="C12103" s="204" t="s">
        <v>818</v>
      </c>
      <c r="D12103" s="205">
        <f>VLOOKUP(Pag_Inicio_Corr_mas_casos[[#This Row],[Corregimiento]],Hoja3!$A$2:$D$676,4,0)</f>
        <v>80815</v>
      </c>
      <c r="E12103" s="204">
        <v>3</v>
      </c>
    </row>
    <row r="12104" spans="1:5">
      <c r="A12104" s="203">
        <v>44477</v>
      </c>
      <c r="B12104" s="204">
        <v>44477</v>
      </c>
      <c r="C12104" s="204" t="s">
        <v>1046</v>
      </c>
      <c r="D12104" s="205">
        <f>VLOOKUP(Pag_Inicio_Corr_mas_casos[[#This Row],[Corregimiento]],Hoja3!$A$2:$D$676,4,0)</f>
        <v>80810</v>
      </c>
      <c r="E12104" s="204">
        <v>3</v>
      </c>
    </row>
    <row r="12105" spans="1:5">
      <c r="A12105" s="203">
        <v>44477</v>
      </c>
      <c r="B12105" s="204">
        <v>44477</v>
      </c>
      <c r="C12105" s="204" t="s">
        <v>1062</v>
      </c>
      <c r="D12105" s="205">
        <f>VLOOKUP(Pag_Inicio_Corr_mas_casos[[#This Row],[Corregimiento]],Hoja3!$A$2:$D$676,4,0)</f>
        <v>80817</v>
      </c>
      <c r="E12105" s="204">
        <v>3</v>
      </c>
    </row>
    <row r="12106" spans="1:5">
      <c r="A12106" s="203">
        <v>44477</v>
      </c>
      <c r="B12106" s="204">
        <v>44477</v>
      </c>
      <c r="C12106" s="204" t="s">
        <v>1055</v>
      </c>
      <c r="D12106" s="205">
        <f>VLOOKUP(Pag_Inicio_Corr_mas_casos[[#This Row],[Corregimiento]],Hoja3!$A$2:$D$676,4,0)</f>
        <v>80814</v>
      </c>
      <c r="E12106" s="204">
        <v>3</v>
      </c>
    </row>
    <row r="12107" spans="1:5">
      <c r="A12107" s="203">
        <v>44477</v>
      </c>
      <c r="B12107" s="204">
        <v>44477</v>
      </c>
      <c r="C12107" s="204" t="s">
        <v>1461</v>
      </c>
      <c r="D12107" s="205">
        <f>VLOOKUP(Pag_Inicio_Corr_mas_casos[[#This Row],[Corregimiento]],Hoja3!$A$2:$D$676,4,0)</f>
        <v>130717</v>
      </c>
      <c r="E12107" s="204">
        <v>3</v>
      </c>
    </row>
    <row r="12108" spans="1:5">
      <c r="A12108" s="213">
        <v>44479</v>
      </c>
      <c r="B12108" s="214">
        <v>44479</v>
      </c>
      <c r="C12108" s="214" t="s">
        <v>1155</v>
      </c>
      <c r="D12108" s="215">
        <f>VLOOKUP(Pag_Inicio_Corr_mas_casos[[#This Row],[Corregimiento]],Hoja3!$A$2:$D$676,4,0)</f>
        <v>80812</v>
      </c>
      <c r="E12108" s="214">
        <v>6</v>
      </c>
    </row>
    <row r="12109" spans="1:5">
      <c r="A12109" s="213">
        <v>44479</v>
      </c>
      <c r="B12109" s="214">
        <v>44479</v>
      </c>
      <c r="C12109" s="214" t="s">
        <v>1120</v>
      </c>
      <c r="D12109" s="215">
        <f>VLOOKUP(Pag_Inicio_Corr_mas_casos[[#This Row],[Corregimiento]],Hoja3!$A$2:$D$676,4,0)</f>
        <v>80809</v>
      </c>
      <c r="E12109" s="214">
        <v>5</v>
      </c>
    </row>
    <row r="12110" spans="1:5">
      <c r="A12110" s="213">
        <v>44479</v>
      </c>
      <c r="B12110" s="214">
        <v>44479</v>
      </c>
      <c r="C12110" s="214" t="s">
        <v>1326</v>
      </c>
      <c r="D12110" s="215">
        <f>VLOOKUP(Pag_Inicio_Corr_mas_casos[[#This Row],[Corregimiento]],Hoja3!$A$2:$D$676,4,0)</f>
        <v>40701</v>
      </c>
      <c r="E12110" s="214">
        <v>5</v>
      </c>
    </row>
    <row r="12111" spans="1:5">
      <c r="A12111" s="213">
        <v>44479</v>
      </c>
      <c r="B12111" s="214">
        <v>44479</v>
      </c>
      <c r="C12111" s="214" t="s">
        <v>1051</v>
      </c>
      <c r="D12111" s="215">
        <f>VLOOKUP(Pag_Inicio_Corr_mas_casos[[#This Row],[Corregimiento]],Hoja3!$A$2:$D$676,4,0)</f>
        <v>80807</v>
      </c>
      <c r="E12111" s="214">
        <v>5</v>
      </c>
    </row>
    <row r="12112" spans="1:5">
      <c r="A12112" s="213">
        <v>44479</v>
      </c>
      <c r="B12112" s="214">
        <v>44479</v>
      </c>
      <c r="C12112" s="214" t="s">
        <v>882</v>
      </c>
      <c r="D12112" s="215">
        <f>VLOOKUP(Pag_Inicio_Corr_mas_casos[[#This Row],[Corregimiento]],Hoja3!$A$2:$D$676,4,0)</f>
        <v>81009</v>
      </c>
      <c r="E12112" s="214">
        <v>5</v>
      </c>
    </row>
    <row r="12113" spans="1:5">
      <c r="A12113" s="213">
        <v>44479</v>
      </c>
      <c r="B12113" s="214">
        <v>44479</v>
      </c>
      <c r="C12113" s="214" t="s">
        <v>1141</v>
      </c>
      <c r="D12113" s="215">
        <f>VLOOKUP(Pag_Inicio_Corr_mas_casos[[#This Row],[Corregimiento]],Hoja3!$A$2:$D$676,4,0)</f>
        <v>30104</v>
      </c>
      <c r="E12113" s="214">
        <v>5</v>
      </c>
    </row>
    <row r="12114" spans="1:5">
      <c r="A12114" s="213">
        <v>44479</v>
      </c>
      <c r="B12114" s="214">
        <v>44479</v>
      </c>
      <c r="C12114" s="214" t="s">
        <v>1121</v>
      </c>
      <c r="D12114" s="215">
        <f>VLOOKUP(Pag_Inicio_Corr_mas_casos[[#This Row],[Corregimiento]],Hoja3!$A$2:$D$676,4,0)</f>
        <v>80819</v>
      </c>
      <c r="E12114" s="214">
        <v>5</v>
      </c>
    </row>
    <row r="12115" spans="1:5">
      <c r="A12115" s="213">
        <v>44479</v>
      </c>
      <c r="B12115" s="214">
        <v>44479</v>
      </c>
      <c r="C12115" s="214" t="s">
        <v>1062</v>
      </c>
      <c r="D12115" s="215">
        <f>VLOOKUP(Pag_Inicio_Corr_mas_casos[[#This Row],[Corregimiento]],Hoja3!$A$2:$D$676,4,0)</f>
        <v>80817</v>
      </c>
      <c r="E12115" s="214">
        <v>4</v>
      </c>
    </row>
    <row r="12116" spans="1:5">
      <c r="A12116" s="213">
        <v>44479</v>
      </c>
      <c r="B12116" s="214">
        <v>44479</v>
      </c>
      <c r="C12116" s="214" t="s">
        <v>1076</v>
      </c>
      <c r="D12116" s="215">
        <f>VLOOKUP(Pag_Inicio_Corr_mas_casos[[#This Row],[Corregimiento]],Hoja3!$A$2:$D$676,4,0)</f>
        <v>30107</v>
      </c>
      <c r="E12116" s="214">
        <v>4</v>
      </c>
    </row>
    <row r="12117" spans="1:5">
      <c r="A12117" s="213">
        <v>44479</v>
      </c>
      <c r="B12117" s="214">
        <v>44479</v>
      </c>
      <c r="C12117" s="214" t="s">
        <v>1046</v>
      </c>
      <c r="D12117" s="215">
        <f>VLOOKUP(Pag_Inicio_Corr_mas_casos[[#This Row],[Corregimiento]],Hoja3!$A$2:$D$676,4,0)</f>
        <v>80810</v>
      </c>
      <c r="E12117" s="214">
        <v>4</v>
      </c>
    </row>
    <row r="12118" spans="1:5">
      <c r="A12118" s="213">
        <v>44479</v>
      </c>
      <c r="B12118" s="214">
        <v>44479</v>
      </c>
      <c r="C12118" s="214" t="s">
        <v>1055</v>
      </c>
      <c r="D12118" s="215">
        <f>VLOOKUP(Pag_Inicio_Corr_mas_casos[[#This Row],[Corregimiento]],Hoja3!$A$2:$D$676,4,0)</f>
        <v>80814</v>
      </c>
      <c r="E12118" s="214">
        <v>4</v>
      </c>
    </row>
    <row r="12119" spans="1:5">
      <c r="A12119" s="213">
        <v>44479</v>
      </c>
      <c r="B12119" s="214">
        <v>44479</v>
      </c>
      <c r="C12119" s="214" t="s">
        <v>1494</v>
      </c>
      <c r="D12119" s="215">
        <f>VLOOKUP(Pag_Inicio_Corr_mas_casos[[#This Row],[Corregimiento]],Hoja3!$A$2:$D$676,4,0)</f>
        <v>40404</v>
      </c>
      <c r="E12119" s="214">
        <v>4</v>
      </c>
    </row>
    <row r="12120" spans="1:5">
      <c r="A12120" s="213">
        <v>44479</v>
      </c>
      <c r="B12120" s="214">
        <v>44479</v>
      </c>
      <c r="C12120" s="214" t="s">
        <v>1495</v>
      </c>
      <c r="D12120" s="215">
        <f>VLOOKUP(Pag_Inicio_Corr_mas_casos[[#This Row],[Corregimiento]],Hoja3!$A$2:$D$676,4,0)</f>
        <v>60405</v>
      </c>
      <c r="E12120" s="214">
        <v>3</v>
      </c>
    </row>
    <row r="12121" spans="1:5">
      <c r="A12121" s="213">
        <v>44479</v>
      </c>
      <c r="B12121" s="214">
        <v>44479</v>
      </c>
      <c r="C12121" s="214" t="s">
        <v>1116</v>
      </c>
      <c r="D12121" s="215">
        <f>VLOOKUP(Pag_Inicio_Corr_mas_casos[[#This Row],[Corregimiento]],Hoja3!$A$2:$D$676,4,0)</f>
        <v>40612</v>
      </c>
      <c r="E12121" s="214">
        <v>3</v>
      </c>
    </row>
    <row r="12122" spans="1:5">
      <c r="A12122" s="213">
        <v>44479</v>
      </c>
      <c r="B12122" s="214">
        <v>44479</v>
      </c>
      <c r="C12122" s="214" t="s">
        <v>1490</v>
      </c>
      <c r="D12122" s="215">
        <f>VLOOKUP(Pag_Inicio_Corr_mas_casos[[#This Row],[Corregimiento]],Hoja3!$A$2:$D$676,4,0)</f>
        <v>30105</v>
      </c>
      <c r="E12122" s="214">
        <v>3</v>
      </c>
    </row>
    <row r="12123" spans="1:5">
      <c r="A12123" s="213">
        <v>44479</v>
      </c>
      <c r="B12123" s="214">
        <v>44479</v>
      </c>
      <c r="C12123" s="214" t="s">
        <v>1169</v>
      </c>
      <c r="D12123" s="215">
        <f>VLOOKUP(Pag_Inicio_Corr_mas_casos[[#This Row],[Corregimiento]],Hoja3!$A$2:$D$676,4,0)</f>
        <v>40601</v>
      </c>
      <c r="E12123" s="214">
        <v>3</v>
      </c>
    </row>
    <row r="12124" spans="1:5">
      <c r="A12124" s="213">
        <v>44479</v>
      </c>
      <c r="B12124" s="214">
        <v>44479</v>
      </c>
      <c r="C12124" s="214" t="s">
        <v>1056</v>
      </c>
      <c r="D12124" s="215">
        <f>VLOOKUP(Pag_Inicio_Corr_mas_casos[[#This Row],[Corregimiento]],Hoja3!$A$2:$D$676,4,0)</f>
        <v>80826</v>
      </c>
      <c r="E12124" s="214">
        <v>3</v>
      </c>
    </row>
    <row r="12125" spans="1:5">
      <c r="A12125" s="213">
        <v>44479</v>
      </c>
      <c r="B12125" s="214">
        <v>44479</v>
      </c>
      <c r="C12125" s="214" t="s">
        <v>1128</v>
      </c>
      <c r="D12125" s="215">
        <f>VLOOKUP(Pag_Inicio_Corr_mas_casos[[#This Row],[Corregimiento]],Hoja3!$A$2:$D$676,4,0)</f>
        <v>81001</v>
      </c>
      <c r="E12125" s="214">
        <v>2</v>
      </c>
    </row>
    <row r="12126" spans="1:5">
      <c r="A12126" s="213">
        <v>44479</v>
      </c>
      <c r="B12126" s="214">
        <v>44479</v>
      </c>
      <c r="C12126" s="214" t="s">
        <v>1496</v>
      </c>
      <c r="D12126" s="215">
        <f>VLOOKUP(Pag_Inicio_Corr_mas_casos[[#This Row],[Corregimiento]],Hoja3!$A$2:$D$676,4,0)</f>
        <v>20201</v>
      </c>
      <c r="E12126" s="214">
        <v>2</v>
      </c>
    </row>
    <row r="12127" spans="1:5">
      <c r="A12127" s="213">
        <v>44479</v>
      </c>
      <c r="B12127" s="214">
        <v>44479</v>
      </c>
      <c r="C12127" s="214" t="s">
        <v>1132</v>
      </c>
      <c r="D12127" s="215">
        <f>VLOOKUP(Pag_Inicio_Corr_mas_casos[[#This Row],[Corregimiento]],Hoja3!$A$2:$D$676,4,0)</f>
        <v>30111</v>
      </c>
      <c r="E12127" s="214">
        <v>2</v>
      </c>
    </row>
    <row r="12128" spans="1:5">
      <c r="A12128" s="32">
        <v>44480</v>
      </c>
      <c r="B12128" s="33">
        <v>44480</v>
      </c>
      <c r="C12128" s="33" t="s">
        <v>1161</v>
      </c>
      <c r="D12128" s="34">
        <f>VLOOKUP(Pag_Inicio_Corr_mas_casos[[#This Row],[Corregimiento]],Hoja3!$A$2:$D$676,4,0)</f>
        <v>40201</v>
      </c>
      <c r="E12128" s="33">
        <v>7</v>
      </c>
    </row>
    <row r="12129" spans="1:5">
      <c r="A12129" s="32">
        <v>44480</v>
      </c>
      <c r="B12129" s="33">
        <v>44480</v>
      </c>
      <c r="C12129" s="33" t="s">
        <v>1116</v>
      </c>
      <c r="D12129" s="34">
        <f>VLOOKUP(Pag_Inicio_Corr_mas_casos[[#This Row],[Corregimiento]],Hoja3!$A$2:$D$676,4,0)</f>
        <v>40612</v>
      </c>
      <c r="E12129" s="33">
        <v>6</v>
      </c>
    </row>
    <row r="12130" spans="1:5">
      <c r="A12130" s="32">
        <v>44480</v>
      </c>
      <c r="B12130" s="33">
        <v>44480</v>
      </c>
      <c r="C12130" s="33" t="s">
        <v>1131</v>
      </c>
      <c r="D12130" s="34">
        <f>VLOOKUP(Pag_Inicio_Corr_mas_casos[[#This Row],[Corregimiento]],Hoja3!$A$2:$D$676,4,0)</f>
        <v>91001</v>
      </c>
      <c r="E12130" s="33">
        <v>5</v>
      </c>
    </row>
    <row r="12131" spans="1:5">
      <c r="A12131" s="32">
        <v>44480</v>
      </c>
      <c r="B12131" s="33">
        <v>44480</v>
      </c>
      <c r="C12131" s="33" t="s">
        <v>1049</v>
      </c>
      <c r="D12131" s="34">
        <f>VLOOKUP(Pag_Inicio_Corr_mas_casos[[#This Row],[Corregimiento]],Hoja3!$A$2:$D$676,4,0)</f>
        <v>80806</v>
      </c>
      <c r="E12131" s="33">
        <v>5</v>
      </c>
    </row>
    <row r="12132" spans="1:5">
      <c r="A12132" s="32">
        <v>44480</v>
      </c>
      <c r="B12132" s="33">
        <v>44480</v>
      </c>
      <c r="C12132" s="33" t="s">
        <v>1497</v>
      </c>
      <c r="D12132" s="34">
        <f>VLOOKUP(Pag_Inicio_Corr_mas_casos[[#This Row],[Corregimiento]],Hoja3!$A$2:$D$676,4,0)</f>
        <v>30105</v>
      </c>
      <c r="E12132" s="33">
        <v>5</v>
      </c>
    </row>
    <row r="12133" spans="1:5">
      <c r="A12133" s="32">
        <v>44480</v>
      </c>
      <c r="B12133" s="33">
        <v>44480</v>
      </c>
      <c r="C12133" s="33" t="s">
        <v>1112</v>
      </c>
      <c r="D12133" s="34">
        <f>VLOOKUP(Pag_Inicio_Corr_mas_casos[[#This Row],[Corregimiento]],Hoja3!$A$2:$D$676,4,0)</f>
        <v>40611</v>
      </c>
      <c r="E12133" s="33">
        <v>4</v>
      </c>
    </row>
    <row r="12134" spans="1:5">
      <c r="A12134" s="32">
        <v>44480</v>
      </c>
      <c r="B12134" s="33">
        <v>44480</v>
      </c>
      <c r="C12134" s="33" t="s">
        <v>1177</v>
      </c>
      <c r="D12134" s="34">
        <f>VLOOKUP(Pag_Inicio_Corr_mas_casos[[#This Row],[Corregimiento]],Hoja3!$A$2:$D$676,4,0)</f>
        <v>130101</v>
      </c>
      <c r="E12134" s="33">
        <v>4</v>
      </c>
    </row>
    <row r="12135" spans="1:5">
      <c r="A12135" s="32">
        <v>44480</v>
      </c>
      <c r="B12135" s="33">
        <v>44480</v>
      </c>
      <c r="C12135" s="33" t="s">
        <v>1120</v>
      </c>
      <c r="D12135" s="34">
        <f>VLOOKUP(Pag_Inicio_Corr_mas_casos[[#This Row],[Corregimiento]],Hoja3!$A$2:$D$676,4,0)</f>
        <v>80809</v>
      </c>
      <c r="E12135" s="33">
        <v>4</v>
      </c>
    </row>
    <row r="12136" spans="1:5">
      <c r="A12136" s="32">
        <v>44480</v>
      </c>
      <c r="B12136" s="33">
        <v>44480</v>
      </c>
      <c r="C12136" s="33" t="s">
        <v>1481</v>
      </c>
      <c r="D12136" s="34">
        <f>VLOOKUP(Pag_Inicio_Corr_mas_casos[[#This Row],[Corregimiento]],Hoja3!$A$2:$D$676,4,0)</f>
        <v>30102</v>
      </c>
      <c r="E12136" s="33">
        <v>3</v>
      </c>
    </row>
    <row r="12137" spans="1:5">
      <c r="A12137" s="32">
        <v>44480</v>
      </c>
      <c r="B12137" s="33">
        <v>44480</v>
      </c>
      <c r="C12137" s="33" t="s">
        <v>1129</v>
      </c>
      <c r="D12137" s="34">
        <f>VLOOKUP(Pag_Inicio_Corr_mas_casos[[#This Row],[Corregimiento]],Hoja3!$A$2:$D$676,4,0)</f>
        <v>81002</v>
      </c>
      <c r="E12137" s="33">
        <v>3</v>
      </c>
    </row>
    <row r="12138" spans="1:5">
      <c r="A12138" s="32">
        <v>44480</v>
      </c>
      <c r="B12138" s="33">
        <v>44480</v>
      </c>
      <c r="C12138" s="33" t="s">
        <v>1076</v>
      </c>
      <c r="D12138" s="34">
        <f>VLOOKUP(Pag_Inicio_Corr_mas_casos[[#This Row],[Corregimiento]],Hoja3!$A$2:$D$676,4,0)</f>
        <v>30107</v>
      </c>
      <c r="E12138" s="33">
        <v>3</v>
      </c>
    </row>
    <row r="12139" spans="1:5">
      <c r="A12139" s="32">
        <v>44480</v>
      </c>
      <c r="B12139" s="33">
        <v>44480</v>
      </c>
      <c r="C12139" s="33" t="s">
        <v>1056</v>
      </c>
      <c r="D12139" s="34">
        <f>VLOOKUP(Pag_Inicio_Corr_mas_casos[[#This Row],[Corregimiento]],Hoja3!$A$2:$D$676,4,0)</f>
        <v>80826</v>
      </c>
      <c r="E12139" s="33">
        <v>3</v>
      </c>
    </row>
    <row r="12140" spans="1:5">
      <c r="A12140" s="32">
        <v>44480</v>
      </c>
      <c r="B12140" s="33">
        <v>44480</v>
      </c>
      <c r="C12140" s="33" t="s">
        <v>1182</v>
      </c>
      <c r="D12140" s="34">
        <f>VLOOKUP(Pag_Inicio_Corr_mas_casos[[#This Row],[Corregimiento]],Hoja3!$A$2:$D$676,4,0)</f>
        <v>30101</v>
      </c>
      <c r="E12140" s="33">
        <v>3</v>
      </c>
    </row>
    <row r="12141" spans="1:5">
      <c r="A12141" s="32">
        <v>44480</v>
      </c>
      <c r="B12141" s="33">
        <v>44480</v>
      </c>
      <c r="C12141" s="33" t="s">
        <v>1127</v>
      </c>
      <c r="D12141" s="34">
        <f>VLOOKUP(Pag_Inicio_Corr_mas_casos[[#This Row],[Corregimiento]],Hoja3!$A$2:$D$676,4,0)</f>
        <v>81008</v>
      </c>
      <c r="E12141" s="33">
        <v>2</v>
      </c>
    </row>
    <row r="12142" spans="1:5">
      <c r="A12142" s="32">
        <v>44480</v>
      </c>
      <c r="B12142" s="33">
        <v>44480</v>
      </c>
      <c r="C12142" s="33" t="s">
        <v>1124</v>
      </c>
      <c r="D12142" s="34">
        <f>VLOOKUP(Pag_Inicio_Corr_mas_casos[[#This Row],[Corregimiento]],Hoja3!$A$2:$D$676,4,0)</f>
        <v>130702</v>
      </c>
      <c r="E12142" s="33">
        <v>2</v>
      </c>
    </row>
    <row r="12143" spans="1:5">
      <c r="A12143" s="32">
        <v>44480</v>
      </c>
      <c r="B12143" s="33">
        <v>44480</v>
      </c>
      <c r="C12143" s="33" t="s">
        <v>1062</v>
      </c>
      <c r="D12143" s="34">
        <f>VLOOKUP(Pag_Inicio_Corr_mas_casos[[#This Row],[Corregimiento]],Hoja3!$A$2:$D$676,4,0)</f>
        <v>80817</v>
      </c>
      <c r="E12143" s="33">
        <v>2</v>
      </c>
    </row>
    <row r="12144" spans="1:5">
      <c r="A12144" s="32">
        <v>44480</v>
      </c>
      <c r="B12144" s="33">
        <v>44480</v>
      </c>
      <c r="C12144" s="33" t="s">
        <v>1141</v>
      </c>
      <c r="D12144" s="34">
        <f>VLOOKUP(Pag_Inicio_Corr_mas_casos[[#This Row],[Corregimiento]],Hoja3!$A$2:$D$676,4,0)</f>
        <v>30104</v>
      </c>
      <c r="E12144" s="33">
        <v>2</v>
      </c>
    </row>
    <row r="12145" spans="1:5">
      <c r="A12145" s="32">
        <v>44480</v>
      </c>
      <c r="B12145" s="33">
        <v>44480</v>
      </c>
      <c r="C12145" s="33" t="s">
        <v>1482</v>
      </c>
      <c r="D12145" s="34">
        <f>VLOOKUP(Pag_Inicio_Corr_mas_casos[[#This Row],[Corregimiento]],Hoja3!$A$2:$D$676,4,0)</f>
        <v>30108</v>
      </c>
      <c r="E12145" s="33">
        <v>2</v>
      </c>
    </row>
    <row r="12146" spans="1:5">
      <c r="A12146" s="32">
        <v>44480</v>
      </c>
      <c r="B12146" s="33">
        <v>44480</v>
      </c>
      <c r="C12146" s="33" t="s">
        <v>1169</v>
      </c>
      <c r="D12146" s="34">
        <f>VLOOKUP(Pag_Inicio_Corr_mas_casos[[#This Row],[Corregimiento]],Hoja3!$A$2:$D$676,4,0)</f>
        <v>40601</v>
      </c>
      <c r="E12146" s="33">
        <v>2</v>
      </c>
    </row>
    <row r="12147" spans="1:5">
      <c r="A12147" s="32">
        <v>44480</v>
      </c>
      <c r="B12147" s="33">
        <v>44480</v>
      </c>
      <c r="C12147" s="33" t="s">
        <v>1155</v>
      </c>
      <c r="D12147" s="34">
        <f>VLOOKUP(Pag_Inicio_Corr_mas_casos[[#This Row],[Corregimiento]],Hoja3!$A$2:$D$676,4,0)</f>
        <v>80812</v>
      </c>
      <c r="E12147" s="33">
        <v>2</v>
      </c>
    </row>
    <row r="12148" spans="1:5">
      <c r="A12148" s="43">
        <v>44481</v>
      </c>
      <c r="B12148" s="41">
        <v>44481</v>
      </c>
      <c r="C12148" s="41" t="s">
        <v>1120</v>
      </c>
      <c r="D12148" s="42">
        <f>VLOOKUP(Pag_Inicio_Corr_mas_casos[[#This Row],[Corregimiento]],Hoja3!$A$2:$D$676,4,0)</f>
        <v>80809</v>
      </c>
      <c r="E12148" s="41">
        <v>18</v>
      </c>
    </row>
    <row r="12149" spans="1:5">
      <c r="A12149" s="43">
        <v>44481</v>
      </c>
      <c r="B12149" s="41">
        <v>44481</v>
      </c>
      <c r="C12149" s="41" t="s">
        <v>1169</v>
      </c>
      <c r="D12149" s="42">
        <f>VLOOKUP(Pag_Inicio_Corr_mas_casos[[#This Row],[Corregimiento]],Hoja3!$A$2:$D$676,4,0)</f>
        <v>40601</v>
      </c>
      <c r="E12149" s="41">
        <v>7</v>
      </c>
    </row>
    <row r="12150" spans="1:5">
      <c r="A12150" s="43">
        <v>44481</v>
      </c>
      <c r="B12150" s="41">
        <v>44481</v>
      </c>
      <c r="C12150" s="41" t="s">
        <v>1136</v>
      </c>
      <c r="D12150" s="42">
        <f>VLOOKUP(Pag_Inicio_Corr_mas_casos[[#This Row],[Corregimiento]],Hoja3!$A$2:$D$676,4,0)</f>
        <v>30103</v>
      </c>
      <c r="E12150" s="41">
        <v>6</v>
      </c>
    </row>
    <row r="12151" spans="1:5">
      <c r="A12151" s="43">
        <v>44481</v>
      </c>
      <c r="B12151" s="41">
        <v>44481</v>
      </c>
      <c r="C12151" s="41" t="s">
        <v>1141</v>
      </c>
      <c r="D12151" s="42">
        <f>VLOOKUP(Pag_Inicio_Corr_mas_casos[[#This Row],[Corregimiento]],Hoja3!$A$2:$D$676,4,0)</f>
        <v>30104</v>
      </c>
      <c r="E12151" s="41">
        <v>6</v>
      </c>
    </row>
    <row r="12152" spans="1:5">
      <c r="A12152" s="43">
        <v>44481</v>
      </c>
      <c r="B12152" s="41">
        <v>44481</v>
      </c>
      <c r="C12152" s="41" t="s">
        <v>1051</v>
      </c>
      <c r="D12152" s="42">
        <f>VLOOKUP(Pag_Inicio_Corr_mas_casos[[#This Row],[Corregimiento]],Hoja3!$A$2:$D$676,4,0)</f>
        <v>80807</v>
      </c>
      <c r="E12152" s="41">
        <v>5</v>
      </c>
    </row>
    <row r="12153" spans="1:5">
      <c r="A12153" s="43">
        <v>44481</v>
      </c>
      <c r="B12153" s="41">
        <v>44481</v>
      </c>
      <c r="C12153" s="41" t="s">
        <v>1174</v>
      </c>
      <c r="D12153" s="42">
        <f>VLOOKUP(Pag_Inicio_Corr_mas_casos[[#This Row],[Corregimiento]],Hoja3!$A$2:$D$676,4,0)</f>
        <v>30110</v>
      </c>
      <c r="E12153" s="41">
        <v>5</v>
      </c>
    </row>
    <row r="12154" spans="1:5">
      <c r="A12154" s="43">
        <v>44481</v>
      </c>
      <c r="B12154" s="41">
        <v>44481</v>
      </c>
      <c r="C12154" s="41" t="s">
        <v>1057</v>
      </c>
      <c r="D12154" s="42">
        <f>VLOOKUP(Pag_Inicio_Corr_mas_casos[[#This Row],[Corregimiento]],Hoja3!$A$2:$D$676,4,0)</f>
        <v>80811</v>
      </c>
      <c r="E12154" s="41">
        <v>5</v>
      </c>
    </row>
    <row r="12155" spans="1:5">
      <c r="A12155" s="43">
        <v>44481</v>
      </c>
      <c r="B12155" s="41">
        <v>44481</v>
      </c>
      <c r="C12155" s="41" t="s">
        <v>1065</v>
      </c>
      <c r="D12155" s="42">
        <f>VLOOKUP(Pag_Inicio_Corr_mas_casos[[#This Row],[Corregimiento]],Hoja3!$A$2:$D$676,4,0)</f>
        <v>80815</v>
      </c>
      <c r="E12155" s="41">
        <v>5</v>
      </c>
    </row>
    <row r="12156" spans="1:5">
      <c r="A12156" s="43">
        <v>44481</v>
      </c>
      <c r="B12156" s="41">
        <v>44481</v>
      </c>
      <c r="C12156" s="41" t="s">
        <v>1054</v>
      </c>
      <c r="D12156" s="42">
        <f>VLOOKUP(Pag_Inicio_Corr_mas_casos[[#This Row],[Corregimiento]],Hoja3!$A$2:$D$676,4,0)</f>
        <v>81007</v>
      </c>
      <c r="E12156" s="41">
        <v>4</v>
      </c>
    </row>
    <row r="12157" spans="1:5">
      <c r="A12157" s="43">
        <v>44481</v>
      </c>
      <c r="B12157" s="41">
        <v>44481</v>
      </c>
      <c r="C12157" s="41" t="s">
        <v>1129</v>
      </c>
      <c r="D12157" s="42">
        <f>VLOOKUP(Pag_Inicio_Corr_mas_casos[[#This Row],[Corregimiento]],Hoja3!$A$2:$D$676,4,0)</f>
        <v>81002</v>
      </c>
      <c r="E12157" s="41">
        <v>4</v>
      </c>
    </row>
    <row r="12158" spans="1:5">
      <c r="A12158" s="43">
        <v>44481</v>
      </c>
      <c r="B12158" s="41">
        <v>44481</v>
      </c>
      <c r="C12158" s="41" t="s">
        <v>1079</v>
      </c>
      <c r="D12158" s="42">
        <f>VLOOKUP(Pag_Inicio_Corr_mas_casos[[#This Row],[Corregimiento]],Hoja3!$A$2:$D$676,4,0)</f>
        <v>40606</v>
      </c>
      <c r="E12158" s="41">
        <v>4</v>
      </c>
    </row>
    <row r="12159" spans="1:5">
      <c r="A12159" s="43">
        <v>44481</v>
      </c>
      <c r="B12159" s="41">
        <v>44481</v>
      </c>
      <c r="C12159" s="41" t="s">
        <v>1116</v>
      </c>
      <c r="D12159" s="42">
        <f>VLOOKUP(Pag_Inicio_Corr_mas_casos[[#This Row],[Corregimiento]],Hoja3!$A$2:$D$676,4,0)</f>
        <v>40612</v>
      </c>
      <c r="E12159" s="41">
        <v>4</v>
      </c>
    </row>
    <row r="12160" spans="1:5">
      <c r="A12160" s="43">
        <v>44481</v>
      </c>
      <c r="B12160" s="41">
        <v>44481</v>
      </c>
      <c r="C12160" s="41" t="s">
        <v>1055</v>
      </c>
      <c r="D12160" s="42">
        <f>VLOOKUP(Pag_Inicio_Corr_mas_casos[[#This Row],[Corregimiento]],Hoja3!$A$2:$D$676,4,0)</f>
        <v>80814</v>
      </c>
      <c r="E12160" s="41">
        <v>4</v>
      </c>
    </row>
    <row r="12161" spans="1:5">
      <c r="A12161" s="43">
        <v>44481</v>
      </c>
      <c r="B12161" s="41">
        <v>44481</v>
      </c>
      <c r="C12161" s="41" t="s">
        <v>1053</v>
      </c>
      <c r="D12161" s="42">
        <f>VLOOKUP(Pag_Inicio_Corr_mas_casos[[#This Row],[Corregimiento]],Hoja3!$A$2:$D$676,4,0)</f>
        <v>130708</v>
      </c>
      <c r="E12161" s="41">
        <v>4</v>
      </c>
    </row>
    <row r="12162" spans="1:5">
      <c r="A12162" s="43">
        <v>44481</v>
      </c>
      <c r="B12162" s="41">
        <v>44481</v>
      </c>
      <c r="C12162" s="41" t="s">
        <v>1221</v>
      </c>
      <c r="D12162" s="42">
        <f>VLOOKUP(Pag_Inicio_Corr_mas_casos[[#This Row],[Corregimiento]],Hoja3!$A$2:$D$676,4,0)</f>
        <v>40801</v>
      </c>
      <c r="E12162" s="41">
        <v>4</v>
      </c>
    </row>
    <row r="12163" spans="1:5">
      <c r="A12163" s="43">
        <v>44481</v>
      </c>
      <c r="B12163" s="41">
        <v>44481</v>
      </c>
      <c r="C12163" s="41" t="s">
        <v>1121</v>
      </c>
      <c r="D12163" s="42">
        <f>VLOOKUP(Pag_Inicio_Corr_mas_casos[[#This Row],[Corregimiento]],Hoja3!$A$2:$D$676,4,0)</f>
        <v>80819</v>
      </c>
      <c r="E12163" s="41">
        <v>4</v>
      </c>
    </row>
    <row r="12164" spans="1:5">
      <c r="A12164" s="43">
        <v>44481</v>
      </c>
      <c r="B12164" s="41">
        <v>44481</v>
      </c>
      <c r="C12164" s="41" t="s">
        <v>1068</v>
      </c>
      <c r="D12164" s="42">
        <f>VLOOKUP(Pag_Inicio_Corr_mas_casos[[#This Row],[Corregimiento]],Hoja3!$A$2:$D$676,4,0)</f>
        <v>130701</v>
      </c>
      <c r="E12164" s="41">
        <v>3</v>
      </c>
    </row>
    <row r="12165" spans="1:5">
      <c r="A12165" s="43">
        <v>44481</v>
      </c>
      <c r="B12165" s="41">
        <v>44481</v>
      </c>
      <c r="C12165" s="41" t="s">
        <v>1132</v>
      </c>
      <c r="D12165" s="42">
        <f>VLOOKUP(Pag_Inicio_Corr_mas_casos[[#This Row],[Corregimiento]],Hoja3!$A$2:$D$676,4,0)</f>
        <v>30111</v>
      </c>
      <c r="E12165" s="41">
        <v>3</v>
      </c>
    </row>
    <row r="12166" spans="1:5">
      <c r="A12166" s="43">
        <v>44481</v>
      </c>
      <c r="B12166" s="41">
        <v>44481</v>
      </c>
      <c r="C12166" s="41" t="s">
        <v>1111</v>
      </c>
      <c r="D12166" s="42">
        <f>VLOOKUP(Pag_Inicio_Corr_mas_casos[[#This Row],[Corregimiento]],Hoja3!$A$2:$D$676,4,0)</f>
        <v>30115</v>
      </c>
      <c r="E12166" s="41">
        <v>3</v>
      </c>
    </row>
    <row r="12167" spans="1:5">
      <c r="A12167" s="43">
        <v>44481</v>
      </c>
      <c r="B12167" s="41">
        <v>44481</v>
      </c>
      <c r="C12167" s="41" t="s">
        <v>1056</v>
      </c>
      <c r="D12167" s="42">
        <f>VLOOKUP(Pag_Inicio_Corr_mas_casos[[#This Row],[Corregimiento]],Hoja3!$A$2:$D$676,4,0)</f>
        <v>80826</v>
      </c>
      <c r="E12167" s="41">
        <v>3</v>
      </c>
    </row>
    <row r="12168" spans="1:5">
      <c r="A12168" s="38">
        <v>44482</v>
      </c>
      <c r="B12168" s="39">
        <v>44482</v>
      </c>
      <c r="C12168" s="39" t="s">
        <v>1079</v>
      </c>
      <c r="D12168" s="40">
        <f>VLOOKUP(Pag_Inicio_Corr_mas_casos[[#This Row],[Corregimiento]],Hoja3!$A$2:$D$676,4,0)</f>
        <v>40606</v>
      </c>
      <c r="E12168" s="39">
        <v>7</v>
      </c>
    </row>
    <row r="12169" spans="1:5">
      <c r="A12169" s="38">
        <v>44482</v>
      </c>
      <c r="B12169" s="39">
        <v>44482</v>
      </c>
      <c r="C12169" s="39" t="s">
        <v>1155</v>
      </c>
      <c r="D12169" s="40">
        <f>VLOOKUP(Pag_Inicio_Corr_mas_casos[[#This Row],[Corregimiento]],Hoja3!$A$2:$D$676,4,0)</f>
        <v>80812</v>
      </c>
      <c r="E12169" s="39">
        <v>7</v>
      </c>
    </row>
    <row r="12170" spans="1:5">
      <c r="A12170" s="38">
        <v>44482</v>
      </c>
      <c r="B12170" s="39">
        <v>44482</v>
      </c>
      <c r="C12170" s="39" t="s">
        <v>1169</v>
      </c>
      <c r="D12170" s="40">
        <f>VLOOKUP(Pag_Inicio_Corr_mas_casos[[#This Row],[Corregimiento]],Hoja3!$A$2:$D$676,4,0)</f>
        <v>40601</v>
      </c>
      <c r="E12170" s="39">
        <v>6</v>
      </c>
    </row>
    <row r="12171" spans="1:5">
      <c r="A12171" s="38">
        <v>44482</v>
      </c>
      <c r="B12171" s="39">
        <v>44482</v>
      </c>
      <c r="C12171" s="39" t="s">
        <v>1076</v>
      </c>
      <c r="D12171" s="40">
        <f>VLOOKUP(Pag_Inicio_Corr_mas_casos[[#This Row],[Corregimiento]],Hoja3!$A$2:$D$676,4,0)</f>
        <v>30107</v>
      </c>
      <c r="E12171" s="39">
        <v>6</v>
      </c>
    </row>
    <row r="12172" spans="1:5">
      <c r="A12172" s="38">
        <v>44482</v>
      </c>
      <c r="B12172" s="39">
        <v>44482</v>
      </c>
      <c r="C12172" s="39" t="s">
        <v>1132</v>
      </c>
      <c r="D12172" s="40">
        <f>VLOOKUP(Pag_Inicio_Corr_mas_casos[[#This Row],[Corregimiento]],Hoja3!$A$2:$D$676,4,0)</f>
        <v>30111</v>
      </c>
      <c r="E12172" s="39">
        <v>5</v>
      </c>
    </row>
    <row r="12173" spans="1:5">
      <c r="A12173" s="38">
        <v>44482</v>
      </c>
      <c r="B12173" s="39">
        <v>44482</v>
      </c>
      <c r="C12173" s="39" t="s">
        <v>1051</v>
      </c>
      <c r="D12173" s="40">
        <f>VLOOKUP(Pag_Inicio_Corr_mas_casos[[#This Row],[Corregimiento]],Hoja3!$A$2:$D$676,4,0)</f>
        <v>80807</v>
      </c>
      <c r="E12173" s="39">
        <v>5</v>
      </c>
    </row>
    <row r="12174" spans="1:5">
      <c r="A12174" s="38">
        <v>44482</v>
      </c>
      <c r="B12174" s="39">
        <v>44482</v>
      </c>
      <c r="C12174" s="39" t="s">
        <v>1120</v>
      </c>
      <c r="D12174" s="40">
        <f>VLOOKUP(Pag_Inicio_Corr_mas_casos[[#This Row],[Corregimiento]],Hoja3!$A$2:$D$676,4,0)</f>
        <v>80809</v>
      </c>
      <c r="E12174" s="39">
        <v>5</v>
      </c>
    </row>
    <row r="12175" spans="1:5">
      <c r="A12175" s="38">
        <v>44482</v>
      </c>
      <c r="B12175" s="39">
        <v>44482</v>
      </c>
      <c r="C12175" s="39" t="s">
        <v>1049</v>
      </c>
      <c r="D12175" s="40">
        <f>VLOOKUP(Pag_Inicio_Corr_mas_casos[[#This Row],[Corregimiento]],Hoja3!$A$2:$D$676,4,0)</f>
        <v>80806</v>
      </c>
      <c r="E12175" s="39">
        <v>4</v>
      </c>
    </row>
    <row r="12176" spans="1:5">
      <c r="A12176" s="38">
        <v>44482</v>
      </c>
      <c r="B12176" s="39">
        <v>44482</v>
      </c>
      <c r="C12176" s="39" t="s">
        <v>1112</v>
      </c>
      <c r="D12176" s="40">
        <f>VLOOKUP(Pag_Inicio_Corr_mas_casos[[#This Row],[Corregimiento]],Hoja3!$A$2:$D$676,4,0)</f>
        <v>40611</v>
      </c>
      <c r="E12176" s="39">
        <v>4</v>
      </c>
    </row>
    <row r="12177" spans="1:5">
      <c r="A12177" s="38">
        <v>44482</v>
      </c>
      <c r="B12177" s="39">
        <v>44482</v>
      </c>
      <c r="C12177" s="39" t="s">
        <v>1187</v>
      </c>
      <c r="D12177" s="40">
        <f>VLOOKUP(Pag_Inicio_Corr_mas_casos[[#This Row],[Corregimiento]],Hoja3!$A$2:$D$676,4,0)</f>
        <v>40503</v>
      </c>
      <c r="E12177" s="39">
        <v>3</v>
      </c>
    </row>
    <row r="12178" spans="1:5">
      <c r="A12178" s="38">
        <v>44482</v>
      </c>
      <c r="B12178" s="39">
        <v>44482</v>
      </c>
      <c r="C12178" s="39" t="s">
        <v>1056</v>
      </c>
      <c r="D12178" s="40">
        <f>VLOOKUP(Pag_Inicio_Corr_mas_casos[[#This Row],[Corregimiento]],Hoja3!$A$2:$D$676,4,0)</f>
        <v>80826</v>
      </c>
      <c r="E12178" s="39">
        <v>3</v>
      </c>
    </row>
    <row r="12179" spans="1:5">
      <c r="A12179" s="38">
        <v>44482</v>
      </c>
      <c r="B12179" s="39">
        <v>44482</v>
      </c>
      <c r="C12179" s="39" t="s">
        <v>1218</v>
      </c>
      <c r="D12179" s="40">
        <f>VLOOKUP(Pag_Inicio_Corr_mas_casos[[#This Row],[Corregimiento]],Hoja3!$A$2:$D$676,4,0)</f>
        <v>40301</v>
      </c>
      <c r="E12179" s="39">
        <v>3</v>
      </c>
    </row>
    <row r="12180" spans="1:5">
      <c r="A12180" s="38">
        <v>44482</v>
      </c>
      <c r="B12180" s="39">
        <v>44482</v>
      </c>
      <c r="C12180" s="39" t="s">
        <v>1130</v>
      </c>
      <c r="D12180" s="40">
        <f>VLOOKUP(Pag_Inicio_Corr_mas_casos[[#This Row],[Corregimiento]],Hoja3!$A$2:$D$676,4,0)</f>
        <v>81003</v>
      </c>
      <c r="E12180" s="39">
        <v>3</v>
      </c>
    </row>
    <row r="12181" spans="1:5">
      <c r="A12181" s="38">
        <v>44482</v>
      </c>
      <c r="B12181" s="39">
        <v>44482</v>
      </c>
      <c r="C12181" s="39" t="s">
        <v>1227</v>
      </c>
      <c r="D12181" s="40">
        <f>VLOOKUP(Pag_Inicio_Corr_mas_casos[[#This Row],[Corregimiento]],Hoja3!$A$2:$D$676,4,0)</f>
        <v>30401</v>
      </c>
      <c r="E12181" s="39">
        <v>2</v>
      </c>
    </row>
    <row r="12182" spans="1:5">
      <c r="A12182" s="38">
        <v>44482</v>
      </c>
      <c r="B12182" s="39">
        <v>44482</v>
      </c>
      <c r="C12182" s="39" t="s">
        <v>1108</v>
      </c>
      <c r="D12182" s="40">
        <f>VLOOKUP(Pag_Inicio_Corr_mas_casos[[#This Row],[Corregimiento]],Hoja3!$A$2:$D$676,4,0)</f>
        <v>60104</v>
      </c>
      <c r="E12182" s="39">
        <v>2</v>
      </c>
    </row>
    <row r="12183" spans="1:5">
      <c r="A12183" s="38">
        <v>44482</v>
      </c>
      <c r="B12183" s="39">
        <v>44482</v>
      </c>
      <c r="C12183" s="39" t="s">
        <v>1152</v>
      </c>
      <c r="D12183" s="40">
        <f>VLOOKUP(Pag_Inicio_Corr_mas_casos[[#This Row],[Corregimiento]],Hoja3!$A$2:$D$676,4,0)</f>
        <v>20602</v>
      </c>
      <c r="E12183" s="39">
        <v>2</v>
      </c>
    </row>
    <row r="12184" spans="1:5">
      <c r="A12184" s="38">
        <v>44482</v>
      </c>
      <c r="B12184" s="39">
        <v>44482</v>
      </c>
      <c r="C12184" s="39" t="s">
        <v>1437</v>
      </c>
      <c r="D12184" s="40">
        <f>VLOOKUP(Pag_Inicio_Corr_mas_casos[[#This Row],[Corregimiento]],Hoja3!$A$2:$D$676,4,0)</f>
        <v>80502</v>
      </c>
      <c r="E12184" s="39">
        <v>2</v>
      </c>
    </row>
    <row r="12185" spans="1:5">
      <c r="A12185" s="38">
        <v>44482</v>
      </c>
      <c r="B12185" s="39">
        <v>44482</v>
      </c>
      <c r="C12185" s="39" t="s">
        <v>1173</v>
      </c>
      <c r="D12185" s="40">
        <f>VLOOKUP(Pag_Inicio_Corr_mas_casos[[#This Row],[Corregimiento]],Hoja3!$A$2:$D$676,4,0)</f>
        <v>30405</v>
      </c>
      <c r="E12185" s="39">
        <v>2</v>
      </c>
    </row>
    <row r="12186" spans="1:5">
      <c r="A12186" s="38">
        <v>44482</v>
      </c>
      <c r="B12186" s="39">
        <v>44482</v>
      </c>
      <c r="C12186" s="39" t="s">
        <v>1141</v>
      </c>
      <c r="D12186" s="40">
        <f>VLOOKUP(Pag_Inicio_Corr_mas_casos[[#This Row],[Corregimiento]],Hoja3!$A$2:$D$676,4,0)</f>
        <v>30104</v>
      </c>
      <c r="E12186" s="39">
        <v>2</v>
      </c>
    </row>
    <row r="12187" spans="1:5">
      <c r="A12187" s="38">
        <v>44482</v>
      </c>
      <c r="B12187" s="39">
        <v>44482</v>
      </c>
      <c r="C12187" s="39" t="s">
        <v>1048</v>
      </c>
      <c r="D12187" s="40">
        <f>VLOOKUP(Pag_Inicio_Corr_mas_casos[[#This Row],[Corregimiento]],Hoja3!$A$2:$D$676,4,0)</f>
        <v>81009</v>
      </c>
      <c r="E12187" s="39">
        <v>2</v>
      </c>
    </row>
    <row r="12188" spans="1:5">
      <c r="A12188" s="35">
        <v>44483</v>
      </c>
      <c r="B12188" s="36">
        <v>44483</v>
      </c>
      <c r="C12188" s="36" t="s">
        <v>1076</v>
      </c>
      <c r="D12188" s="37">
        <f>VLOOKUP(Pag_Inicio_Corr_mas_casos[[#This Row],[Corregimiento]],Hoja3!$A$2:$D$676,4,0)</f>
        <v>30107</v>
      </c>
      <c r="E12188" s="36">
        <v>16</v>
      </c>
    </row>
    <row r="12189" spans="1:5">
      <c r="A12189" s="35">
        <v>44483</v>
      </c>
      <c r="B12189" s="36">
        <v>44483</v>
      </c>
      <c r="C12189" s="36" t="s">
        <v>1120</v>
      </c>
      <c r="D12189" s="37">
        <f>VLOOKUP(Pag_Inicio_Corr_mas_casos[[#This Row],[Corregimiento]],Hoja3!$A$2:$D$676,4,0)</f>
        <v>80809</v>
      </c>
      <c r="E12189" s="36">
        <v>13</v>
      </c>
    </row>
    <row r="12190" spans="1:5">
      <c r="A12190" s="35">
        <v>44483</v>
      </c>
      <c r="B12190" s="36">
        <v>44483</v>
      </c>
      <c r="C12190" s="36" t="s">
        <v>1121</v>
      </c>
      <c r="D12190" s="37">
        <f>VLOOKUP(Pag_Inicio_Corr_mas_casos[[#This Row],[Corregimiento]],Hoja3!$A$2:$D$676,4,0)</f>
        <v>80819</v>
      </c>
      <c r="E12190" s="36">
        <v>7</v>
      </c>
    </row>
    <row r="12191" spans="1:5">
      <c r="A12191" s="35">
        <v>44483</v>
      </c>
      <c r="B12191" s="36">
        <v>44483</v>
      </c>
      <c r="C12191" s="36" t="s">
        <v>1065</v>
      </c>
      <c r="D12191" s="37">
        <f>VLOOKUP(Pag_Inicio_Corr_mas_casos[[#This Row],[Corregimiento]],Hoja3!$A$2:$D$676,4,0)</f>
        <v>80815</v>
      </c>
      <c r="E12191" s="36">
        <v>6</v>
      </c>
    </row>
    <row r="12192" spans="1:5">
      <c r="A12192" s="35">
        <v>44483</v>
      </c>
      <c r="B12192" s="36">
        <v>44483</v>
      </c>
      <c r="C12192" s="36" t="s">
        <v>1062</v>
      </c>
      <c r="D12192" s="37">
        <f>VLOOKUP(Pag_Inicio_Corr_mas_casos[[#This Row],[Corregimiento]],Hoja3!$A$2:$D$676,4,0)</f>
        <v>80817</v>
      </c>
      <c r="E12192" s="36">
        <v>6</v>
      </c>
    </row>
    <row r="12193" spans="1:5">
      <c r="A12193" s="35">
        <v>44483</v>
      </c>
      <c r="B12193" s="36">
        <v>44483</v>
      </c>
      <c r="C12193" s="36" t="s">
        <v>1141</v>
      </c>
      <c r="D12193" s="37">
        <f>VLOOKUP(Pag_Inicio_Corr_mas_casos[[#This Row],[Corregimiento]],Hoja3!$A$2:$D$676,4,0)</f>
        <v>30104</v>
      </c>
      <c r="E12193" s="36">
        <v>5</v>
      </c>
    </row>
    <row r="12194" spans="1:5">
      <c r="A12194" s="35">
        <v>44483</v>
      </c>
      <c r="B12194" s="36">
        <v>44483</v>
      </c>
      <c r="C12194" s="36" t="s">
        <v>1132</v>
      </c>
      <c r="D12194" s="37">
        <f>VLOOKUP(Pag_Inicio_Corr_mas_casos[[#This Row],[Corregimiento]],Hoja3!$A$2:$D$676,4,0)</f>
        <v>30111</v>
      </c>
      <c r="E12194" s="36">
        <v>5</v>
      </c>
    </row>
    <row r="12195" spans="1:5">
      <c r="A12195" s="35">
        <v>44483</v>
      </c>
      <c r="B12195" s="36">
        <v>44483</v>
      </c>
      <c r="C12195" s="36" t="s">
        <v>1114</v>
      </c>
      <c r="D12195" s="37">
        <f>VLOOKUP(Pag_Inicio_Corr_mas_casos[[#This Row],[Corregimiento]],Hoja3!$A$2:$D$676,4,0)</f>
        <v>60103</v>
      </c>
      <c r="E12195" s="36">
        <v>4</v>
      </c>
    </row>
    <row r="12196" spans="1:5">
      <c r="A12196" s="35">
        <v>44483</v>
      </c>
      <c r="B12196" s="36">
        <v>44483</v>
      </c>
      <c r="C12196" s="36" t="s">
        <v>1343</v>
      </c>
      <c r="D12196" s="37">
        <f>VLOOKUP(Pag_Inicio_Corr_mas_casos[[#This Row],[Corregimiento]],Hoja3!$A$2:$D$676,4,0)</f>
        <v>60202</v>
      </c>
      <c r="E12196" s="36">
        <v>4</v>
      </c>
    </row>
    <row r="12197" spans="1:5">
      <c r="A12197" s="35">
        <v>44483</v>
      </c>
      <c r="B12197" s="36">
        <v>44483</v>
      </c>
      <c r="C12197" s="36" t="s">
        <v>1066</v>
      </c>
      <c r="D12197" s="37">
        <f>VLOOKUP(Pag_Inicio_Corr_mas_casos[[#This Row],[Corregimiento]],Hoja3!$A$2:$D$676,4,0)</f>
        <v>130716</v>
      </c>
      <c r="E12197" s="36">
        <v>4</v>
      </c>
    </row>
    <row r="12198" spans="1:5">
      <c r="A12198" s="35">
        <v>44483</v>
      </c>
      <c r="B12198" s="36">
        <v>44483</v>
      </c>
      <c r="C12198" s="36" t="s">
        <v>1055</v>
      </c>
      <c r="D12198" s="37">
        <f>VLOOKUP(Pag_Inicio_Corr_mas_casos[[#This Row],[Corregimiento]],Hoja3!$A$2:$D$676,4,0)</f>
        <v>80814</v>
      </c>
      <c r="E12198" s="36">
        <v>4</v>
      </c>
    </row>
    <row r="12199" spans="1:5">
      <c r="A12199" s="35">
        <v>44483</v>
      </c>
      <c r="B12199" s="36">
        <v>44483</v>
      </c>
      <c r="C12199" s="36" t="s">
        <v>1061</v>
      </c>
      <c r="D12199" s="37">
        <f>VLOOKUP(Pag_Inicio_Corr_mas_casos[[#This Row],[Corregimiento]],Hoja3!$A$2:$D$676,4,0)</f>
        <v>80820</v>
      </c>
      <c r="E12199" s="36">
        <v>4</v>
      </c>
    </row>
    <row r="12200" spans="1:5">
      <c r="A12200" s="35">
        <v>44483</v>
      </c>
      <c r="B12200" s="36">
        <v>44483</v>
      </c>
      <c r="C12200" s="36" t="s">
        <v>1112</v>
      </c>
      <c r="D12200" s="37">
        <f>VLOOKUP(Pag_Inicio_Corr_mas_casos[[#This Row],[Corregimiento]],Hoja3!$A$2:$D$676,4,0)</f>
        <v>40611</v>
      </c>
      <c r="E12200" s="36">
        <v>4</v>
      </c>
    </row>
    <row r="12201" spans="1:5">
      <c r="A12201" s="35">
        <v>44483</v>
      </c>
      <c r="B12201" s="36">
        <v>44483</v>
      </c>
      <c r="C12201" s="36" t="s">
        <v>1060</v>
      </c>
      <c r="D12201" s="37">
        <f>VLOOKUP(Pag_Inicio_Corr_mas_casos[[#This Row],[Corregimiento]],Hoja3!$A$2:$D$676,4,0)</f>
        <v>80813</v>
      </c>
      <c r="E12201" s="36">
        <v>4</v>
      </c>
    </row>
    <row r="12202" spans="1:5">
      <c r="A12202" s="35">
        <v>44483</v>
      </c>
      <c r="B12202" s="36">
        <v>44483</v>
      </c>
      <c r="C12202" s="36" t="s">
        <v>1056</v>
      </c>
      <c r="D12202" s="37">
        <f>VLOOKUP(Pag_Inicio_Corr_mas_casos[[#This Row],[Corregimiento]],Hoja3!$A$2:$D$676,4,0)</f>
        <v>80826</v>
      </c>
      <c r="E12202" s="36">
        <v>4</v>
      </c>
    </row>
    <row r="12203" spans="1:5">
      <c r="A12203" s="35">
        <v>44483</v>
      </c>
      <c r="B12203" s="36">
        <v>44483</v>
      </c>
      <c r="C12203" s="36" t="s">
        <v>1057</v>
      </c>
      <c r="D12203" s="37">
        <f>VLOOKUP(Pag_Inicio_Corr_mas_casos[[#This Row],[Corregimiento]],Hoja3!$A$2:$D$676,4,0)</f>
        <v>80811</v>
      </c>
      <c r="E12203" s="36">
        <v>4</v>
      </c>
    </row>
    <row r="12204" spans="1:5">
      <c r="A12204" s="35">
        <v>44483</v>
      </c>
      <c r="B12204" s="36">
        <v>44483</v>
      </c>
      <c r="C12204" s="36" t="s">
        <v>1130</v>
      </c>
      <c r="D12204" s="37">
        <f>VLOOKUP(Pag_Inicio_Corr_mas_casos[[#This Row],[Corregimiento]],Hoja3!$A$2:$D$676,4,0)</f>
        <v>81003</v>
      </c>
      <c r="E12204" s="36">
        <v>4</v>
      </c>
    </row>
    <row r="12205" spans="1:5">
      <c r="A12205" s="35">
        <v>44483</v>
      </c>
      <c r="B12205" s="36">
        <v>44483</v>
      </c>
      <c r="C12205" s="36" t="s">
        <v>1046</v>
      </c>
      <c r="D12205" s="37">
        <f>VLOOKUP(Pag_Inicio_Corr_mas_casos[[#This Row],[Corregimiento]],Hoja3!$A$2:$D$676,4,0)</f>
        <v>80810</v>
      </c>
      <c r="E12205" s="36">
        <v>3</v>
      </c>
    </row>
    <row r="12206" spans="1:5">
      <c r="A12206" s="35">
        <v>44483</v>
      </c>
      <c r="B12206" s="36">
        <v>44483</v>
      </c>
      <c r="C12206" s="36" t="s">
        <v>1170</v>
      </c>
      <c r="D12206" s="37">
        <f>VLOOKUP(Pag_Inicio_Corr_mas_casos[[#This Row],[Corregimiento]],Hoja3!$A$2:$D$676,4,0)</f>
        <v>60401</v>
      </c>
      <c r="E12206" s="36">
        <v>3</v>
      </c>
    </row>
    <row r="12207" spans="1:5">
      <c r="A12207" s="35">
        <v>44483</v>
      </c>
      <c r="B12207" s="36">
        <v>44483</v>
      </c>
      <c r="C12207" s="36" t="s">
        <v>1051</v>
      </c>
      <c r="D12207" s="37">
        <f>VLOOKUP(Pag_Inicio_Corr_mas_casos[[#This Row],[Corregimiento]],Hoja3!$A$2:$D$676,4,0)</f>
        <v>80807</v>
      </c>
      <c r="E12207" s="36">
        <v>3</v>
      </c>
    </row>
    <row r="12208" spans="1:5">
      <c r="A12208" s="32">
        <v>44484</v>
      </c>
      <c r="B12208" s="33">
        <v>44484</v>
      </c>
      <c r="C12208" s="33" t="s">
        <v>1076</v>
      </c>
      <c r="D12208" s="34">
        <f>VLOOKUP(Pag_Inicio_Corr_mas_casos[[#This Row],[Corregimiento]],Hoja3!$A$2:$D$676,4,0)</f>
        <v>30107</v>
      </c>
      <c r="E12208" s="33">
        <v>15</v>
      </c>
    </row>
    <row r="12209" spans="1:5">
      <c r="A12209" s="32">
        <v>44484</v>
      </c>
      <c r="B12209" s="33">
        <v>44484</v>
      </c>
      <c r="C12209" s="33" t="s">
        <v>1155</v>
      </c>
      <c r="D12209" s="34">
        <f>VLOOKUP(Pag_Inicio_Corr_mas_casos[[#This Row],[Corregimiento]],Hoja3!$A$2:$D$676,4,0)</f>
        <v>80812</v>
      </c>
      <c r="E12209" s="33">
        <v>10</v>
      </c>
    </row>
    <row r="12210" spans="1:5">
      <c r="A12210" s="32">
        <v>44484</v>
      </c>
      <c r="B12210" s="33">
        <v>44484</v>
      </c>
      <c r="C12210" s="33" t="s">
        <v>1169</v>
      </c>
      <c r="D12210" s="34">
        <f>VLOOKUP(Pag_Inicio_Corr_mas_casos[[#This Row],[Corregimiento]],Hoja3!$A$2:$D$676,4,0)</f>
        <v>40601</v>
      </c>
      <c r="E12210" s="33">
        <v>9</v>
      </c>
    </row>
    <row r="12211" spans="1:5">
      <c r="A12211" s="32">
        <v>44484</v>
      </c>
      <c r="B12211" s="33">
        <v>44484</v>
      </c>
      <c r="C12211" s="33" t="s">
        <v>1049</v>
      </c>
      <c r="D12211" s="34">
        <f>VLOOKUP(Pag_Inicio_Corr_mas_casos[[#This Row],[Corregimiento]],Hoja3!$A$2:$D$676,4,0)</f>
        <v>80806</v>
      </c>
      <c r="E12211" s="33">
        <v>8</v>
      </c>
    </row>
    <row r="12212" spans="1:5">
      <c r="A12212" s="32">
        <v>44484</v>
      </c>
      <c r="B12212" s="33">
        <v>44484</v>
      </c>
      <c r="C12212" s="33" t="s">
        <v>1051</v>
      </c>
      <c r="D12212" s="34">
        <f>VLOOKUP(Pag_Inicio_Corr_mas_casos[[#This Row],[Corregimiento]],Hoja3!$A$2:$D$676,4,0)</f>
        <v>80807</v>
      </c>
      <c r="E12212" s="33">
        <v>7</v>
      </c>
    </row>
    <row r="12213" spans="1:5">
      <c r="A12213" s="32">
        <v>44484</v>
      </c>
      <c r="B12213" s="33">
        <v>44484</v>
      </c>
      <c r="C12213" s="33" t="s">
        <v>1050</v>
      </c>
      <c r="D12213" s="34">
        <f>VLOOKUP(Pag_Inicio_Corr_mas_casos[[#This Row],[Corregimiento]],Hoja3!$A$2:$D$676,4,0)</f>
        <v>80823</v>
      </c>
      <c r="E12213" s="33">
        <v>6</v>
      </c>
    </row>
    <row r="12214" spans="1:5">
      <c r="A12214" s="32">
        <v>44484</v>
      </c>
      <c r="B12214" s="33">
        <v>44484</v>
      </c>
      <c r="C12214" s="33" t="s">
        <v>1120</v>
      </c>
      <c r="D12214" s="34">
        <f>VLOOKUP(Pag_Inicio_Corr_mas_casos[[#This Row],[Corregimiento]],Hoja3!$A$2:$D$676,4,0)</f>
        <v>80809</v>
      </c>
      <c r="E12214" s="33">
        <v>6</v>
      </c>
    </row>
    <row r="12215" spans="1:5">
      <c r="A12215" s="32">
        <v>44484</v>
      </c>
      <c r="B12215" s="33">
        <v>44484</v>
      </c>
      <c r="C12215" s="33" t="s">
        <v>1079</v>
      </c>
      <c r="D12215" s="34">
        <f>VLOOKUP(Pag_Inicio_Corr_mas_casos[[#This Row],[Corregimiento]],Hoja3!$A$2:$D$676,4,0)</f>
        <v>40606</v>
      </c>
      <c r="E12215" s="33">
        <v>5</v>
      </c>
    </row>
    <row r="12216" spans="1:5">
      <c r="A12216" s="32">
        <v>44484</v>
      </c>
      <c r="B12216" s="33">
        <v>44484</v>
      </c>
      <c r="C12216" s="33" t="s">
        <v>1063</v>
      </c>
      <c r="D12216" s="34">
        <f>VLOOKUP(Pag_Inicio_Corr_mas_casos[[#This Row],[Corregimiento]],Hoja3!$A$2:$D$676,4,0)</f>
        <v>80822</v>
      </c>
      <c r="E12216" s="33">
        <v>5</v>
      </c>
    </row>
    <row r="12217" spans="1:5">
      <c r="A12217" s="32">
        <v>44484</v>
      </c>
      <c r="B12217" s="33">
        <v>44484</v>
      </c>
      <c r="C12217" s="33" t="s">
        <v>1066</v>
      </c>
      <c r="D12217" s="34">
        <f>VLOOKUP(Pag_Inicio_Corr_mas_casos[[#This Row],[Corregimiento]],Hoja3!$A$2:$D$676,4,0)</f>
        <v>130716</v>
      </c>
      <c r="E12217" s="33">
        <v>4</v>
      </c>
    </row>
    <row r="12218" spans="1:5">
      <c r="A12218" s="32">
        <v>44484</v>
      </c>
      <c r="B12218" s="33">
        <v>44484</v>
      </c>
      <c r="C12218" s="33" t="s">
        <v>1065</v>
      </c>
      <c r="D12218" s="34">
        <f>VLOOKUP(Pag_Inicio_Corr_mas_casos[[#This Row],[Corregimiento]],Hoja3!$A$2:$D$676,4,0)</f>
        <v>80815</v>
      </c>
      <c r="E12218" s="33">
        <v>4</v>
      </c>
    </row>
    <row r="12219" spans="1:5">
      <c r="A12219" s="32">
        <v>44484</v>
      </c>
      <c r="B12219" s="33">
        <v>44484</v>
      </c>
      <c r="C12219" s="33" t="s">
        <v>1121</v>
      </c>
      <c r="D12219" s="34">
        <f>VLOOKUP(Pag_Inicio_Corr_mas_casos[[#This Row],[Corregimiento]],Hoja3!$A$2:$D$676,4,0)</f>
        <v>80819</v>
      </c>
      <c r="E12219" s="33">
        <v>4</v>
      </c>
    </row>
    <row r="12220" spans="1:5">
      <c r="A12220" s="32">
        <v>44484</v>
      </c>
      <c r="B12220" s="33">
        <v>44484</v>
      </c>
      <c r="C12220" s="33" t="s">
        <v>1112</v>
      </c>
      <c r="D12220" s="34">
        <f>VLOOKUP(Pag_Inicio_Corr_mas_casos[[#This Row],[Corregimiento]],Hoja3!$A$2:$D$676,4,0)</f>
        <v>40611</v>
      </c>
      <c r="E12220" s="33">
        <v>4</v>
      </c>
    </row>
    <row r="12221" spans="1:5">
      <c r="A12221" s="32">
        <v>44484</v>
      </c>
      <c r="B12221" s="33">
        <v>44484</v>
      </c>
      <c r="C12221" s="33" t="s">
        <v>1498</v>
      </c>
      <c r="D12221" s="34">
        <f>VLOOKUP(Pag_Inicio_Corr_mas_casos[[#This Row],[Corregimiento]],Hoja3!$A$2:$D$676,4,0)</f>
        <v>91002</v>
      </c>
      <c r="E12221" s="33">
        <v>4</v>
      </c>
    </row>
    <row r="12222" spans="1:5">
      <c r="A12222" s="32">
        <v>44484</v>
      </c>
      <c r="B12222" s="33">
        <v>44484</v>
      </c>
      <c r="C12222" s="33" t="s">
        <v>1062</v>
      </c>
      <c r="D12222" s="34">
        <f>VLOOKUP(Pag_Inicio_Corr_mas_casos[[#This Row],[Corregimiento]],Hoja3!$A$2:$D$676,4,0)</f>
        <v>80817</v>
      </c>
      <c r="E12222" s="33">
        <v>3</v>
      </c>
    </row>
    <row r="12223" spans="1:5">
      <c r="A12223" s="32">
        <v>44484</v>
      </c>
      <c r="B12223" s="33">
        <v>44484</v>
      </c>
      <c r="C12223" s="33" t="s">
        <v>1216</v>
      </c>
      <c r="D12223" s="34">
        <f>VLOOKUP(Pag_Inicio_Corr_mas_casos[[#This Row],[Corregimiento]],Hoja3!$A$2:$D$676,4,0)</f>
        <v>50207</v>
      </c>
      <c r="E12223" s="33">
        <v>3</v>
      </c>
    </row>
    <row r="12224" spans="1:5">
      <c r="A12224" s="32">
        <v>44484</v>
      </c>
      <c r="B12224" s="33">
        <v>44484</v>
      </c>
      <c r="C12224" s="33" t="s">
        <v>1174</v>
      </c>
      <c r="D12224" s="34">
        <f>VLOOKUP(Pag_Inicio_Corr_mas_casos[[#This Row],[Corregimiento]],Hoja3!$A$2:$D$676,4,0)</f>
        <v>30110</v>
      </c>
      <c r="E12224" s="33">
        <v>3</v>
      </c>
    </row>
    <row r="12225" spans="1:5">
      <c r="A12225" s="32">
        <v>44484</v>
      </c>
      <c r="B12225" s="33">
        <v>44484</v>
      </c>
      <c r="C12225" s="33" t="s">
        <v>1136</v>
      </c>
      <c r="D12225" s="34">
        <f>VLOOKUP(Pag_Inicio_Corr_mas_casos[[#This Row],[Corregimiento]],Hoja3!$A$2:$D$676,4,0)</f>
        <v>30103</v>
      </c>
      <c r="E12225" s="33">
        <v>3</v>
      </c>
    </row>
    <row r="12226" spans="1:5">
      <c r="A12226" s="32">
        <v>44484</v>
      </c>
      <c r="B12226" s="33">
        <v>44484</v>
      </c>
      <c r="C12226" s="33" t="s">
        <v>1182</v>
      </c>
      <c r="D12226" s="34">
        <f>VLOOKUP(Pag_Inicio_Corr_mas_casos[[#This Row],[Corregimiento]],Hoja3!$A$2:$D$676,4,0)</f>
        <v>30101</v>
      </c>
      <c r="E12226" s="33">
        <v>3</v>
      </c>
    </row>
    <row r="12227" spans="1:5">
      <c r="A12227" s="32">
        <v>44484</v>
      </c>
      <c r="B12227" s="33">
        <v>44484</v>
      </c>
      <c r="C12227" s="33" t="s">
        <v>1187</v>
      </c>
      <c r="D12227" s="34">
        <f>VLOOKUP(Pag_Inicio_Corr_mas_casos[[#This Row],[Corregimiento]],Hoja3!$A$2:$D$676,4,0)</f>
        <v>40503</v>
      </c>
      <c r="E12227" s="33">
        <v>3</v>
      </c>
    </row>
    <row r="12228" spans="1:5">
      <c r="A12228" s="206">
        <v>44485</v>
      </c>
      <c r="B12228" s="207">
        <v>44485</v>
      </c>
      <c r="C12228" s="207" t="s">
        <v>1076</v>
      </c>
      <c r="D12228" s="208">
        <f>VLOOKUP(Pag_Inicio_Corr_mas_casos[[#This Row],[Corregimiento]],Hoja3!$A$2:$D$676,4,0)</f>
        <v>30107</v>
      </c>
      <c r="E12228" s="207">
        <v>8</v>
      </c>
    </row>
    <row r="12229" spans="1:5">
      <c r="A12229" s="206">
        <v>44485</v>
      </c>
      <c r="B12229" s="207">
        <v>44485</v>
      </c>
      <c r="C12229" s="207" t="s">
        <v>1227</v>
      </c>
      <c r="D12229" s="208">
        <f>VLOOKUP(Pag_Inicio_Corr_mas_casos[[#This Row],[Corregimiento]],Hoja3!$A$2:$D$676,4,0)</f>
        <v>30401</v>
      </c>
      <c r="E12229" s="207">
        <v>7</v>
      </c>
    </row>
    <row r="12230" spans="1:5">
      <c r="A12230" s="206">
        <v>44485</v>
      </c>
      <c r="B12230" s="207">
        <v>44485</v>
      </c>
      <c r="C12230" s="207" t="s">
        <v>1466</v>
      </c>
      <c r="D12230" s="208">
        <f>VLOOKUP(Pag_Inicio_Corr_mas_casos[[#This Row],[Corregimiento]],Hoja3!$A$2:$D$676,4,0)</f>
        <v>30109</v>
      </c>
      <c r="E12230" s="207">
        <v>7</v>
      </c>
    </row>
    <row r="12231" spans="1:5">
      <c r="A12231" s="206">
        <v>44485</v>
      </c>
      <c r="B12231" s="207">
        <v>44485</v>
      </c>
      <c r="C12231" s="207" t="s">
        <v>1120</v>
      </c>
      <c r="D12231" s="208">
        <f>VLOOKUP(Pag_Inicio_Corr_mas_casos[[#This Row],[Corregimiento]],Hoja3!$A$2:$D$676,4,0)</f>
        <v>80809</v>
      </c>
      <c r="E12231" s="207">
        <v>7</v>
      </c>
    </row>
    <row r="12232" spans="1:5">
      <c r="A12232" s="206">
        <v>44485</v>
      </c>
      <c r="B12232" s="207">
        <v>44485</v>
      </c>
      <c r="C12232" s="207" t="s">
        <v>1169</v>
      </c>
      <c r="D12232" s="208">
        <f>VLOOKUP(Pag_Inicio_Corr_mas_casos[[#This Row],[Corregimiento]],Hoja3!$A$2:$D$676,4,0)</f>
        <v>40601</v>
      </c>
      <c r="E12232" s="207">
        <v>6</v>
      </c>
    </row>
    <row r="12233" spans="1:5">
      <c r="A12233" s="206">
        <v>44485</v>
      </c>
      <c r="B12233" s="207">
        <v>44485</v>
      </c>
      <c r="C12233" s="207" t="s">
        <v>1155</v>
      </c>
      <c r="D12233" s="208">
        <f>VLOOKUP(Pag_Inicio_Corr_mas_casos[[#This Row],[Corregimiento]],Hoja3!$A$2:$D$676,4,0)</f>
        <v>80812</v>
      </c>
      <c r="E12233" s="207">
        <v>6</v>
      </c>
    </row>
    <row r="12234" spans="1:5">
      <c r="A12234" s="206">
        <v>44485</v>
      </c>
      <c r="B12234" s="207">
        <v>44485</v>
      </c>
      <c r="C12234" s="207" t="s">
        <v>1141</v>
      </c>
      <c r="D12234" s="208">
        <f>VLOOKUP(Pag_Inicio_Corr_mas_casos[[#This Row],[Corregimiento]],Hoja3!$A$2:$D$676,4,0)</f>
        <v>30104</v>
      </c>
      <c r="E12234" s="207">
        <v>5</v>
      </c>
    </row>
    <row r="12235" spans="1:5">
      <c r="A12235" s="206">
        <v>44485</v>
      </c>
      <c r="B12235" s="207">
        <v>44485</v>
      </c>
      <c r="C12235" s="207" t="s">
        <v>1275</v>
      </c>
      <c r="D12235" s="208">
        <f>VLOOKUP(Pag_Inicio_Corr_mas_casos[[#This Row],[Corregimiento]],Hoja3!$A$2:$D$676,4,0)</f>
        <v>40205</v>
      </c>
      <c r="E12235" s="207">
        <v>5</v>
      </c>
    </row>
    <row r="12236" spans="1:5">
      <c r="A12236" s="206">
        <v>44485</v>
      </c>
      <c r="B12236" s="207">
        <v>44485</v>
      </c>
      <c r="C12236" s="207" t="s">
        <v>1046</v>
      </c>
      <c r="D12236" s="208">
        <f>VLOOKUP(Pag_Inicio_Corr_mas_casos[[#This Row],[Corregimiento]],Hoja3!$A$2:$D$676,4,0)</f>
        <v>80810</v>
      </c>
      <c r="E12236" s="207">
        <v>4</v>
      </c>
    </row>
    <row r="12237" spans="1:5">
      <c r="A12237" s="206">
        <v>44485</v>
      </c>
      <c r="B12237" s="207">
        <v>44485</v>
      </c>
      <c r="C12237" s="207" t="s">
        <v>1062</v>
      </c>
      <c r="D12237" s="208">
        <f>VLOOKUP(Pag_Inicio_Corr_mas_casos[[#This Row],[Corregimiento]],Hoja3!$A$2:$D$676,4,0)</f>
        <v>80817</v>
      </c>
      <c r="E12237" s="207">
        <v>4</v>
      </c>
    </row>
    <row r="12238" spans="1:5">
      <c r="A12238" s="206">
        <v>44485</v>
      </c>
      <c r="B12238" s="207">
        <v>44485</v>
      </c>
      <c r="C12238" s="207" t="s">
        <v>1266</v>
      </c>
      <c r="D12238" s="208">
        <f>VLOOKUP(Pag_Inicio_Corr_mas_casos[[#This Row],[Corregimiento]],Hoja3!$A$2:$D$676,4,0)</f>
        <v>60101</v>
      </c>
      <c r="E12238" s="207">
        <v>4</v>
      </c>
    </row>
    <row r="12239" spans="1:5">
      <c r="A12239" s="206">
        <v>44485</v>
      </c>
      <c r="B12239" s="207">
        <v>44485</v>
      </c>
      <c r="C12239" s="207" t="s">
        <v>1050</v>
      </c>
      <c r="D12239" s="208">
        <f>VLOOKUP(Pag_Inicio_Corr_mas_casos[[#This Row],[Corregimiento]],Hoja3!$A$2:$D$676,4,0)</f>
        <v>80823</v>
      </c>
      <c r="E12239" s="207">
        <v>3</v>
      </c>
    </row>
    <row r="12240" spans="1:5">
      <c r="A12240" s="206">
        <v>44485</v>
      </c>
      <c r="B12240" s="207">
        <v>44485</v>
      </c>
      <c r="C12240" s="207" t="s">
        <v>1057</v>
      </c>
      <c r="D12240" s="208">
        <f>VLOOKUP(Pag_Inicio_Corr_mas_casos[[#This Row],[Corregimiento]],Hoja3!$A$2:$D$676,4,0)</f>
        <v>80811</v>
      </c>
      <c r="E12240" s="207">
        <v>3</v>
      </c>
    </row>
    <row r="12241" spans="1:5">
      <c r="A12241" s="206">
        <v>44485</v>
      </c>
      <c r="B12241" s="207">
        <v>44485</v>
      </c>
      <c r="C12241" s="207" t="s">
        <v>1499</v>
      </c>
      <c r="D12241" s="208">
        <f>VLOOKUP(Pag_Inicio_Corr_mas_casos[[#This Row],[Corregimiento]],Hoja3!$A$2:$D$676,4,0)</f>
        <v>40201</v>
      </c>
      <c r="E12241" s="207">
        <v>3</v>
      </c>
    </row>
    <row r="12242" spans="1:5">
      <c r="A12242" s="206">
        <v>44485</v>
      </c>
      <c r="B12242" s="207">
        <v>44485</v>
      </c>
      <c r="C12242" s="207" t="s">
        <v>1492</v>
      </c>
      <c r="D12242" s="208">
        <f>VLOOKUP(Pag_Inicio_Corr_mas_casos[[#This Row],[Corregimiento]],Hoja3!$A$2:$D$676,4,0)</f>
        <v>60105</v>
      </c>
      <c r="E12242" s="207">
        <v>3</v>
      </c>
    </row>
    <row r="12243" spans="1:5">
      <c r="A12243" s="206">
        <v>44485</v>
      </c>
      <c r="B12243" s="207">
        <v>44485</v>
      </c>
      <c r="C12243" s="207" t="s">
        <v>1500</v>
      </c>
      <c r="D12243" s="208">
        <f>VLOOKUP(Pag_Inicio_Corr_mas_casos[[#This Row],[Corregimiento]],Hoja3!$A$2:$D$676,4,0)</f>
        <v>130706</v>
      </c>
      <c r="E12243" s="207">
        <v>3</v>
      </c>
    </row>
    <row r="12244" spans="1:5">
      <c r="A12244" s="206">
        <v>44485</v>
      </c>
      <c r="B12244" s="207">
        <v>44485</v>
      </c>
      <c r="C12244" s="207" t="s">
        <v>1022</v>
      </c>
      <c r="D12244" s="208">
        <f>VLOOKUP(Pag_Inicio_Corr_mas_casos[[#This Row],[Corregimiento]],Hoja3!$A$2:$D$676,4,0)</f>
        <v>80816</v>
      </c>
      <c r="E12244" s="207">
        <v>3</v>
      </c>
    </row>
    <row r="12245" spans="1:5">
      <c r="A12245" s="206">
        <v>44485</v>
      </c>
      <c r="B12245" s="207">
        <v>44485</v>
      </c>
      <c r="C12245" s="207" t="s">
        <v>1130</v>
      </c>
      <c r="D12245" s="208">
        <f>VLOOKUP(Pag_Inicio_Corr_mas_casos[[#This Row],[Corregimiento]],Hoja3!$A$2:$D$676,4,0)</f>
        <v>81003</v>
      </c>
      <c r="E12245" s="207">
        <v>3</v>
      </c>
    </row>
    <row r="12246" spans="1:5">
      <c r="A12246" s="206">
        <v>44485</v>
      </c>
      <c r="B12246" s="207">
        <v>44485</v>
      </c>
      <c r="C12246" s="207" t="s">
        <v>1051</v>
      </c>
      <c r="D12246" s="208">
        <f>VLOOKUP(Pag_Inicio_Corr_mas_casos[[#This Row],[Corregimiento]],Hoja3!$A$2:$D$676,4,0)</f>
        <v>80807</v>
      </c>
      <c r="E12246" s="207">
        <v>3</v>
      </c>
    </row>
    <row r="12247" spans="1:5">
      <c r="A12247" s="206">
        <v>44485</v>
      </c>
      <c r="B12247" s="207">
        <v>44485</v>
      </c>
      <c r="C12247" s="207" t="s">
        <v>1461</v>
      </c>
      <c r="D12247" s="208">
        <f>VLOOKUP(Pag_Inicio_Corr_mas_casos[[#This Row],[Corregimiento]],Hoja3!$A$2:$D$676,4,0)</f>
        <v>130717</v>
      </c>
      <c r="E12247" s="207">
        <v>3</v>
      </c>
    </row>
    <row r="12248" spans="1:5">
      <c r="A12248" s="209">
        <v>44486</v>
      </c>
      <c r="B12248" s="210">
        <v>44486</v>
      </c>
      <c r="C12248" s="210" t="s">
        <v>1120</v>
      </c>
      <c r="D12248" s="211">
        <f>VLOOKUP(Pag_Inicio_Corr_mas_casos[[#This Row],[Corregimiento]],Hoja3!$A$2:$D$676,4,0)</f>
        <v>80809</v>
      </c>
      <c r="E12248" s="210">
        <v>10</v>
      </c>
    </row>
    <row r="12249" spans="1:5">
      <c r="A12249" s="209">
        <v>44486</v>
      </c>
      <c r="B12249" s="210">
        <v>44486</v>
      </c>
      <c r="C12249" s="210" t="s">
        <v>1266</v>
      </c>
      <c r="D12249" s="211">
        <f>VLOOKUP(Pag_Inicio_Corr_mas_casos[[#This Row],[Corregimiento]],Hoja3!$A$2:$D$676,4,0)</f>
        <v>60101</v>
      </c>
      <c r="E12249" s="210">
        <v>5</v>
      </c>
    </row>
    <row r="12250" spans="1:5">
      <c r="A12250" s="209">
        <v>44486</v>
      </c>
      <c r="B12250" s="210">
        <v>44486</v>
      </c>
      <c r="C12250" s="210" t="s">
        <v>1169</v>
      </c>
      <c r="D12250" s="211">
        <f>VLOOKUP(Pag_Inicio_Corr_mas_casos[[#This Row],[Corregimiento]],Hoja3!$A$2:$D$676,4,0)</f>
        <v>40601</v>
      </c>
      <c r="E12250" s="210">
        <v>5</v>
      </c>
    </row>
    <row r="12251" spans="1:5">
      <c r="A12251" s="209">
        <v>44486</v>
      </c>
      <c r="B12251" s="210">
        <v>44486</v>
      </c>
      <c r="C12251" s="210" t="s">
        <v>1076</v>
      </c>
      <c r="D12251" s="211">
        <f>VLOOKUP(Pag_Inicio_Corr_mas_casos[[#This Row],[Corregimiento]],Hoja3!$A$2:$D$676,4,0)</f>
        <v>30107</v>
      </c>
      <c r="E12251" s="210">
        <v>4</v>
      </c>
    </row>
    <row r="12252" spans="1:5">
      <c r="A12252" s="209">
        <v>44486</v>
      </c>
      <c r="B12252" s="210">
        <v>44486</v>
      </c>
      <c r="C12252" s="210" t="s">
        <v>1049</v>
      </c>
      <c r="D12252" s="211">
        <f>VLOOKUP(Pag_Inicio_Corr_mas_casos[[#This Row],[Corregimiento]],Hoja3!$A$2:$D$676,4,0)</f>
        <v>80806</v>
      </c>
      <c r="E12252" s="210">
        <v>4</v>
      </c>
    </row>
    <row r="12253" spans="1:5">
      <c r="A12253" s="209">
        <v>44486</v>
      </c>
      <c r="B12253" s="210">
        <v>44486</v>
      </c>
      <c r="C12253" s="210" t="s">
        <v>1121</v>
      </c>
      <c r="D12253" s="211">
        <f>VLOOKUP(Pag_Inicio_Corr_mas_casos[[#This Row],[Corregimiento]],Hoja3!$A$2:$D$676,4,0)</f>
        <v>80819</v>
      </c>
      <c r="E12253" s="210">
        <v>4</v>
      </c>
    </row>
    <row r="12254" spans="1:5">
      <c r="A12254" s="209">
        <v>44486</v>
      </c>
      <c r="B12254" s="210">
        <v>44486</v>
      </c>
      <c r="C12254" s="210" t="s">
        <v>1275</v>
      </c>
      <c r="D12254" s="211">
        <f>VLOOKUP(Pag_Inicio_Corr_mas_casos[[#This Row],[Corregimiento]],Hoja3!$A$2:$D$676,4,0)</f>
        <v>40205</v>
      </c>
      <c r="E12254" s="210">
        <v>3</v>
      </c>
    </row>
    <row r="12255" spans="1:5">
      <c r="A12255" s="209">
        <v>44486</v>
      </c>
      <c r="B12255" s="210">
        <v>44486</v>
      </c>
      <c r="C12255" s="210" t="s">
        <v>1141</v>
      </c>
      <c r="D12255" s="211">
        <f>VLOOKUP(Pag_Inicio_Corr_mas_casos[[#This Row],[Corregimiento]],Hoja3!$A$2:$D$676,4,0)</f>
        <v>30104</v>
      </c>
      <c r="E12255" s="210">
        <v>3</v>
      </c>
    </row>
    <row r="12256" spans="1:5">
      <c r="A12256" s="209">
        <v>44486</v>
      </c>
      <c r="B12256" s="210">
        <v>44486</v>
      </c>
      <c r="C12256" s="210" t="s">
        <v>1051</v>
      </c>
      <c r="D12256" s="211">
        <f>VLOOKUP(Pag_Inicio_Corr_mas_casos[[#This Row],[Corregimiento]],Hoja3!$A$2:$D$676,4,0)</f>
        <v>80807</v>
      </c>
      <c r="E12256" s="210">
        <v>3</v>
      </c>
    </row>
    <row r="12257" spans="1:5">
      <c r="A12257" s="209">
        <v>44486</v>
      </c>
      <c r="B12257" s="210">
        <v>44486</v>
      </c>
      <c r="C12257" s="210" t="s">
        <v>1079</v>
      </c>
      <c r="D12257" s="211">
        <f>VLOOKUP(Pag_Inicio_Corr_mas_casos[[#This Row],[Corregimiento]],Hoja3!$A$2:$D$676,4,0)</f>
        <v>40606</v>
      </c>
      <c r="E12257" s="210">
        <v>3</v>
      </c>
    </row>
    <row r="12258" spans="1:5">
      <c r="A12258" s="209">
        <v>44486</v>
      </c>
      <c r="B12258" s="210">
        <v>44486</v>
      </c>
      <c r="C12258" s="210" t="s">
        <v>1429</v>
      </c>
      <c r="D12258" s="211">
        <f>VLOOKUP(Pag_Inicio_Corr_mas_casos[[#This Row],[Corregimiento]],Hoja3!$A$2:$D$676,4,0)</f>
        <v>80808</v>
      </c>
      <c r="E12258" s="210">
        <v>2</v>
      </c>
    </row>
    <row r="12259" spans="1:5">
      <c r="A12259" s="209">
        <v>44486</v>
      </c>
      <c r="B12259" s="210">
        <v>44486</v>
      </c>
      <c r="C12259" s="210" t="s">
        <v>1065</v>
      </c>
      <c r="D12259" s="211">
        <f>VLOOKUP(Pag_Inicio_Corr_mas_casos[[#This Row],[Corregimiento]],Hoja3!$A$2:$D$676,4,0)</f>
        <v>80815</v>
      </c>
      <c r="E12259" s="210">
        <v>2</v>
      </c>
    </row>
    <row r="12260" spans="1:5">
      <c r="A12260" s="209">
        <v>44486</v>
      </c>
      <c r="B12260" s="210">
        <v>44486</v>
      </c>
      <c r="C12260" s="210" t="s">
        <v>1501</v>
      </c>
      <c r="D12260" s="211">
        <f>VLOOKUP(Pag_Inicio_Corr_mas_casos[[#This Row],[Corregimiento]],Hoja3!$A$2:$D$676,4,0)</f>
        <v>60608</v>
      </c>
      <c r="E12260" s="210">
        <v>2</v>
      </c>
    </row>
    <row r="12261" spans="1:5">
      <c r="A12261" s="209">
        <v>44486</v>
      </c>
      <c r="B12261" s="210">
        <v>44486</v>
      </c>
      <c r="C12261" s="210" t="s">
        <v>1114</v>
      </c>
      <c r="D12261" s="211">
        <f>VLOOKUP(Pag_Inicio_Corr_mas_casos[[#This Row],[Corregimiento]],Hoja3!$A$2:$D$676,4,0)</f>
        <v>60103</v>
      </c>
      <c r="E12261" s="210">
        <v>2</v>
      </c>
    </row>
    <row r="12262" spans="1:5">
      <c r="A12262" s="209">
        <v>44486</v>
      </c>
      <c r="B12262" s="210">
        <v>44486</v>
      </c>
      <c r="C12262" s="210" t="s">
        <v>1132</v>
      </c>
      <c r="D12262" s="211">
        <f>VLOOKUP(Pag_Inicio_Corr_mas_casos[[#This Row],[Corregimiento]],Hoja3!$A$2:$D$676,4,0)</f>
        <v>30111</v>
      </c>
      <c r="E12262" s="210">
        <v>2</v>
      </c>
    </row>
    <row r="12263" spans="1:5">
      <c r="A12263" s="209">
        <v>44486</v>
      </c>
      <c r="B12263" s="210">
        <v>44486</v>
      </c>
      <c r="C12263" s="210" t="s">
        <v>1060</v>
      </c>
      <c r="D12263" s="211">
        <f>VLOOKUP(Pag_Inicio_Corr_mas_casos[[#This Row],[Corregimiento]],Hoja3!$A$2:$D$676,4,0)</f>
        <v>80813</v>
      </c>
      <c r="E12263" s="210">
        <v>2</v>
      </c>
    </row>
    <row r="12264" spans="1:5">
      <c r="A12264" s="209">
        <v>44486</v>
      </c>
      <c r="B12264" s="210">
        <v>44486</v>
      </c>
      <c r="C12264" s="210" t="s">
        <v>1502</v>
      </c>
      <c r="D12264" s="211">
        <f>VLOOKUP(Pag_Inicio_Corr_mas_casos[[#This Row],[Corregimiento]],Hoja3!$A$2:$D$676,4,0)</f>
        <v>40610</v>
      </c>
      <c r="E12264" s="210">
        <v>2</v>
      </c>
    </row>
    <row r="12265" spans="1:5">
      <c r="A12265" s="209">
        <v>44486</v>
      </c>
      <c r="B12265" s="210">
        <v>44486</v>
      </c>
      <c r="C12265" s="210" t="s">
        <v>1287</v>
      </c>
      <c r="D12265" s="211">
        <f>VLOOKUP(Pag_Inicio_Corr_mas_casos[[#This Row],[Corregimiento]],Hoja3!$A$2:$D$676,4,0)</f>
        <v>130102</v>
      </c>
      <c r="E12265" s="210">
        <v>2</v>
      </c>
    </row>
    <row r="12266" spans="1:5">
      <c r="A12266" s="209">
        <v>44486</v>
      </c>
      <c r="B12266" s="210">
        <v>44486</v>
      </c>
      <c r="C12266" s="210" t="s">
        <v>1155</v>
      </c>
      <c r="D12266" s="211">
        <f>VLOOKUP(Pag_Inicio_Corr_mas_casos[[#This Row],[Corregimiento]],Hoja3!$A$2:$D$676,4,0)</f>
        <v>80812</v>
      </c>
      <c r="E12266" s="210">
        <v>2</v>
      </c>
    </row>
    <row r="12267" spans="1:5">
      <c r="A12267" s="209">
        <v>44486</v>
      </c>
      <c r="B12267" s="210">
        <v>44486</v>
      </c>
      <c r="C12267" s="210" t="s">
        <v>881</v>
      </c>
      <c r="D12267" s="211">
        <f>VLOOKUP(Pag_Inicio_Corr_mas_casos[[#This Row],[Corregimiento]],Hoja3!$A$2:$D$676,4,0)</f>
        <v>80821</v>
      </c>
      <c r="E12267" s="210">
        <v>2</v>
      </c>
    </row>
    <row r="12268" spans="1:5">
      <c r="A12268" s="43">
        <v>44487</v>
      </c>
      <c r="B12268" s="41">
        <v>44487</v>
      </c>
      <c r="C12268" s="41" t="s">
        <v>1241</v>
      </c>
      <c r="D12268" s="42">
        <f>VLOOKUP(Pag_Inicio_Corr_mas_casos[[#This Row],[Corregimiento]],Hoja3!$A$2:$D$676,4,0)</f>
        <v>40401</v>
      </c>
      <c r="E12268" s="41">
        <v>8</v>
      </c>
    </row>
    <row r="12269" spans="1:5">
      <c r="A12269" s="43">
        <v>44487</v>
      </c>
      <c r="B12269" s="41">
        <v>44487</v>
      </c>
      <c r="C12269" s="41" t="s">
        <v>1163</v>
      </c>
      <c r="D12269" s="42">
        <f>VLOOKUP(Pag_Inicio_Corr_mas_casos[[#This Row],[Corregimiento]],Hoja3!$A$2:$D$676,4,0)</f>
        <v>130102</v>
      </c>
      <c r="E12269" s="41">
        <v>6</v>
      </c>
    </row>
    <row r="12270" spans="1:5">
      <c r="A12270" s="43">
        <v>44487</v>
      </c>
      <c r="B12270" s="41">
        <v>44487</v>
      </c>
      <c r="C12270" s="41" t="s">
        <v>1121</v>
      </c>
      <c r="D12270" s="42">
        <f>VLOOKUP(Pag_Inicio_Corr_mas_casos[[#This Row],[Corregimiento]],Hoja3!$A$2:$D$676,4,0)</f>
        <v>80819</v>
      </c>
      <c r="E12270" s="41">
        <v>6</v>
      </c>
    </row>
    <row r="12271" spans="1:5">
      <c r="A12271" s="43">
        <v>44487</v>
      </c>
      <c r="B12271" s="41">
        <v>44487</v>
      </c>
      <c r="C12271" s="41" t="s">
        <v>1174</v>
      </c>
      <c r="D12271" s="42">
        <f>VLOOKUP(Pag_Inicio_Corr_mas_casos[[#This Row],[Corregimiento]],Hoja3!$A$2:$D$676,4,0)</f>
        <v>30110</v>
      </c>
      <c r="E12271" s="41">
        <v>5</v>
      </c>
    </row>
    <row r="12272" spans="1:5">
      <c r="A12272" s="43">
        <v>44487</v>
      </c>
      <c r="B12272" s="41">
        <v>44487</v>
      </c>
      <c r="C12272" s="41" t="s">
        <v>1303</v>
      </c>
      <c r="D12272" s="42">
        <f>VLOOKUP(Pag_Inicio_Corr_mas_casos[[#This Row],[Corregimiento]],Hoja3!$A$2:$D$676,4,0)</f>
        <v>40706</v>
      </c>
      <c r="E12272" s="41">
        <v>5</v>
      </c>
    </row>
    <row r="12273" spans="1:5">
      <c r="A12273" s="43">
        <v>44487</v>
      </c>
      <c r="B12273" s="41">
        <v>44487</v>
      </c>
      <c r="C12273" s="41" t="s">
        <v>1128</v>
      </c>
      <c r="D12273" s="42">
        <f>VLOOKUP(Pag_Inicio_Corr_mas_casos[[#This Row],[Corregimiento]],Hoja3!$A$2:$D$676,4,0)</f>
        <v>81001</v>
      </c>
      <c r="E12273" s="41">
        <v>4</v>
      </c>
    </row>
    <row r="12274" spans="1:5">
      <c r="A12274" s="43">
        <v>44487</v>
      </c>
      <c r="B12274" s="41">
        <v>44487</v>
      </c>
      <c r="C12274" s="41" t="s">
        <v>1076</v>
      </c>
      <c r="D12274" s="42">
        <f>VLOOKUP(Pag_Inicio_Corr_mas_casos[[#This Row],[Corregimiento]],Hoja3!$A$2:$D$676,4,0)</f>
        <v>30107</v>
      </c>
      <c r="E12274" s="41">
        <v>4</v>
      </c>
    </row>
    <row r="12275" spans="1:5">
      <c r="A12275" s="43">
        <v>44487</v>
      </c>
      <c r="B12275" s="41">
        <v>44487</v>
      </c>
      <c r="C12275" s="41" t="s">
        <v>1169</v>
      </c>
      <c r="D12275" s="42">
        <f>VLOOKUP(Pag_Inicio_Corr_mas_casos[[#This Row],[Corregimiento]],Hoja3!$A$2:$D$676,4,0)</f>
        <v>40601</v>
      </c>
      <c r="E12275" s="41">
        <v>4</v>
      </c>
    </row>
    <row r="12276" spans="1:5">
      <c r="A12276" s="43">
        <v>44487</v>
      </c>
      <c r="B12276" s="41">
        <v>44487</v>
      </c>
      <c r="C12276" s="41" t="s">
        <v>1120</v>
      </c>
      <c r="D12276" s="42">
        <f>VLOOKUP(Pag_Inicio_Corr_mas_casos[[#This Row],[Corregimiento]],Hoja3!$A$2:$D$676,4,0)</f>
        <v>80809</v>
      </c>
      <c r="E12276" s="41">
        <v>3</v>
      </c>
    </row>
    <row r="12277" spans="1:5">
      <c r="A12277" s="43">
        <v>44487</v>
      </c>
      <c r="B12277" s="41">
        <v>44487</v>
      </c>
      <c r="C12277" s="41" t="s">
        <v>1055</v>
      </c>
      <c r="D12277" s="42">
        <f>VLOOKUP(Pag_Inicio_Corr_mas_casos[[#This Row],[Corregimiento]],Hoja3!$A$2:$D$676,4,0)</f>
        <v>80814</v>
      </c>
      <c r="E12277" s="41">
        <v>3</v>
      </c>
    </row>
    <row r="12278" spans="1:5">
      <c r="A12278" s="43">
        <v>44487</v>
      </c>
      <c r="B12278" s="41">
        <v>44487</v>
      </c>
      <c r="C12278" s="41" t="s">
        <v>1165</v>
      </c>
      <c r="D12278" s="42">
        <f>VLOOKUP(Pag_Inicio_Corr_mas_casos[[#This Row],[Corregimiento]],Hoja3!$A$2:$D$676,4,0)</f>
        <v>90605</v>
      </c>
      <c r="E12278" s="41">
        <v>3</v>
      </c>
    </row>
    <row r="12279" spans="1:5">
      <c r="A12279" s="43">
        <v>44487</v>
      </c>
      <c r="B12279" s="41">
        <v>44487</v>
      </c>
      <c r="C12279" s="41" t="s">
        <v>1141</v>
      </c>
      <c r="D12279" s="42">
        <f>VLOOKUP(Pag_Inicio_Corr_mas_casos[[#This Row],[Corregimiento]],Hoja3!$A$2:$D$676,4,0)</f>
        <v>30104</v>
      </c>
      <c r="E12279" s="41">
        <v>3</v>
      </c>
    </row>
    <row r="12280" spans="1:5">
      <c r="A12280" s="43">
        <v>44487</v>
      </c>
      <c r="B12280" s="41">
        <v>44487</v>
      </c>
      <c r="C12280" s="41" t="s">
        <v>1182</v>
      </c>
      <c r="D12280" s="42">
        <f>VLOOKUP(Pag_Inicio_Corr_mas_casos[[#This Row],[Corregimiento]],Hoja3!$A$2:$D$676,4,0)</f>
        <v>30101</v>
      </c>
      <c r="E12280" s="41">
        <v>3</v>
      </c>
    </row>
    <row r="12281" spans="1:5">
      <c r="A12281" s="43">
        <v>44487</v>
      </c>
      <c r="B12281" s="41">
        <v>44487</v>
      </c>
      <c r="C12281" s="41" t="s">
        <v>1056</v>
      </c>
      <c r="D12281" s="42">
        <f>VLOOKUP(Pag_Inicio_Corr_mas_casos[[#This Row],[Corregimiento]],Hoja3!$A$2:$D$676,4,0)</f>
        <v>80826</v>
      </c>
      <c r="E12281" s="41">
        <v>3</v>
      </c>
    </row>
    <row r="12282" spans="1:5">
      <c r="A12282" s="43">
        <v>44487</v>
      </c>
      <c r="B12282" s="41">
        <v>44487</v>
      </c>
      <c r="C12282" s="41" t="s">
        <v>1114</v>
      </c>
      <c r="D12282" s="42">
        <f>VLOOKUP(Pag_Inicio_Corr_mas_casos[[#This Row],[Corregimiento]],Hoja3!$A$2:$D$676,4,0)</f>
        <v>60103</v>
      </c>
      <c r="E12282" s="41">
        <v>3</v>
      </c>
    </row>
    <row r="12283" spans="1:5">
      <c r="A12283" s="43">
        <v>44487</v>
      </c>
      <c r="B12283" s="41">
        <v>44487</v>
      </c>
      <c r="C12283" s="41" t="s">
        <v>881</v>
      </c>
      <c r="D12283" s="42">
        <f>VLOOKUP(Pag_Inicio_Corr_mas_casos[[#This Row],[Corregimiento]],Hoja3!$A$2:$D$676,4,0)</f>
        <v>80821</v>
      </c>
      <c r="E12283" s="41">
        <v>3</v>
      </c>
    </row>
    <row r="12284" spans="1:5">
      <c r="A12284" s="43">
        <v>44487</v>
      </c>
      <c r="B12284" s="41">
        <v>44487</v>
      </c>
      <c r="C12284" s="41" t="s">
        <v>1108</v>
      </c>
      <c r="D12284" s="42">
        <f>VLOOKUP(Pag_Inicio_Corr_mas_casos[[#This Row],[Corregimiento]],Hoja3!$A$2:$D$676,4,0)</f>
        <v>60104</v>
      </c>
      <c r="E12284" s="41">
        <v>3</v>
      </c>
    </row>
    <row r="12285" spans="1:5">
      <c r="A12285" s="43">
        <v>44487</v>
      </c>
      <c r="B12285" s="41">
        <v>44487</v>
      </c>
      <c r="C12285" s="41" t="s">
        <v>1101</v>
      </c>
      <c r="D12285" s="42">
        <f>VLOOKUP(Pag_Inicio_Corr_mas_casos[[#This Row],[Corregimiento]],Hoja3!$A$2:$D$676,4,0)</f>
        <v>80808</v>
      </c>
      <c r="E12285" s="41">
        <v>2</v>
      </c>
    </row>
    <row r="12286" spans="1:5">
      <c r="A12286" s="43">
        <v>44487</v>
      </c>
      <c r="B12286" s="41">
        <v>44487</v>
      </c>
      <c r="C12286" s="41" t="s">
        <v>1049</v>
      </c>
      <c r="D12286" s="42">
        <f>VLOOKUP(Pag_Inicio_Corr_mas_casos[[#This Row],[Corregimiento]],Hoja3!$A$2:$D$676,4,0)</f>
        <v>80806</v>
      </c>
      <c r="E12286" s="41">
        <v>2</v>
      </c>
    </row>
    <row r="12287" spans="1:5">
      <c r="A12287" s="43">
        <v>44487</v>
      </c>
      <c r="B12287" s="41">
        <v>44487</v>
      </c>
      <c r="C12287" s="41" t="s">
        <v>1243</v>
      </c>
      <c r="D12287" s="42">
        <f>VLOOKUP(Pag_Inicio_Corr_mas_casos[[#This Row],[Corregimiento]],Hoja3!$A$2:$D$676,4,0)</f>
        <v>40603</v>
      </c>
      <c r="E12287" s="41">
        <v>2</v>
      </c>
    </row>
    <row r="12288" spans="1:5">
      <c r="A12288" s="35">
        <v>44488</v>
      </c>
      <c r="B12288" s="36">
        <v>44488</v>
      </c>
      <c r="C12288" s="36" t="s">
        <v>1120</v>
      </c>
      <c r="D12288" s="37">
        <f>VLOOKUP(Pag_Inicio_Corr_mas_casos[[#This Row],[Corregimiento]],Hoja3!$A$2:$D$676,4,0)</f>
        <v>80809</v>
      </c>
      <c r="E12288" s="36">
        <v>22</v>
      </c>
    </row>
    <row r="12289" spans="1:5">
      <c r="A12289" s="35">
        <v>44488</v>
      </c>
      <c r="B12289" s="36">
        <v>44488</v>
      </c>
      <c r="C12289" s="36" t="s">
        <v>1130</v>
      </c>
      <c r="D12289" s="37">
        <f>VLOOKUP(Pag_Inicio_Corr_mas_casos[[#This Row],[Corregimiento]],Hoja3!$A$2:$D$676,4,0)</f>
        <v>81003</v>
      </c>
      <c r="E12289" s="36">
        <v>6</v>
      </c>
    </row>
    <row r="12290" spans="1:5">
      <c r="A12290" s="35">
        <v>44488</v>
      </c>
      <c r="B12290" s="36">
        <v>44488</v>
      </c>
      <c r="C12290" s="36" t="s">
        <v>1169</v>
      </c>
      <c r="D12290" s="37">
        <f>VLOOKUP(Pag_Inicio_Corr_mas_casos[[#This Row],[Corregimiento]],Hoja3!$A$2:$D$676,4,0)</f>
        <v>40601</v>
      </c>
      <c r="E12290" s="36">
        <v>6</v>
      </c>
    </row>
    <row r="12291" spans="1:5">
      <c r="A12291" s="35">
        <v>44488</v>
      </c>
      <c r="B12291" s="36">
        <v>44488</v>
      </c>
      <c r="C12291" s="36" t="s">
        <v>1155</v>
      </c>
      <c r="D12291" s="37">
        <f>VLOOKUP(Pag_Inicio_Corr_mas_casos[[#This Row],[Corregimiento]],Hoja3!$A$2:$D$676,4,0)</f>
        <v>80812</v>
      </c>
      <c r="E12291" s="36">
        <v>5</v>
      </c>
    </row>
    <row r="12292" spans="1:5">
      <c r="A12292" s="35">
        <v>44488</v>
      </c>
      <c r="B12292" s="36">
        <v>44488</v>
      </c>
      <c r="C12292" s="36" t="s">
        <v>1163</v>
      </c>
      <c r="D12292" s="37">
        <f>VLOOKUP(Pag_Inicio_Corr_mas_casos[[#This Row],[Corregimiento]],Hoja3!$A$2:$D$676,4,0)</f>
        <v>130102</v>
      </c>
      <c r="E12292" s="36">
        <v>5</v>
      </c>
    </row>
    <row r="12293" spans="1:5">
      <c r="A12293" s="35">
        <v>44488</v>
      </c>
      <c r="B12293" s="36">
        <v>44488</v>
      </c>
      <c r="C12293" s="36" t="s">
        <v>1187</v>
      </c>
      <c r="D12293" s="37">
        <f>VLOOKUP(Pag_Inicio_Corr_mas_casos[[#This Row],[Corregimiento]],Hoja3!$A$2:$D$676,4,0)</f>
        <v>40503</v>
      </c>
      <c r="E12293" s="36">
        <v>5</v>
      </c>
    </row>
    <row r="12294" spans="1:5">
      <c r="A12294" s="35">
        <v>44488</v>
      </c>
      <c r="B12294" s="36">
        <v>44488</v>
      </c>
      <c r="C12294" s="36" t="s">
        <v>1076</v>
      </c>
      <c r="D12294" s="37">
        <f>VLOOKUP(Pag_Inicio_Corr_mas_casos[[#This Row],[Corregimiento]],Hoja3!$A$2:$D$676,4,0)</f>
        <v>30107</v>
      </c>
      <c r="E12294" s="36">
        <v>5</v>
      </c>
    </row>
    <row r="12295" spans="1:5">
      <c r="A12295" s="35">
        <v>44488</v>
      </c>
      <c r="B12295" s="36">
        <v>44488</v>
      </c>
      <c r="C12295" s="36" t="s">
        <v>1116</v>
      </c>
      <c r="D12295" s="37">
        <f>VLOOKUP(Pag_Inicio_Corr_mas_casos[[#This Row],[Corregimiento]],Hoja3!$A$2:$D$676,4,0)</f>
        <v>40612</v>
      </c>
      <c r="E12295" s="36">
        <v>5</v>
      </c>
    </row>
    <row r="12296" spans="1:5">
      <c r="A12296" s="35">
        <v>44488</v>
      </c>
      <c r="B12296" s="36">
        <v>44488</v>
      </c>
      <c r="C12296" s="36" t="s">
        <v>1141</v>
      </c>
      <c r="D12296" s="37">
        <f>VLOOKUP(Pag_Inicio_Corr_mas_casos[[#This Row],[Corregimiento]],Hoja3!$A$2:$D$676,4,0)</f>
        <v>30104</v>
      </c>
      <c r="E12296" s="36">
        <v>4</v>
      </c>
    </row>
    <row r="12297" spans="1:5">
      <c r="A12297" s="35">
        <v>44488</v>
      </c>
      <c r="B12297" s="36">
        <v>44488</v>
      </c>
      <c r="C12297" s="36" t="s">
        <v>1254</v>
      </c>
      <c r="D12297" s="37">
        <f>VLOOKUP(Pag_Inicio_Corr_mas_casos[[#This Row],[Corregimiento]],Hoja3!$A$2:$D$676,4,0)</f>
        <v>40506</v>
      </c>
      <c r="E12297" s="36">
        <v>4</v>
      </c>
    </row>
    <row r="12298" spans="1:5">
      <c r="A12298" s="35">
        <v>44488</v>
      </c>
      <c r="B12298" s="36">
        <v>44488</v>
      </c>
      <c r="C12298" s="36" t="s">
        <v>1046</v>
      </c>
      <c r="D12298" s="37">
        <f>VLOOKUP(Pag_Inicio_Corr_mas_casos[[#This Row],[Corregimiento]],Hoja3!$A$2:$D$676,4,0)</f>
        <v>80810</v>
      </c>
      <c r="E12298" s="36">
        <v>4</v>
      </c>
    </row>
    <row r="12299" spans="1:5">
      <c r="A12299" s="35">
        <v>44488</v>
      </c>
      <c r="B12299" s="36">
        <v>44488</v>
      </c>
      <c r="C12299" s="36" t="s">
        <v>1063</v>
      </c>
      <c r="D12299" s="37">
        <f>VLOOKUP(Pag_Inicio_Corr_mas_casos[[#This Row],[Corregimiento]],Hoja3!$A$2:$D$676,4,0)</f>
        <v>80822</v>
      </c>
      <c r="E12299" s="36">
        <v>4</v>
      </c>
    </row>
    <row r="12300" spans="1:5">
      <c r="A12300" s="35">
        <v>44488</v>
      </c>
      <c r="B12300" s="36">
        <v>44488</v>
      </c>
      <c r="C12300" s="36" t="s">
        <v>1059</v>
      </c>
      <c r="D12300" s="37">
        <f>VLOOKUP(Pag_Inicio_Corr_mas_casos[[#This Row],[Corregimiento]],Hoja3!$A$2:$D$676,4,0)</f>
        <v>130107</v>
      </c>
      <c r="E12300" s="36">
        <v>4</v>
      </c>
    </row>
    <row r="12301" spans="1:5">
      <c r="A12301" s="35">
        <v>44488</v>
      </c>
      <c r="B12301" s="36">
        <v>44488</v>
      </c>
      <c r="C12301" s="36" t="s">
        <v>1115</v>
      </c>
      <c r="D12301" s="37">
        <f>VLOOKUP(Pag_Inicio_Corr_mas_casos[[#This Row],[Corregimiento]],Hoja3!$A$2:$D$676,4,0)</f>
        <v>60101</v>
      </c>
      <c r="E12301" s="36">
        <v>4</v>
      </c>
    </row>
    <row r="12302" spans="1:5">
      <c r="A12302" s="35">
        <v>44488</v>
      </c>
      <c r="B12302" s="36">
        <v>44488</v>
      </c>
      <c r="C12302" s="36" t="s">
        <v>1114</v>
      </c>
      <c r="D12302" s="37">
        <f>VLOOKUP(Pag_Inicio_Corr_mas_casos[[#This Row],[Corregimiento]],Hoja3!$A$2:$D$676,4,0)</f>
        <v>60103</v>
      </c>
      <c r="E12302" s="36">
        <v>3</v>
      </c>
    </row>
    <row r="12303" spans="1:5">
      <c r="A12303" s="35">
        <v>44488</v>
      </c>
      <c r="B12303" s="36">
        <v>44488</v>
      </c>
      <c r="C12303" s="36" t="s">
        <v>1194</v>
      </c>
      <c r="D12303" s="37">
        <f>VLOOKUP(Pag_Inicio_Corr_mas_casos[[#This Row],[Corregimiento]],Hoja3!$A$2:$D$676,4,0)</f>
        <v>130407</v>
      </c>
      <c r="E12303" s="36">
        <v>3</v>
      </c>
    </row>
    <row r="12304" spans="1:5">
      <c r="A12304" s="35">
        <v>44488</v>
      </c>
      <c r="B12304" s="36">
        <v>44488</v>
      </c>
      <c r="C12304" s="36" t="s">
        <v>881</v>
      </c>
      <c r="D12304" s="37">
        <f>VLOOKUP(Pag_Inicio_Corr_mas_casos[[#This Row],[Corregimiento]],Hoja3!$A$2:$D$676,4,0)</f>
        <v>80821</v>
      </c>
      <c r="E12304" s="36">
        <v>3</v>
      </c>
    </row>
    <row r="12305" spans="1:5">
      <c r="A12305" s="35">
        <v>44488</v>
      </c>
      <c r="B12305" s="36">
        <v>44488</v>
      </c>
      <c r="C12305" s="36" t="s">
        <v>1048</v>
      </c>
      <c r="D12305" s="37">
        <f>VLOOKUP(Pag_Inicio_Corr_mas_casos[[#This Row],[Corregimiento]],Hoja3!$A$2:$D$676,4,0)</f>
        <v>81009</v>
      </c>
      <c r="E12305" s="36">
        <v>3</v>
      </c>
    </row>
    <row r="12306" spans="1:5">
      <c r="A12306" s="35">
        <v>44488</v>
      </c>
      <c r="B12306" s="36">
        <v>44488</v>
      </c>
      <c r="C12306" s="36" t="s">
        <v>1108</v>
      </c>
      <c r="D12306" s="37">
        <f>VLOOKUP(Pag_Inicio_Corr_mas_casos[[#This Row],[Corregimiento]],Hoja3!$A$2:$D$676,4,0)</f>
        <v>60104</v>
      </c>
      <c r="E12306" s="36">
        <v>3</v>
      </c>
    </row>
    <row r="12307" spans="1:5">
      <c r="A12307" s="35">
        <v>44488</v>
      </c>
      <c r="B12307" s="36">
        <v>44488</v>
      </c>
      <c r="C12307" s="36" t="s">
        <v>1167</v>
      </c>
      <c r="D12307" s="37">
        <f>VLOOKUP(Pag_Inicio_Corr_mas_casos[[#This Row],[Corregimiento]],Hoja3!$A$2:$D$676,4,0)</f>
        <v>40501</v>
      </c>
      <c r="E12307" s="36">
        <v>3</v>
      </c>
    </row>
    <row r="12308" spans="1:5">
      <c r="A12308" s="47">
        <v>44489</v>
      </c>
      <c r="B12308" s="48">
        <v>44489</v>
      </c>
      <c r="C12308" s="48" t="s">
        <v>1120</v>
      </c>
      <c r="D12308" s="49">
        <f>VLOOKUP(Pag_Inicio_Corr_mas_casos[[#This Row],[Corregimiento]],Hoja3!$A$2:$D$676,4,0)</f>
        <v>80809</v>
      </c>
      <c r="E12308" s="48">
        <v>17</v>
      </c>
    </row>
    <row r="12309" spans="1:5">
      <c r="A12309" s="47">
        <v>44489</v>
      </c>
      <c r="B12309" s="48">
        <v>44489</v>
      </c>
      <c r="C12309" s="48" t="s">
        <v>1169</v>
      </c>
      <c r="D12309" s="49">
        <f>VLOOKUP(Pag_Inicio_Corr_mas_casos[[#This Row],[Corregimiento]],Hoja3!$A$2:$D$676,4,0)</f>
        <v>40601</v>
      </c>
      <c r="E12309" s="48">
        <v>10</v>
      </c>
    </row>
    <row r="12310" spans="1:5">
      <c r="A12310" s="47">
        <v>44489</v>
      </c>
      <c r="B12310" s="48">
        <v>44489</v>
      </c>
      <c r="C12310" s="48" t="s">
        <v>1141</v>
      </c>
      <c r="D12310" s="49">
        <f>VLOOKUP(Pag_Inicio_Corr_mas_casos[[#This Row],[Corregimiento]],Hoja3!$A$2:$D$676,4,0)</f>
        <v>30104</v>
      </c>
      <c r="E12310" s="48">
        <v>10</v>
      </c>
    </row>
    <row r="12311" spans="1:5">
      <c r="A12311" s="47">
        <v>44489</v>
      </c>
      <c r="B12311" s="48">
        <v>44489</v>
      </c>
      <c r="C12311" s="48" t="s">
        <v>1161</v>
      </c>
      <c r="D12311" s="49">
        <f>VLOOKUP(Pag_Inicio_Corr_mas_casos[[#This Row],[Corregimiento]],Hoja3!$A$2:$D$676,4,0)</f>
        <v>40201</v>
      </c>
      <c r="E12311" s="48">
        <v>9</v>
      </c>
    </row>
    <row r="12312" spans="1:5">
      <c r="A12312" s="47">
        <v>44489</v>
      </c>
      <c r="B12312" s="48">
        <v>44489</v>
      </c>
      <c r="C12312" s="48" t="s">
        <v>1155</v>
      </c>
      <c r="D12312" s="49">
        <f>VLOOKUP(Pag_Inicio_Corr_mas_casos[[#This Row],[Corregimiento]],Hoja3!$A$2:$D$676,4,0)</f>
        <v>80812</v>
      </c>
      <c r="E12312" s="48">
        <v>9</v>
      </c>
    </row>
    <row r="12313" spans="1:5">
      <c r="A12313" s="47">
        <v>44489</v>
      </c>
      <c r="B12313" s="48">
        <v>44489</v>
      </c>
      <c r="C12313" s="48" t="s">
        <v>1076</v>
      </c>
      <c r="D12313" s="49">
        <f>VLOOKUP(Pag_Inicio_Corr_mas_casos[[#This Row],[Corregimiento]],Hoja3!$A$2:$D$676,4,0)</f>
        <v>30107</v>
      </c>
      <c r="E12313" s="48">
        <v>7</v>
      </c>
    </row>
    <row r="12314" spans="1:5">
      <c r="A12314" s="47">
        <v>44489</v>
      </c>
      <c r="B12314" s="48">
        <v>44489</v>
      </c>
      <c r="C12314" s="48" t="s">
        <v>1131</v>
      </c>
      <c r="D12314" s="49">
        <f>VLOOKUP(Pag_Inicio_Corr_mas_casos[[#This Row],[Corregimiento]],Hoja3!$A$2:$D$676,4,0)</f>
        <v>91001</v>
      </c>
      <c r="E12314" s="48">
        <v>6</v>
      </c>
    </row>
    <row r="12315" spans="1:5">
      <c r="A12315" s="47">
        <v>44489</v>
      </c>
      <c r="B12315" s="48">
        <v>44489</v>
      </c>
      <c r="C12315" s="48" t="s">
        <v>1121</v>
      </c>
      <c r="D12315" s="49">
        <f>VLOOKUP(Pag_Inicio_Corr_mas_casos[[#This Row],[Corregimiento]],Hoja3!$A$2:$D$676,4,0)</f>
        <v>80819</v>
      </c>
      <c r="E12315" s="48">
        <v>6</v>
      </c>
    </row>
    <row r="12316" spans="1:5">
      <c r="A12316" s="47">
        <v>44489</v>
      </c>
      <c r="B12316" s="48">
        <v>44489</v>
      </c>
      <c r="C12316" s="48" t="s">
        <v>1115</v>
      </c>
      <c r="D12316" s="49">
        <f>VLOOKUP(Pag_Inicio_Corr_mas_casos[[#This Row],[Corregimiento]],Hoja3!$A$2:$D$676,4,0)</f>
        <v>60101</v>
      </c>
      <c r="E12316" s="48">
        <v>6</v>
      </c>
    </row>
    <row r="12317" spans="1:5">
      <c r="A12317" s="47">
        <v>44489</v>
      </c>
      <c r="B12317" s="48">
        <v>44489</v>
      </c>
      <c r="C12317" s="48" t="s">
        <v>1132</v>
      </c>
      <c r="D12317" s="49">
        <f>VLOOKUP(Pag_Inicio_Corr_mas_casos[[#This Row],[Corregimiento]],Hoja3!$A$2:$D$676,4,0)</f>
        <v>30111</v>
      </c>
      <c r="E12317" s="48">
        <v>6</v>
      </c>
    </row>
    <row r="12318" spans="1:5">
      <c r="A12318" s="47">
        <v>44489</v>
      </c>
      <c r="B12318" s="48">
        <v>44489</v>
      </c>
      <c r="C12318" s="48" t="s">
        <v>1129</v>
      </c>
      <c r="D12318" s="49">
        <f>VLOOKUP(Pag_Inicio_Corr_mas_casos[[#This Row],[Corregimiento]],Hoja3!$A$2:$D$676,4,0)</f>
        <v>81002</v>
      </c>
      <c r="E12318" s="48">
        <v>5</v>
      </c>
    </row>
    <row r="12319" spans="1:5">
      <c r="A12319" s="47">
        <v>44489</v>
      </c>
      <c r="B12319" s="48">
        <v>44489</v>
      </c>
      <c r="C12319" s="48" t="s">
        <v>1055</v>
      </c>
      <c r="D12319" s="49">
        <f>VLOOKUP(Pag_Inicio_Corr_mas_casos[[#This Row],[Corregimiento]],Hoja3!$A$2:$D$676,4,0)</f>
        <v>80814</v>
      </c>
      <c r="E12319" s="48">
        <v>5</v>
      </c>
    </row>
    <row r="12320" spans="1:5">
      <c r="A12320" s="47">
        <v>44489</v>
      </c>
      <c r="B12320" s="48">
        <v>44489</v>
      </c>
      <c r="C12320" s="48" t="s">
        <v>1142</v>
      </c>
      <c r="D12320" s="49">
        <f>VLOOKUP(Pag_Inicio_Corr_mas_casos[[#This Row],[Corregimiento]],Hoja3!$A$2:$D$676,4,0)</f>
        <v>91008</v>
      </c>
      <c r="E12320" s="48">
        <v>5</v>
      </c>
    </row>
    <row r="12321" spans="1:5">
      <c r="A12321" s="47">
        <v>44489</v>
      </c>
      <c r="B12321" s="48">
        <v>44489</v>
      </c>
      <c r="C12321" s="48" t="s">
        <v>1060</v>
      </c>
      <c r="D12321" s="49">
        <f>VLOOKUP(Pag_Inicio_Corr_mas_casos[[#This Row],[Corregimiento]],Hoja3!$A$2:$D$676,4,0)</f>
        <v>80813</v>
      </c>
      <c r="E12321" s="48">
        <v>5</v>
      </c>
    </row>
    <row r="12322" spans="1:5">
      <c r="A12322" s="47">
        <v>44489</v>
      </c>
      <c r="B12322" s="48">
        <v>44489</v>
      </c>
      <c r="C12322" s="48" t="s">
        <v>1414</v>
      </c>
      <c r="D12322" s="49">
        <f>VLOOKUP(Pag_Inicio_Corr_mas_casos[[#This Row],[Corregimiento]],Hoja3!$A$2:$D$676,4,0)</f>
        <v>110102</v>
      </c>
      <c r="E12322" s="48">
        <v>5</v>
      </c>
    </row>
    <row r="12323" spans="1:5">
      <c r="A12323" s="47">
        <v>44489</v>
      </c>
      <c r="B12323" s="48">
        <v>44489</v>
      </c>
      <c r="C12323" s="48" t="s">
        <v>1167</v>
      </c>
      <c r="D12323" s="49">
        <f>VLOOKUP(Pag_Inicio_Corr_mas_casos[[#This Row],[Corregimiento]],Hoja3!$A$2:$D$676,4,0)</f>
        <v>40501</v>
      </c>
      <c r="E12323" s="48">
        <v>5</v>
      </c>
    </row>
    <row r="12324" spans="1:5">
      <c r="A12324" s="47">
        <v>44489</v>
      </c>
      <c r="B12324" s="48">
        <v>44489</v>
      </c>
      <c r="C12324" s="48" t="s">
        <v>1046</v>
      </c>
      <c r="D12324" s="49">
        <f>VLOOKUP(Pag_Inicio_Corr_mas_casos[[#This Row],[Corregimiento]],Hoja3!$A$2:$D$676,4,0)</f>
        <v>80810</v>
      </c>
      <c r="E12324" s="48">
        <v>5</v>
      </c>
    </row>
    <row r="12325" spans="1:5">
      <c r="A12325" s="47">
        <v>44489</v>
      </c>
      <c r="B12325" s="48">
        <v>44489</v>
      </c>
      <c r="C12325" s="48" t="s">
        <v>1111</v>
      </c>
      <c r="D12325" s="49">
        <f>VLOOKUP(Pag_Inicio_Corr_mas_casos[[#This Row],[Corregimiento]],Hoja3!$A$2:$D$676,4,0)</f>
        <v>30115</v>
      </c>
      <c r="E12325" s="48">
        <v>4</v>
      </c>
    </row>
    <row r="12326" spans="1:5">
      <c r="A12326" s="47">
        <v>44489</v>
      </c>
      <c r="B12326" s="48">
        <v>44489</v>
      </c>
      <c r="C12326" s="48" t="s">
        <v>1128</v>
      </c>
      <c r="D12326" s="49">
        <f>VLOOKUP(Pag_Inicio_Corr_mas_casos[[#This Row],[Corregimiento]],Hoja3!$A$2:$D$676,4,0)</f>
        <v>81001</v>
      </c>
      <c r="E12326" s="48">
        <v>4</v>
      </c>
    </row>
    <row r="12327" spans="1:5">
      <c r="A12327" s="47">
        <v>44489</v>
      </c>
      <c r="B12327" s="48">
        <v>44489</v>
      </c>
      <c r="C12327" s="48" t="s">
        <v>1063</v>
      </c>
      <c r="D12327" s="49">
        <f>VLOOKUP(Pag_Inicio_Corr_mas_casos[[#This Row],[Corregimiento]],Hoja3!$A$2:$D$676,4,0)</f>
        <v>80822</v>
      </c>
      <c r="E12327" s="48">
        <v>4</v>
      </c>
    </row>
    <row r="12328" spans="1:5">
      <c r="A12328" s="32">
        <v>44490</v>
      </c>
      <c r="B12328" s="33">
        <v>44490</v>
      </c>
      <c r="C12328" s="33" t="s">
        <v>1120</v>
      </c>
      <c r="D12328" s="34">
        <f>VLOOKUP(Pag_Inicio_Corr_mas_casos[[#This Row],[Corregimiento]],Hoja3!$A$2:$D$676,4,0)</f>
        <v>80809</v>
      </c>
      <c r="E12328" s="33">
        <v>12</v>
      </c>
    </row>
    <row r="12329" spans="1:5">
      <c r="A12329" s="32">
        <v>44490</v>
      </c>
      <c r="B12329" s="33">
        <v>44490</v>
      </c>
      <c r="C12329" s="33" t="s">
        <v>1046</v>
      </c>
      <c r="D12329" s="34">
        <f>VLOOKUP(Pag_Inicio_Corr_mas_casos[[#This Row],[Corregimiento]],Hoja3!$A$2:$D$676,4,0)</f>
        <v>80810</v>
      </c>
      <c r="E12329" s="33">
        <v>7</v>
      </c>
    </row>
    <row r="12330" spans="1:5">
      <c r="A12330" s="32">
        <v>44490</v>
      </c>
      <c r="B12330" s="33">
        <v>44490</v>
      </c>
      <c r="C12330" s="33" t="s">
        <v>1214</v>
      </c>
      <c r="D12330" s="34">
        <f>VLOOKUP(Pag_Inicio_Corr_mas_casos[[#This Row],[Corregimiento]],Hoja3!$A$2:$D$676,4,0)</f>
        <v>40404</v>
      </c>
      <c r="E12330" s="33">
        <v>7</v>
      </c>
    </row>
    <row r="12331" spans="1:5">
      <c r="A12331" s="32">
        <v>44490</v>
      </c>
      <c r="B12331" s="33">
        <v>44490</v>
      </c>
      <c r="C12331" s="33" t="s">
        <v>1116</v>
      </c>
      <c r="D12331" s="34">
        <f>VLOOKUP(Pag_Inicio_Corr_mas_casos[[#This Row],[Corregimiento]],Hoja3!$A$2:$D$676,4,0)</f>
        <v>40612</v>
      </c>
      <c r="E12331" s="33">
        <v>6</v>
      </c>
    </row>
    <row r="12332" spans="1:5">
      <c r="A12332" s="32">
        <v>44490</v>
      </c>
      <c r="B12332" s="33">
        <v>44490</v>
      </c>
      <c r="C12332" s="33" t="s">
        <v>1187</v>
      </c>
      <c r="D12332" s="34">
        <f>VLOOKUP(Pag_Inicio_Corr_mas_casos[[#This Row],[Corregimiento]],Hoja3!$A$2:$D$676,4,0)</f>
        <v>40503</v>
      </c>
      <c r="E12332" s="33">
        <v>6</v>
      </c>
    </row>
    <row r="12333" spans="1:5">
      <c r="A12333" s="32">
        <v>44490</v>
      </c>
      <c r="B12333" s="33">
        <v>44490</v>
      </c>
      <c r="C12333" s="33" t="s">
        <v>1048</v>
      </c>
      <c r="D12333" s="34">
        <f>VLOOKUP(Pag_Inicio_Corr_mas_casos[[#This Row],[Corregimiento]],Hoja3!$A$2:$D$676,4,0)</f>
        <v>81009</v>
      </c>
      <c r="E12333" s="33">
        <v>5</v>
      </c>
    </row>
    <row r="12334" spans="1:5">
      <c r="A12334" s="32">
        <v>44490</v>
      </c>
      <c r="B12334" s="33">
        <v>44490</v>
      </c>
      <c r="C12334" s="33" t="s">
        <v>1155</v>
      </c>
      <c r="D12334" s="34">
        <f>VLOOKUP(Pag_Inicio_Corr_mas_casos[[#This Row],[Corregimiento]],Hoja3!$A$2:$D$676,4,0)</f>
        <v>80812</v>
      </c>
      <c r="E12334" s="33">
        <v>5</v>
      </c>
    </row>
    <row r="12335" spans="1:5">
      <c r="A12335" s="32">
        <v>44490</v>
      </c>
      <c r="B12335" s="33">
        <v>44490</v>
      </c>
      <c r="C12335" s="33" t="s">
        <v>1124</v>
      </c>
      <c r="D12335" s="34">
        <f>VLOOKUP(Pag_Inicio_Corr_mas_casos[[#This Row],[Corregimiento]],Hoja3!$A$2:$D$676,4,0)</f>
        <v>130702</v>
      </c>
      <c r="E12335" s="33">
        <v>5</v>
      </c>
    </row>
    <row r="12336" spans="1:5">
      <c r="A12336" s="32">
        <v>44490</v>
      </c>
      <c r="B12336" s="33">
        <v>44490</v>
      </c>
      <c r="C12336" s="33" t="s">
        <v>1049</v>
      </c>
      <c r="D12336" s="34">
        <f>VLOOKUP(Pag_Inicio_Corr_mas_casos[[#This Row],[Corregimiento]],Hoja3!$A$2:$D$676,4,0)</f>
        <v>80806</v>
      </c>
      <c r="E12336" s="33">
        <v>5</v>
      </c>
    </row>
    <row r="12337" spans="1:5">
      <c r="A12337" s="32">
        <v>44490</v>
      </c>
      <c r="B12337" s="33">
        <v>44490</v>
      </c>
      <c r="C12337" s="33" t="s">
        <v>1076</v>
      </c>
      <c r="D12337" s="34">
        <f>VLOOKUP(Pag_Inicio_Corr_mas_casos[[#This Row],[Corregimiento]],Hoja3!$A$2:$D$676,4,0)</f>
        <v>30107</v>
      </c>
      <c r="E12337" s="33">
        <v>5</v>
      </c>
    </row>
    <row r="12338" spans="1:5">
      <c r="A12338" s="32">
        <v>44490</v>
      </c>
      <c r="B12338" s="33">
        <v>44490</v>
      </c>
      <c r="C12338" s="33" t="s">
        <v>1047</v>
      </c>
      <c r="D12338" s="34">
        <f>VLOOKUP(Pag_Inicio_Corr_mas_casos[[#This Row],[Corregimiento]],Hoja3!$A$2:$D$676,4,0)</f>
        <v>130717</v>
      </c>
      <c r="E12338" s="33">
        <v>4</v>
      </c>
    </row>
    <row r="12339" spans="1:5">
      <c r="A12339" s="32">
        <v>44490</v>
      </c>
      <c r="B12339" s="33">
        <v>44490</v>
      </c>
      <c r="C12339" s="33" t="s">
        <v>1254</v>
      </c>
      <c r="D12339" s="34">
        <f>VLOOKUP(Pag_Inicio_Corr_mas_casos[[#This Row],[Corregimiento]],Hoja3!$A$2:$D$676,4,0)</f>
        <v>40506</v>
      </c>
      <c r="E12339" s="33">
        <v>4</v>
      </c>
    </row>
    <row r="12340" spans="1:5">
      <c r="A12340" s="32">
        <v>44490</v>
      </c>
      <c r="B12340" s="33">
        <v>44490</v>
      </c>
      <c r="C12340" s="33" t="s">
        <v>1132</v>
      </c>
      <c r="D12340" s="34">
        <f>VLOOKUP(Pag_Inicio_Corr_mas_casos[[#This Row],[Corregimiento]],Hoja3!$A$2:$D$676,4,0)</f>
        <v>30111</v>
      </c>
      <c r="E12340" s="33">
        <v>4</v>
      </c>
    </row>
    <row r="12341" spans="1:5">
      <c r="A12341" s="32">
        <v>44490</v>
      </c>
      <c r="B12341" s="33">
        <v>44490</v>
      </c>
      <c r="C12341" s="33" t="s">
        <v>1055</v>
      </c>
      <c r="D12341" s="34">
        <f>VLOOKUP(Pag_Inicio_Corr_mas_casos[[#This Row],[Corregimiento]],Hoja3!$A$2:$D$676,4,0)</f>
        <v>80814</v>
      </c>
      <c r="E12341" s="33">
        <v>4</v>
      </c>
    </row>
    <row r="12342" spans="1:5">
      <c r="A12342" s="32">
        <v>44490</v>
      </c>
      <c r="B12342" s="33">
        <v>44490</v>
      </c>
      <c r="C12342" s="33" t="s">
        <v>1141</v>
      </c>
      <c r="D12342" s="34">
        <f>VLOOKUP(Pag_Inicio_Corr_mas_casos[[#This Row],[Corregimiento]],Hoja3!$A$2:$D$676,4,0)</f>
        <v>30104</v>
      </c>
      <c r="E12342" s="33">
        <v>4</v>
      </c>
    </row>
    <row r="12343" spans="1:5">
      <c r="A12343" s="32">
        <v>44490</v>
      </c>
      <c r="B12343" s="33">
        <v>44490</v>
      </c>
      <c r="C12343" s="33" t="s">
        <v>1053</v>
      </c>
      <c r="D12343" s="34">
        <f>VLOOKUP(Pag_Inicio_Corr_mas_casos[[#This Row],[Corregimiento]],Hoja3!$A$2:$D$676,4,0)</f>
        <v>130708</v>
      </c>
      <c r="E12343" s="33">
        <v>4</v>
      </c>
    </row>
    <row r="12344" spans="1:5">
      <c r="A12344" s="32">
        <v>44490</v>
      </c>
      <c r="B12344" s="33">
        <v>44490</v>
      </c>
      <c r="C12344" s="33" t="s">
        <v>1051</v>
      </c>
      <c r="D12344" s="34">
        <f>VLOOKUP(Pag_Inicio_Corr_mas_casos[[#This Row],[Corregimiento]],Hoja3!$A$2:$D$676,4,0)</f>
        <v>80807</v>
      </c>
      <c r="E12344" s="33">
        <v>4</v>
      </c>
    </row>
    <row r="12345" spans="1:5">
      <c r="A12345" s="32">
        <v>44490</v>
      </c>
      <c r="B12345" s="33">
        <v>44490</v>
      </c>
      <c r="C12345" s="33" t="s">
        <v>1163</v>
      </c>
      <c r="D12345" s="34">
        <f>VLOOKUP(Pag_Inicio_Corr_mas_casos[[#This Row],[Corregimiento]],Hoja3!$A$2:$D$676,4,0)</f>
        <v>130102</v>
      </c>
      <c r="E12345" s="33">
        <v>4</v>
      </c>
    </row>
    <row r="12346" spans="1:5">
      <c r="A12346" s="32">
        <v>44490</v>
      </c>
      <c r="B12346" s="33">
        <v>44490</v>
      </c>
      <c r="C12346" s="33" t="s">
        <v>1121</v>
      </c>
      <c r="D12346" s="34">
        <f>VLOOKUP(Pag_Inicio_Corr_mas_casos[[#This Row],[Corregimiento]],Hoja3!$A$2:$D$676,4,0)</f>
        <v>80819</v>
      </c>
      <c r="E12346" s="33">
        <v>4</v>
      </c>
    </row>
    <row r="12347" spans="1:5">
      <c r="A12347" s="32">
        <v>44490</v>
      </c>
      <c r="B12347" s="33">
        <v>44490</v>
      </c>
      <c r="C12347" s="33" t="s">
        <v>1223</v>
      </c>
      <c r="D12347" s="34">
        <f>VLOOKUP(Pag_Inicio_Corr_mas_casos[[#This Row],[Corregimiento]],Hoja3!$A$2:$D$676,4,0)</f>
        <v>130402</v>
      </c>
      <c r="E12347" s="33">
        <v>4</v>
      </c>
    </row>
    <row r="12348" spans="1:5">
      <c r="A12348" s="43">
        <v>44491</v>
      </c>
      <c r="B12348" s="41">
        <v>44491</v>
      </c>
      <c r="C12348" s="41" t="s">
        <v>1120</v>
      </c>
      <c r="D12348" s="42">
        <f>VLOOKUP(Pag_Inicio_Corr_mas_casos[[#This Row],[Corregimiento]],Hoja3!$A$2:$D$676,4,0)</f>
        <v>80809</v>
      </c>
      <c r="E12348" s="41">
        <v>12</v>
      </c>
    </row>
    <row r="12349" spans="1:5">
      <c r="A12349" s="43">
        <v>44491</v>
      </c>
      <c r="B12349" s="41">
        <v>44491</v>
      </c>
      <c r="C12349" s="41" t="s">
        <v>1132</v>
      </c>
      <c r="D12349" s="42">
        <f>VLOOKUP(Pag_Inicio_Corr_mas_casos[[#This Row],[Corregimiento]],Hoja3!$A$2:$D$676,4,0)</f>
        <v>30111</v>
      </c>
      <c r="E12349" s="41">
        <v>9</v>
      </c>
    </row>
    <row r="12350" spans="1:5">
      <c r="A12350" s="43">
        <v>44491</v>
      </c>
      <c r="B12350" s="41">
        <v>44491</v>
      </c>
      <c r="C12350" s="41" t="s">
        <v>1076</v>
      </c>
      <c r="D12350" s="42">
        <f>VLOOKUP(Pag_Inicio_Corr_mas_casos[[#This Row],[Corregimiento]],Hoja3!$A$2:$D$676,4,0)</f>
        <v>30107</v>
      </c>
      <c r="E12350" s="41">
        <v>8</v>
      </c>
    </row>
    <row r="12351" spans="1:5">
      <c r="A12351" s="43">
        <v>44491</v>
      </c>
      <c r="B12351" s="41">
        <v>44491</v>
      </c>
      <c r="C12351" s="41" t="s">
        <v>1051</v>
      </c>
      <c r="D12351" s="42">
        <f>VLOOKUP(Pag_Inicio_Corr_mas_casos[[#This Row],[Corregimiento]],Hoja3!$A$2:$D$676,4,0)</f>
        <v>80807</v>
      </c>
      <c r="E12351" s="41">
        <v>7</v>
      </c>
    </row>
    <row r="12352" spans="1:5">
      <c r="A12352" s="43">
        <v>44491</v>
      </c>
      <c r="B12352" s="41">
        <v>44491</v>
      </c>
      <c r="C12352" s="41" t="s">
        <v>1121</v>
      </c>
      <c r="D12352" s="42">
        <f>VLOOKUP(Pag_Inicio_Corr_mas_casos[[#This Row],[Corregimiento]],Hoja3!$A$2:$D$676,4,0)</f>
        <v>80819</v>
      </c>
      <c r="E12352" s="41">
        <v>6</v>
      </c>
    </row>
    <row r="12353" spans="1:5">
      <c r="A12353" s="43">
        <v>44491</v>
      </c>
      <c r="B12353" s="41">
        <v>44491</v>
      </c>
      <c r="C12353" s="41" t="s">
        <v>1114</v>
      </c>
      <c r="D12353" s="42">
        <f>VLOOKUP(Pag_Inicio_Corr_mas_casos[[#This Row],[Corregimiento]],Hoja3!$A$2:$D$676,4,0)</f>
        <v>60103</v>
      </c>
      <c r="E12353" s="41">
        <v>5</v>
      </c>
    </row>
    <row r="12354" spans="1:5">
      <c r="A12354" s="43">
        <v>44491</v>
      </c>
      <c r="B12354" s="41">
        <v>44491</v>
      </c>
      <c r="C12354" s="41" t="s">
        <v>1115</v>
      </c>
      <c r="D12354" s="42">
        <f>VLOOKUP(Pag_Inicio_Corr_mas_casos[[#This Row],[Corregimiento]],Hoja3!$A$2:$D$676,4,0)</f>
        <v>60101</v>
      </c>
      <c r="E12354" s="41">
        <v>5</v>
      </c>
    </row>
    <row r="12355" spans="1:5">
      <c r="A12355" s="43">
        <v>44491</v>
      </c>
      <c r="B12355" s="41">
        <v>44491</v>
      </c>
      <c r="C12355" s="41" t="s">
        <v>1048</v>
      </c>
      <c r="D12355" s="42">
        <f>VLOOKUP(Pag_Inicio_Corr_mas_casos[[#This Row],[Corregimiento]],Hoja3!$A$2:$D$676,4,0)</f>
        <v>81009</v>
      </c>
      <c r="E12355" s="41">
        <v>5</v>
      </c>
    </row>
    <row r="12356" spans="1:5">
      <c r="A12356" s="43">
        <v>44491</v>
      </c>
      <c r="B12356" s="41">
        <v>44491</v>
      </c>
      <c r="C12356" s="41" t="s">
        <v>1141</v>
      </c>
      <c r="D12356" s="42">
        <f>VLOOKUP(Pag_Inicio_Corr_mas_casos[[#This Row],[Corregimiento]],Hoja3!$A$2:$D$676,4,0)</f>
        <v>30104</v>
      </c>
      <c r="E12356" s="41">
        <v>5</v>
      </c>
    </row>
    <row r="12357" spans="1:5">
      <c r="A12357" s="43">
        <v>44491</v>
      </c>
      <c r="B12357" s="41">
        <v>44491</v>
      </c>
      <c r="C12357" s="41" t="s">
        <v>1218</v>
      </c>
      <c r="D12357" s="42">
        <f>VLOOKUP(Pag_Inicio_Corr_mas_casos[[#This Row],[Corregimiento]],Hoja3!$A$2:$D$676,4,0)</f>
        <v>40301</v>
      </c>
      <c r="E12357" s="41">
        <v>5</v>
      </c>
    </row>
    <row r="12358" spans="1:5">
      <c r="A12358" s="43">
        <v>44491</v>
      </c>
      <c r="B12358" s="41">
        <v>44491</v>
      </c>
      <c r="C12358" s="41" t="s">
        <v>1101</v>
      </c>
      <c r="D12358" s="42">
        <f>VLOOKUP(Pag_Inicio_Corr_mas_casos[[#This Row],[Corregimiento]],Hoja3!$A$2:$D$676,4,0)</f>
        <v>80808</v>
      </c>
      <c r="E12358" s="41">
        <v>4</v>
      </c>
    </row>
    <row r="12359" spans="1:5">
      <c r="A12359" s="43">
        <v>44491</v>
      </c>
      <c r="B12359" s="41">
        <v>44491</v>
      </c>
      <c r="C12359" s="41" t="s">
        <v>1055</v>
      </c>
      <c r="D12359" s="42">
        <f>VLOOKUP(Pag_Inicio_Corr_mas_casos[[#This Row],[Corregimiento]],Hoja3!$A$2:$D$676,4,0)</f>
        <v>80814</v>
      </c>
      <c r="E12359" s="41">
        <v>4</v>
      </c>
    </row>
    <row r="12360" spans="1:5">
      <c r="A12360" s="43">
        <v>44491</v>
      </c>
      <c r="B12360" s="41">
        <v>44491</v>
      </c>
      <c r="C12360" s="41" t="s">
        <v>1182</v>
      </c>
      <c r="D12360" s="42">
        <f>VLOOKUP(Pag_Inicio_Corr_mas_casos[[#This Row],[Corregimiento]],Hoja3!$A$2:$D$676,4,0)</f>
        <v>30101</v>
      </c>
      <c r="E12360" s="41">
        <v>4</v>
      </c>
    </row>
    <row r="12361" spans="1:5">
      <c r="A12361" s="43">
        <v>44491</v>
      </c>
      <c r="B12361" s="41">
        <v>44491</v>
      </c>
      <c r="C12361" s="41" t="s">
        <v>1079</v>
      </c>
      <c r="D12361" s="42">
        <f>VLOOKUP(Pag_Inicio_Corr_mas_casos[[#This Row],[Corregimiento]],Hoja3!$A$2:$D$676,4,0)</f>
        <v>40606</v>
      </c>
      <c r="E12361" s="41">
        <v>4</v>
      </c>
    </row>
    <row r="12362" spans="1:5">
      <c r="A12362" s="43">
        <v>44491</v>
      </c>
      <c r="B12362" s="41">
        <v>44491</v>
      </c>
      <c r="C12362" s="41" t="s">
        <v>1136</v>
      </c>
      <c r="D12362" s="42">
        <f>VLOOKUP(Pag_Inicio_Corr_mas_casos[[#This Row],[Corregimiento]],Hoja3!$A$2:$D$676,4,0)</f>
        <v>30103</v>
      </c>
      <c r="E12362" s="41">
        <v>4</v>
      </c>
    </row>
    <row r="12363" spans="1:5">
      <c r="A12363" s="43">
        <v>44491</v>
      </c>
      <c r="B12363" s="41">
        <v>44491</v>
      </c>
      <c r="C12363" s="41" t="s">
        <v>1116</v>
      </c>
      <c r="D12363" s="42">
        <f>VLOOKUP(Pag_Inicio_Corr_mas_casos[[#This Row],[Corregimiento]],Hoja3!$A$2:$D$676,4,0)</f>
        <v>40612</v>
      </c>
      <c r="E12363" s="41">
        <v>4</v>
      </c>
    </row>
    <row r="12364" spans="1:5">
      <c r="A12364" s="43">
        <v>44491</v>
      </c>
      <c r="B12364" s="41">
        <v>44491</v>
      </c>
      <c r="C12364" s="41" t="s">
        <v>881</v>
      </c>
      <c r="D12364" s="42">
        <f>VLOOKUP(Pag_Inicio_Corr_mas_casos[[#This Row],[Corregimiento]],Hoja3!$A$2:$D$676,4,0)</f>
        <v>80821</v>
      </c>
      <c r="E12364" s="41">
        <v>4</v>
      </c>
    </row>
    <row r="12365" spans="1:5">
      <c r="A12365" s="43">
        <v>44491</v>
      </c>
      <c r="B12365" s="41">
        <v>44491</v>
      </c>
      <c r="C12365" s="41" t="s">
        <v>1167</v>
      </c>
      <c r="D12365" s="42">
        <f>VLOOKUP(Pag_Inicio_Corr_mas_casos[[#This Row],[Corregimiento]],Hoja3!$A$2:$D$676,4,0)</f>
        <v>40501</v>
      </c>
      <c r="E12365" s="41">
        <v>4</v>
      </c>
    </row>
    <row r="12366" spans="1:5">
      <c r="A12366" s="43">
        <v>44491</v>
      </c>
      <c r="B12366" s="41">
        <v>44491</v>
      </c>
      <c r="C12366" s="41" t="s">
        <v>1056</v>
      </c>
      <c r="D12366" s="42">
        <f>VLOOKUP(Pag_Inicio_Corr_mas_casos[[#This Row],[Corregimiento]],Hoja3!$A$2:$D$676,4,0)</f>
        <v>80826</v>
      </c>
      <c r="E12366" s="41">
        <v>3</v>
      </c>
    </row>
    <row r="12367" spans="1:5">
      <c r="A12367" s="203">
        <v>44492</v>
      </c>
      <c r="B12367" s="204">
        <v>44492</v>
      </c>
      <c r="C12367" s="204" t="s">
        <v>1120</v>
      </c>
      <c r="D12367" s="205">
        <f>VLOOKUP(Pag_Inicio_Corr_mas_casos[[#This Row],[Corregimiento]],Hoja3!$A$2:$D$676,4,0)</f>
        <v>80809</v>
      </c>
      <c r="E12367" s="204">
        <v>12</v>
      </c>
    </row>
    <row r="12368" spans="1:5">
      <c r="A12368" s="203">
        <v>44492</v>
      </c>
      <c r="B12368" s="204">
        <v>44492</v>
      </c>
      <c r="C12368" s="204" t="s">
        <v>1132</v>
      </c>
      <c r="D12368" s="205">
        <f>VLOOKUP(Pag_Inicio_Corr_mas_casos[[#This Row],[Corregimiento]],Hoja3!$A$2:$D$676,4,0)</f>
        <v>30111</v>
      </c>
      <c r="E12368" s="204">
        <v>9</v>
      </c>
    </row>
    <row r="12369" spans="1:5">
      <c r="A12369" s="203">
        <v>44492</v>
      </c>
      <c r="B12369" s="204">
        <v>44492</v>
      </c>
      <c r="C12369" s="204" t="s">
        <v>1076</v>
      </c>
      <c r="D12369" s="205">
        <f>VLOOKUP(Pag_Inicio_Corr_mas_casos[[#This Row],[Corregimiento]],Hoja3!$A$2:$D$676,4,0)</f>
        <v>30107</v>
      </c>
      <c r="E12369" s="204">
        <v>8</v>
      </c>
    </row>
    <row r="12370" spans="1:5">
      <c r="A12370" s="203">
        <v>44492</v>
      </c>
      <c r="B12370" s="204">
        <v>44492</v>
      </c>
      <c r="C12370" s="204" t="s">
        <v>1051</v>
      </c>
      <c r="D12370" s="205">
        <f>VLOOKUP(Pag_Inicio_Corr_mas_casos[[#This Row],[Corregimiento]],Hoja3!$A$2:$D$676,4,0)</f>
        <v>80807</v>
      </c>
      <c r="E12370" s="204">
        <v>7</v>
      </c>
    </row>
    <row r="12371" spans="1:5">
      <c r="A12371" s="203">
        <v>44492</v>
      </c>
      <c r="B12371" s="204">
        <v>44492</v>
      </c>
      <c r="C12371" s="204" t="s">
        <v>1121</v>
      </c>
      <c r="D12371" s="205">
        <f>VLOOKUP(Pag_Inicio_Corr_mas_casos[[#This Row],[Corregimiento]],Hoja3!$A$2:$D$676,4,0)</f>
        <v>80819</v>
      </c>
      <c r="E12371" s="204">
        <v>6</v>
      </c>
    </row>
    <row r="12372" spans="1:5">
      <c r="A12372" s="203">
        <v>44492</v>
      </c>
      <c r="B12372" s="204">
        <v>44492</v>
      </c>
      <c r="C12372" s="204" t="s">
        <v>1114</v>
      </c>
      <c r="D12372" s="205">
        <f>VLOOKUP(Pag_Inicio_Corr_mas_casos[[#This Row],[Corregimiento]],Hoja3!$A$2:$D$676,4,0)</f>
        <v>60103</v>
      </c>
      <c r="E12372" s="204">
        <v>5</v>
      </c>
    </row>
    <row r="12373" spans="1:5">
      <c r="A12373" s="203">
        <v>44492</v>
      </c>
      <c r="B12373" s="204">
        <v>44492</v>
      </c>
      <c r="C12373" s="204" t="s">
        <v>1115</v>
      </c>
      <c r="D12373" s="205">
        <f>VLOOKUP(Pag_Inicio_Corr_mas_casos[[#This Row],[Corregimiento]],Hoja3!$A$2:$D$676,4,0)</f>
        <v>60101</v>
      </c>
      <c r="E12373" s="204">
        <v>5</v>
      </c>
    </row>
    <row r="12374" spans="1:5">
      <c r="A12374" s="203">
        <v>44492</v>
      </c>
      <c r="B12374" s="204">
        <v>44492</v>
      </c>
      <c r="C12374" s="204" t="s">
        <v>1048</v>
      </c>
      <c r="D12374" s="205">
        <f>VLOOKUP(Pag_Inicio_Corr_mas_casos[[#This Row],[Corregimiento]],Hoja3!$A$2:$D$676,4,0)</f>
        <v>81009</v>
      </c>
      <c r="E12374" s="204">
        <v>5</v>
      </c>
    </row>
    <row r="12375" spans="1:5">
      <c r="A12375" s="203">
        <v>44492</v>
      </c>
      <c r="B12375" s="204">
        <v>44492</v>
      </c>
      <c r="C12375" s="204" t="s">
        <v>1141</v>
      </c>
      <c r="D12375" s="205">
        <f>VLOOKUP(Pag_Inicio_Corr_mas_casos[[#This Row],[Corregimiento]],Hoja3!$A$2:$D$676,4,0)</f>
        <v>30104</v>
      </c>
      <c r="E12375" s="204">
        <v>5</v>
      </c>
    </row>
    <row r="12376" spans="1:5">
      <c r="A12376" s="203">
        <v>44492</v>
      </c>
      <c r="B12376" s="204">
        <v>44492</v>
      </c>
      <c r="C12376" s="204" t="s">
        <v>1218</v>
      </c>
      <c r="D12376" s="205">
        <f>VLOOKUP(Pag_Inicio_Corr_mas_casos[[#This Row],[Corregimiento]],Hoja3!$A$2:$D$676,4,0)</f>
        <v>40301</v>
      </c>
      <c r="E12376" s="204">
        <v>5</v>
      </c>
    </row>
    <row r="12377" spans="1:5">
      <c r="A12377" s="203">
        <v>44492</v>
      </c>
      <c r="B12377" s="204">
        <v>44492</v>
      </c>
      <c r="C12377" s="204" t="s">
        <v>1101</v>
      </c>
      <c r="D12377" s="205">
        <f>VLOOKUP(Pag_Inicio_Corr_mas_casos[[#This Row],[Corregimiento]],Hoja3!$A$2:$D$676,4,0)</f>
        <v>80808</v>
      </c>
      <c r="E12377" s="204">
        <v>4</v>
      </c>
    </row>
    <row r="12378" spans="1:5">
      <c r="A12378" s="203">
        <v>44492</v>
      </c>
      <c r="B12378" s="204">
        <v>44492</v>
      </c>
      <c r="C12378" s="204" t="s">
        <v>1055</v>
      </c>
      <c r="D12378" s="205">
        <f>VLOOKUP(Pag_Inicio_Corr_mas_casos[[#This Row],[Corregimiento]],Hoja3!$A$2:$D$676,4,0)</f>
        <v>80814</v>
      </c>
      <c r="E12378" s="204">
        <v>4</v>
      </c>
    </row>
    <row r="12379" spans="1:5">
      <c r="A12379" s="203">
        <v>44492</v>
      </c>
      <c r="B12379" s="204">
        <v>44492</v>
      </c>
      <c r="C12379" s="204" t="s">
        <v>1182</v>
      </c>
      <c r="D12379" s="205">
        <f>VLOOKUP(Pag_Inicio_Corr_mas_casos[[#This Row],[Corregimiento]],Hoja3!$A$2:$D$676,4,0)</f>
        <v>30101</v>
      </c>
      <c r="E12379" s="204">
        <v>4</v>
      </c>
    </row>
    <row r="12380" spans="1:5">
      <c r="A12380" s="203">
        <v>44492</v>
      </c>
      <c r="B12380" s="204">
        <v>44492</v>
      </c>
      <c r="C12380" s="204" t="s">
        <v>1079</v>
      </c>
      <c r="D12380" s="205">
        <f>VLOOKUP(Pag_Inicio_Corr_mas_casos[[#This Row],[Corregimiento]],Hoja3!$A$2:$D$676,4,0)</f>
        <v>40606</v>
      </c>
      <c r="E12380" s="204">
        <v>4</v>
      </c>
    </row>
    <row r="12381" spans="1:5">
      <c r="A12381" s="203">
        <v>44492</v>
      </c>
      <c r="B12381" s="204">
        <v>44492</v>
      </c>
      <c r="C12381" s="204" t="s">
        <v>1136</v>
      </c>
      <c r="D12381" s="205">
        <f>VLOOKUP(Pag_Inicio_Corr_mas_casos[[#This Row],[Corregimiento]],Hoja3!$A$2:$D$676,4,0)</f>
        <v>30103</v>
      </c>
      <c r="E12381" s="204">
        <v>4</v>
      </c>
    </row>
    <row r="12382" spans="1:5">
      <c r="A12382" s="203">
        <v>44492</v>
      </c>
      <c r="B12382" s="204">
        <v>44492</v>
      </c>
      <c r="C12382" s="204" t="s">
        <v>1116</v>
      </c>
      <c r="D12382" s="205">
        <f>VLOOKUP(Pag_Inicio_Corr_mas_casos[[#This Row],[Corregimiento]],Hoja3!$A$2:$D$676,4,0)</f>
        <v>40612</v>
      </c>
      <c r="E12382" s="204">
        <v>4</v>
      </c>
    </row>
    <row r="12383" spans="1:5">
      <c r="A12383" s="203">
        <v>44492</v>
      </c>
      <c r="B12383" s="204">
        <v>44492</v>
      </c>
      <c r="C12383" s="204" t="s">
        <v>881</v>
      </c>
      <c r="D12383" s="205">
        <f>VLOOKUP(Pag_Inicio_Corr_mas_casos[[#This Row],[Corregimiento]],Hoja3!$A$2:$D$676,4,0)</f>
        <v>80821</v>
      </c>
      <c r="E12383" s="204">
        <v>4</v>
      </c>
    </row>
    <row r="12384" spans="1:5">
      <c r="A12384" s="203">
        <v>44492</v>
      </c>
      <c r="B12384" s="204">
        <v>44492</v>
      </c>
      <c r="C12384" s="204" t="s">
        <v>1167</v>
      </c>
      <c r="D12384" s="205">
        <f>VLOOKUP(Pag_Inicio_Corr_mas_casos[[#This Row],[Corregimiento]],Hoja3!$A$2:$D$676,4,0)</f>
        <v>40501</v>
      </c>
      <c r="E12384" s="204">
        <v>4</v>
      </c>
    </row>
    <row r="12385" spans="1:5">
      <c r="A12385" s="203">
        <v>44492</v>
      </c>
      <c r="B12385" s="204">
        <v>44492</v>
      </c>
      <c r="C12385" s="204" t="s">
        <v>1056</v>
      </c>
      <c r="D12385" s="205">
        <f>VLOOKUP(Pag_Inicio_Corr_mas_casos[[#This Row],[Corregimiento]],Hoja3!$A$2:$D$676,4,0)</f>
        <v>80826</v>
      </c>
      <c r="E12385" s="204">
        <v>3</v>
      </c>
    </row>
    <row r="12386" spans="1:5">
      <c r="A12386" s="47">
        <v>44493</v>
      </c>
      <c r="B12386" s="48">
        <v>44493</v>
      </c>
      <c r="C12386" s="48" t="s">
        <v>1120</v>
      </c>
      <c r="D12386" s="49">
        <f>VLOOKUP(Pag_Inicio_Corr_mas_casos[[#This Row],[Corregimiento]],Hoja3!$A$2:$D$676,4,0)</f>
        <v>80809</v>
      </c>
      <c r="E12386" s="48">
        <v>10</v>
      </c>
    </row>
    <row r="12387" spans="1:5">
      <c r="A12387" s="47">
        <v>44493</v>
      </c>
      <c r="B12387" s="48">
        <v>44493</v>
      </c>
      <c r="C12387" s="48" t="s">
        <v>1108</v>
      </c>
      <c r="D12387" s="49">
        <f>VLOOKUP(Pag_Inicio_Corr_mas_casos[[#This Row],[Corregimiento]],Hoja3!$A$2:$D$676,4,0)</f>
        <v>60104</v>
      </c>
      <c r="E12387" s="48">
        <v>7</v>
      </c>
    </row>
    <row r="12388" spans="1:5">
      <c r="A12388" s="47">
        <v>44493</v>
      </c>
      <c r="B12388" s="48">
        <v>44493</v>
      </c>
      <c r="C12388" s="48" t="s">
        <v>1076</v>
      </c>
      <c r="D12388" s="49">
        <f>VLOOKUP(Pag_Inicio_Corr_mas_casos[[#This Row],[Corregimiento]],Hoja3!$A$2:$D$676,4,0)</f>
        <v>30107</v>
      </c>
      <c r="E12388" s="48">
        <v>7</v>
      </c>
    </row>
    <row r="12389" spans="1:5">
      <c r="A12389" s="47">
        <v>44493</v>
      </c>
      <c r="B12389" s="48">
        <v>44493</v>
      </c>
      <c r="C12389" s="48" t="s">
        <v>1142</v>
      </c>
      <c r="D12389" s="49">
        <f>VLOOKUP(Pag_Inicio_Corr_mas_casos[[#This Row],[Corregimiento]],Hoja3!$A$2:$D$676,4,0)</f>
        <v>91008</v>
      </c>
      <c r="E12389" s="48">
        <v>5</v>
      </c>
    </row>
    <row r="12390" spans="1:5">
      <c r="A12390" s="47">
        <v>44493</v>
      </c>
      <c r="B12390" s="48">
        <v>44493</v>
      </c>
      <c r="C12390" s="48" t="s">
        <v>1161</v>
      </c>
      <c r="D12390" s="49">
        <f>VLOOKUP(Pag_Inicio_Corr_mas_casos[[#This Row],[Corregimiento]],Hoja3!$A$2:$D$676,4,0)</f>
        <v>40201</v>
      </c>
      <c r="E12390" s="48">
        <v>5</v>
      </c>
    </row>
    <row r="12391" spans="1:5">
      <c r="A12391" s="47">
        <v>44493</v>
      </c>
      <c r="B12391" s="48">
        <v>44493</v>
      </c>
      <c r="C12391" s="48" t="s">
        <v>1155</v>
      </c>
      <c r="D12391" s="49">
        <f>VLOOKUP(Pag_Inicio_Corr_mas_casos[[#This Row],[Corregimiento]],Hoja3!$A$2:$D$676,4,0)</f>
        <v>80812</v>
      </c>
      <c r="E12391" s="48">
        <v>5</v>
      </c>
    </row>
    <row r="12392" spans="1:5">
      <c r="A12392" s="47">
        <v>44493</v>
      </c>
      <c r="B12392" s="48">
        <v>44493</v>
      </c>
      <c r="C12392" s="48" t="s">
        <v>1169</v>
      </c>
      <c r="D12392" s="49">
        <f>VLOOKUP(Pag_Inicio_Corr_mas_casos[[#This Row],[Corregimiento]],Hoja3!$A$2:$D$676,4,0)</f>
        <v>40601</v>
      </c>
      <c r="E12392" s="48">
        <v>4</v>
      </c>
    </row>
    <row r="12393" spans="1:5">
      <c r="A12393" s="47">
        <v>44493</v>
      </c>
      <c r="B12393" s="48">
        <v>44493</v>
      </c>
      <c r="C12393" s="48" t="s">
        <v>1130</v>
      </c>
      <c r="D12393" s="49">
        <f>VLOOKUP(Pag_Inicio_Corr_mas_casos[[#This Row],[Corregimiento]],Hoja3!$A$2:$D$676,4,0)</f>
        <v>81003</v>
      </c>
      <c r="E12393" s="48">
        <v>3</v>
      </c>
    </row>
    <row r="12394" spans="1:5">
      <c r="A12394" s="47">
        <v>44493</v>
      </c>
      <c r="B12394" s="48">
        <v>44493</v>
      </c>
      <c r="C12394" s="48" t="s">
        <v>1051</v>
      </c>
      <c r="D12394" s="49">
        <f>VLOOKUP(Pag_Inicio_Corr_mas_casos[[#This Row],[Corregimiento]],Hoja3!$A$2:$D$676,4,0)</f>
        <v>80807</v>
      </c>
      <c r="E12394" s="48">
        <v>3</v>
      </c>
    </row>
    <row r="12395" spans="1:5">
      <c r="A12395" s="47">
        <v>44493</v>
      </c>
      <c r="B12395" s="48">
        <v>44493</v>
      </c>
      <c r="C12395" s="48" t="s">
        <v>1503</v>
      </c>
      <c r="D12395" s="49">
        <f>VLOOKUP(Pag_Inicio_Corr_mas_casos[[#This Row],[Corregimiento]],Hoja3!$A$2:$D$676,4,0)</f>
        <v>130305</v>
      </c>
      <c r="E12395" s="48">
        <v>3</v>
      </c>
    </row>
    <row r="12396" spans="1:5">
      <c r="A12396" s="47">
        <v>44493</v>
      </c>
      <c r="B12396" s="48">
        <v>44493</v>
      </c>
      <c r="C12396" s="48" t="s">
        <v>1276</v>
      </c>
      <c r="D12396" s="49">
        <f>VLOOKUP(Pag_Inicio_Corr_mas_casos[[#This Row],[Corregimiento]],Hoja3!$A$2:$D$676,4,0)</f>
        <v>10201</v>
      </c>
      <c r="E12396" s="48">
        <v>3</v>
      </c>
    </row>
    <row r="12397" spans="1:5">
      <c r="A12397" s="47">
        <v>44493</v>
      </c>
      <c r="B12397" s="48">
        <v>44493</v>
      </c>
      <c r="C12397" s="48" t="s">
        <v>1141</v>
      </c>
      <c r="D12397" s="49">
        <f>VLOOKUP(Pag_Inicio_Corr_mas_casos[[#This Row],[Corregimiento]],Hoja3!$A$2:$D$676,4,0)</f>
        <v>30104</v>
      </c>
      <c r="E12397" s="48">
        <v>3</v>
      </c>
    </row>
    <row r="12398" spans="1:5">
      <c r="A12398" s="47">
        <v>44493</v>
      </c>
      <c r="B12398" s="48">
        <v>44493</v>
      </c>
      <c r="C12398" s="48" t="s">
        <v>1079</v>
      </c>
      <c r="D12398" s="49">
        <f>VLOOKUP(Pag_Inicio_Corr_mas_casos[[#This Row],[Corregimiento]],Hoja3!$A$2:$D$676,4,0)</f>
        <v>40606</v>
      </c>
      <c r="E12398" s="48">
        <v>3</v>
      </c>
    </row>
    <row r="12399" spans="1:5">
      <c r="A12399" s="47">
        <v>44493</v>
      </c>
      <c r="B12399" s="48">
        <v>44493</v>
      </c>
      <c r="C12399" s="48" t="s">
        <v>1239</v>
      </c>
      <c r="D12399" s="49">
        <f>VLOOKUP(Pag_Inicio_Corr_mas_casos[[#This Row],[Corregimiento]],Hoja3!$A$2:$D$676,4,0)</f>
        <v>130309</v>
      </c>
      <c r="E12399" s="48">
        <v>3</v>
      </c>
    </row>
    <row r="12400" spans="1:5">
      <c r="A12400" s="47">
        <v>44493</v>
      </c>
      <c r="B12400" s="48">
        <v>44493</v>
      </c>
      <c r="C12400" s="48" t="s">
        <v>1063</v>
      </c>
      <c r="D12400" s="49">
        <f>VLOOKUP(Pag_Inicio_Corr_mas_casos[[#This Row],[Corregimiento]],Hoja3!$A$2:$D$676,4,0)</f>
        <v>80822</v>
      </c>
      <c r="E12400" s="48">
        <v>3</v>
      </c>
    </row>
    <row r="12401" spans="1:5">
      <c r="A12401" s="47">
        <v>44493</v>
      </c>
      <c r="B12401" s="48">
        <v>44493</v>
      </c>
      <c r="C12401" s="48" t="s">
        <v>1062</v>
      </c>
      <c r="D12401" s="49">
        <f>VLOOKUP(Pag_Inicio_Corr_mas_casos[[#This Row],[Corregimiento]],Hoja3!$A$2:$D$676,4,0)</f>
        <v>80817</v>
      </c>
      <c r="E12401" s="48">
        <v>2</v>
      </c>
    </row>
    <row r="12402" spans="1:5">
      <c r="A12402" s="47">
        <v>44493</v>
      </c>
      <c r="B12402" s="48">
        <v>44493</v>
      </c>
      <c r="C12402" s="48" t="s">
        <v>1132</v>
      </c>
      <c r="D12402" s="49">
        <f>VLOOKUP(Pag_Inicio_Corr_mas_casos[[#This Row],[Corregimiento]],Hoja3!$A$2:$D$676,4,0)</f>
        <v>30111</v>
      </c>
      <c r="E12402" s="48">
        <v>2</v>
      </c>
    </row>
    <row r="12403" spans="1:5">
      <c r="A12403" s="47">
        <v>44493</v>
      </c>
      <c r="B12403" s="48">
        <v>44493</v>
      </c>
      <c r="C12403" s="48" t="s">
        <v>1083</v>
      </c>
      <c r="D12403" s="49">
        <f>VLOOKUP(Pag_Inicio_Corr_mas_casos[[#This Row],[Corregimiento]],Hoja3!$A$2:$D$676,4,0)</f>
        <v>40203</v>
      </c>
      <c r="E12403" s="48">
        <v>2</v>
      </c>
    </row>
    <row r="12404" spans="1:5">
      <c r="A12404" s="47">
        <v>44493</v>
      </c>
      <c r="B12404" s="48">
        <v>44493</v>
      </c>
      <c r="C12404" s="48" t="s">
        <v>1115</v>
      </c>
      <c r="D12404" s="49">
        <f>VLOOKUP(Pag_Inicio_Corr_mas_casos[[#This Row],[Corregimiento]],Hoja3!$A$2:$D$676,4,0)</f>
        <v>60101</v>
      </c>
      <c r="E12404" s="48">
        <v>2</v>
      </c>
    </row>
    <row r="12405" spans="1:5">
      <c r="A12405" s="47">
        <v>44493</v>
      </c>
      <c r="B12405" s="48">
        <v>44493</v>
      </c>
      <c r="C12405" s="48" t="s">
        <v>1127</v>
      </c>
      <c r="D12405" s="49">
        <f>VLOOKUP(Pag_Inicio_Corr_mas_casos[[#This Row],[Corregimiento]],Hoja3!$A$2:$D$676,4,0)</f>
        <v>81008</v>
      </c>
      <c r="E12405" s="48">
        <v>2</v>
      </c>
    </row>
    <row r="12406" spans="1:5">
      <c r="A12406" s="32">
        <v>44494</v>
      </c>
      <c r="B12406" s="33">
        <v>44494</v>
      </c>
      <c r="C12406" s="33" t="s">
        <v>1141</v>
      </c>
      <c r="D12406" s="34">
        <f>VLOOKUP(Pag_Inicio_Corr_mas_casos[[#This Row],[Corregimiento]],Hoja3!$A$2:$D$676,4,0)</f>
        <v>30104</v>
      </c>
      <c r="E12406" s="33">
        <v>13</v>
      </c>
    </row>
    <row r="12407" spans="1:5">
      <c r="A12407" s="32">
        <v>44494</v>
      </c>
      <c r="B12407" s="33">
        <v>44494</v>
      </c>
      <c r="C12407" s="33" t="s">
        <v>1079</v>
      </c>
      <c r="D12407" s="34">
        <f>VLOOKUP(Pag_Inicio_Corr_mas_casos[[#This Row],[Corregimiento]],Hoja3!$A$2:$D$676,4,0)</f>
        <v>40606</v>
      </c>
      <c r="E12407" s="33">
        <v>8</v>
      </c>
    </row>
    <row r="12408" spans="1:5">
      <c r="A12408" s="32">
        <v>44494</v>
      </c>
      <c r="B12408" s="33">
        <v>44494</v>
      </c>
      <c r="C12408" s="33" t="s">
        <v>1132</v>
      </c>
      <c r="D12408" s="34">
        <f>VLOOKUP(Pag_Inicio_Corr_mas_casos[[#This Row],[Corregimiento]],Hoja3!$A$2:$D$676,4,0)</f>
        <v>30111</v>
      </c>
      <c r="E12408" s="33">
        <v>7</v>
      </c>
    </row>
    <row r="12409" spans="1:5">
      <c r="A12409" s="32">
        <v>44494</v>
      </c>
      <c r="B12409" s="33">
        <v>44494</v>
      </c>
      <c r="C12409" s="33" t="s">
        <v>1076</v>
      </c>
      <c r="D12409" s="34">
        <f>VLOOKUP(Pag_Inicio_Corr_mas_casos[[#This Row],[Corregimiento]],Hoja3!$A$2:$D$676,4,0)</f>
        <v>30107</v>
      </c>
      <c r="E12409" s="33">
        <v>7</v>
      </c>
    </row>
    <row r="12410" spans="1:5">
      <c r="A12410" s="32">
        <v>44494</v>
      </c>
      <c r="B12410" s="33">
        <v>44494</v>
      </c>
      <c r="C12410" s="33" t="s">
        <v>1120</v>
      </c>
      <c r="D12410" s="34">
        <f>VLOOKUP(Pag_Inicio_Corr_mas_casos[[#This Row],[Corregimiento]],Hoja3!$A$2:$D$676,4,0)</f>
        <v>80809</v>
      </c>
      <c r="E12410" s="33">
        <v>6</v>
      </c>
    </row>
    <row r="12411" spans="1:5">
      <c r="A12411" s="32">
        <v>44494</v>
      </c>
      <c r="B12411" s="33">
        <v>44494</v>
      </c>
      <c r="C12411" s="33" t="s">
        <v>1155</v>
      </c>
      <c r="D12411" s="34">
        <f>VLOOKUP(Pag_Inicio_Corr_mas_casos[[#This Row],[Corregimiento]],Hoja3!$A$2:$D$676,4,0)</f>
        <v>80812</v>
      </c>
      <c r="E12411" s="33">
        <v>6</v>
      </c>
    </row>
    <row r="12412" spans="1:5">
      <c r="A12412" s="32">
        <v>44494</v>
      </c>
      <c r="B12412" s="33">
        <v>44494</v>
      </c>
      <c r="C12412" s="33" t="s">
        <v>1046</v>
      </c>
      <c r="D12412" s="34">
        <f>VLOOKUP(Pag_Inicio_Corr_mas_casos[[#This Row],[Corregimiento]],Hoja3!$A$2:$D$676,4,0)</f>
        <v>80810</v>
      </c>
      <c r="E12412" s="33">
        <v>5</v>
      </c>
    </row>
    <row r="12413" spans="1:5">
      <c r="A12413" s="32">
        <v>44494</v>
      </c>
      <c r="B12413" s="33">
        <v>44494</v>
      </c>
      <c r="C12413" s="33" t="s">
        <v>1433</v>
      </c>
      <c r="D12413" s="34">
        <f>VLOOKUP(Pag_Inicio_Corr_mas_casos[[#This Row],[Corregimiento]],Hoja3!$A$2:$D$676,4,0)</f>
        <v>20208</v>
      </c>
      <c r="E12413" s="33">
        <v>4</v>
      </c>
    </row>
    <row r="12414" spans="1:5">
      <c r="A12414" s="32">
        <v>44494</v>
      </c>
      <c r="B12414" s="33">
        <v>44494</v>
      </c>
      <c r="C12414" s="33" t="s">
        <v>1241</v>
      </c>
      <c r="D12414" s="34">
        <f>VLOOKUP(Pag_Inicio_Corr_mas_casos[[#This Row],[Corregimiento]],Hoja3!$A$2:$D$676,4,0)</f>
        <v>40401</v>
      </c>
      <c r="E12414" s="33">
        <v>4</v>
      </c>
    </row>
    <row r="12415" spans="1:5">
      <c r="A12415" s="32">
        <v>44494</v>
      </c>
      <c r="B12415" s="33">
        <v>44494</v>
      </c>
      <c r="C12415" s="33" t="s">
        <v>1067</v>
      </c>
      <c r="D12415" s="34">
        <f>VLOOKUP(Pag_Inicio_Corr_mas_casos[[#This Row],[Corregimiento]],Hoja3!$A$2:$D$676,4,0)</f>
        <v>50208</v>
      </c>
      <c r="E12415" s="33">
        <v>3</v>
      </c>
    </row>
    <row r="12416" spans="1:5">
      <c r="A12416" s="32">
        <v>44494</v>
      </c>
      <c r="B12416" s="33">
        <v>44494</v>
      </c>
      <c r="C12416" s="33" t="s">
        <v>1169</v>
      </c>
      <c r="D12416" s="34">
        <f>VLOOKUP(Pag_Inicio_Corr_mas_casos[[#This Row],[Corregimiento]],Hoja3!$A$2:$D$676,4,0)</f>
        <v>40601</v>
      </c>
      <c r="E12416" s="33">
        <v>3</v>
      </c>
    </row>
    <row r="12417" spans="1:5">
      <c r="A12417" s="32">
        <v>44494</v>
      </c>
      <c r="B12417" s="33">
        <v>44494</v>
      </c>
      <c r="C12417" s="33" t="s">
        <v>1047</v>
      </c>
      <c r="D12417" s="34">
        <f>VLOOKUP(Pag_Inicio_Corr_mas_casos[[#This Row],[Corregimiento]],Hoja3!$A$2:$D$676,4,0)</f>
        <v>130717</v>
      </c>
      <c r="E12417" s="33">
        <v>3</v>
      </c>
    </row>
    <row r="12418" spans="1:5">
      <c r="A12418" s="32">
        <v>44494</v>
      </c>
      <c r="B12418" s="33">
        <v>44494</v>
      </c>
      <c r="C12418" s="33" t="s">
        <v>1168</v>
      </c>
      <c r="D12418" s="34">
        <f>VLOOKUP(Pag_Inicio_Corr_mas_casos[[#This Row],[Corregimiento]],Hoja3!$A$2:$D$676,4,0)</f>
        <v>91007</v>
      </c>
      <c r="E12418" s="33">
        <v>3</v>
      </c>
    </row>
    <row r="12419" spans="1:5">
      <c r="A12419" s="32">
        <v>44494</v>
      </c>
      <c r="B12419" s="33">
        <v>44494</v>
      </c>
      <c r="C12419" s="33" t="s">
        <v>881</v>
      </c>
      <c r="D12419" s="34">
        <f>VLOOKUP(Pag_Inicio_Corr_mas_casos[[#This Row],[Corregimiento]],Hoja3!$A$2:$D$676,4,0)</f>
        <v>80821</v>
      </c>
      <c r="E12419" s="33">
        <v>2</v>
      </c>
    </row>
    <row r="12420" spans="1:5">
      <c r="A12420" s="32">
        <v>44494</v>
      </c>
      <c r="B12420" s="33">
        <v>44494</v>
      </c>
      <c r="C12420" s="33" t="s">
        <v>1175</v>
      </c>
      <c r="D12420" s="34">
        <f>VLOOKUP(Pag_Inicio_Corr_mas_casos[[#This Row],[Corregimiento]],Hoja3!$A$2:$D$676,4,0)</f>
        <v>40610</v>
      </c>
      <c r="E12420" s="33">
        <v>2</v>
      </c>
    </row>
    <row r="12421" spans="1:5">
      <c r="A12421" s="32">
        <v>44494</v>
      </c>
      <c r="B12421" s="33">
        <v>44494</v>
      </c>
      <c r="C12421" s="33" t="s">
        <v>1176</v>
      </c>
      <c r="D12421" s="34">
        <f>VLOOKUP(Pag_Inicio_Corr_mas_casos[[#This Row],[Corregimiento]],Hoja3!$A$2:$D$676,4,0)</f>
        <v>20201</v>
      </c>
      <c r="E12421" s="33">
        <v>2</v>
      </c>
    </row>
    <row r="12422" spans="1:5">
      <c r="A12422" s="32">
        <v>44494</v>
      </c>
      <c r="B12422" s="33">
        <v>44494</v>
      </c>
      <c r="C12422" s="33" t="s">
        <v>1159</v>
      </c>
      <c r="D12422" s="34">
        <f>VLOOKUP(Pag_Inicio_Corr_mas_casos[[#This Row],[Corregimiento]],Hoja3!$A$2:$D$676,4,0)</f>
        <v>80501</v>
      </c>
      <c r="E12422" s="33">
        <v>2</v>
      </c>
    </row>
    <row r="12423" spans="1:5">
      <c r="A12423" s="32">
        <v>44494</v>
      </c>
      <c r="B12423" s="33">
        <v>44494</v>
      </c>
      <c r="C12423" s="33" t="s">
        <v>1051</v>
      </c>
      <c r="D12423" s="34">
        <f>VLOOKUP(Pag_Inicio_Corr_mas_casos[[#This Row],[Corregimiento]],Hoja3!$A$2:$D$676,4,0)</f>
        <v>80807</v>
      </c>
      <c r="E12423" s="33">
        <v>2</v>
      </c>
    </row>
    <row r="12424" spans="1:5">
      <c r="A12424" s="32">
        <v>44494</v>
      </c>
      <c r="B12424" s="33">
        <v>44494</v>
      </c>
      <c r="C12424" s="33" t="s">
        <v>1065</v>
      </c>
      <c r="D12424" s="34">
        <f>VLOOKUP(Pag_Inicio_Corr_mas_casos[[#This Row],[Corregimiento]],Hoja3!$A$2:$D$676,4,0)</f>
        <v>80815</v>
      </c>
      <c r="E12424" s="33">
        <v>2</v>
      </c>
    </row>
    <row r="12425" spans="1:5">
      <c r="A12425" s="32">
        <v>44494</v>
      </c>
      <c r="B12425" s="33">
        <v>44494</v>
      </c>
      <c r="C12425" s="33" t="s">
        <v>1060</v>
      </c>
      <c r="D12425" s="34">
        <f>VLOOKUP(Pag_Inicio_Corr_mas_casos[[#This Row],[Corregimiento]],Hoja3!$A$2:$D$676,4,0)</f>
        <v>80813</v>
      </c>
      <c r="E12425" s="33">
        <v>2</v>
      </c>
    </row>
    <row r="12426" spans="1:5">
      <c r="A12426" s="35">
        <v>44495</v>
      </c>
      <c r="B12426" s="36">
        <v>44495</v>
      </c>
      <c r="C12426" s="36" t="s">
        <v>1169</v>
      </c>
      <c r="D12426" s="37">
        <f>VLOOKUP(Pag_Inicio_Corr_mas_casos[[#This Row],[Corregimiento]],Hoja3!$A$2:$D$676,4,0)</f>
        <v>40601</v>
      </c>
      <c r="E12426" s="36">
        <v>10</v>
      </c>
    </row>
    <row r="12427" spans="1:5">
      <c r="A12427" s="35">
        <v>44495</v>
      </c>
      <c r="B12427" s="36">
        <v>44495</v>
      </c>
      <c r="C12427" s="36" t="s">
        <v>1051</v>
      </c>
      <c r="D12427" s="37">
        <f>VLOOKUP(Pag_Inicio_Corr_mas_casos[[#This Row],[Corregimiento]],Hoja3!$A$2:$D$676,4,0)</f>
        <v>80807</v>
      </c>
      <c r="E12427" s="36">
        <v>10</v>
      </c>
    </row>
    <row r="12428" spans="1:5">
      <c r="A12428" s="35">
        <v>44495</v>
      </c>
      <c r="B12428" s="36">
        <v>44495</v>
      </c>
      <c r="C12428" s="36" t="s">
        <v>1120</v>
      </c>
      <c r="D12428" s="37">
        <f>VLOOKUP(Pag_Inicio_Corr_mas_casos[[#This Row],[Corregimiento]],Hoja3!$A$2:$D$676,4,0)</f>
        <v>80809</v>
      </c>
      <c r="E12428" s="36">
        <v>9</v>
      </c>
    </row>
    <row r="12429" spans="1:5">
      <c r="A12429" s="35">
        <v>44495</v>
      </c>
      <c r="B12429" s="36">
        <v>44495</v>
      </c>
      <c r="C12429" s="36" t="s">
        <v>1214</v>
      </c>
      <c r="D12429" s="37">
        <f>VLOOKUP(Pag_Inicio_Corr_mas_casos[[#This Row],[Corregimiento]],Hoja3!$A$2:$D$676,4,0)</f>
        <v>40404</v>
      </c>
      <c r="E12429" s="36">
        <v>9</v>
      </c>
    </row>
    <row r="12430" spans="1:5">
      <c r="A12430" s="35">
        <v>44495</v>
      </c>
      <c r="B12430" s="36">
        <v>44495</v>
      </c>
      <c r="C12430" s="36" t="s">
        <v>1155</v>
      </c>
      <c r="D12430" s="37">
        <f>VLOOKUP(Pag_Inicio_Corr_mas_casos[[#This Row],[Corregimiento]],Hoja3!$A$2:$D$676,4,0)</f>
        <v>80812</v>
      </c>
      <c r="E12430" s="36">
        <v>8</v>
      </c>
    </row>
    <row r="12431" spans="1:5">
      <c r="A12431" s="35">
        <v>44495</v>
      </c>
      <c r="B12431" s="36">
        <v>44495</v>
      </c>
      <c r="C12431" s="36" t="s">
        <v>1130</v>
      </c>
      <c r="D12431" s="37">
        <f>VLOOKUP(Pag_Inicio_Corr_mas_casos[[#This Row],[Corregimiento]],Hoja3!$A$2:$D$676,4,0)</f>
        <v>81003</v>
      </c>
      <c r="E12431" s="36">
        <v>8</v>
      </c>
    </row>
    <row r="12432" spans="1:5">
      <c r="A12432" s="35">
        <v>44495</v>
      </c>
      <c r="B12432" s="36">
        <v>44495</v>
      </c>
      <c r="C12432" s="36" t="s">
        <v>1079</v>
      </c>
      <c r="D12432" s="37">
        <f>VLOOKUP(Pag_Inicio_Corr_mas_casos[[#This Row],[Corregimiento]],Hoja3!$A$2:$D$676,4,0)</f>
        <v>40606</v>
      </c>
      <c r="E12432" s="36">
        <v>7</v>
      </c>
    </row>
    <row r="12433" spans="1:5">
      <c r="A12433" s="35">
        <v>44495</v>
      </c>
      <c r="B12433" s="36">
        <v>44495</v>
      </c>
      <c r="C12433" s="36" t="s">
        <v>1060</v>
      </c>
      <c r="D12433" s="37">
        <f>VLOOKUP(Pag_Inicio_Corr_mas_casos[[#This Row],[Corregimiento]],Hoja3!$A$2:$D$676,4,0)</f>
        <v>80813</v>
      </c>
      <c r="E12433" s="36">
        <v>5</v>
      </c>
    </row>
    <row r="12434" spans="1:5">
      <c r="A12434" s="35">
        <v>44495</v>
      </c>
      <c r="B12434" s="36">
        <v>44495</v>
      </c>
      <c r="C12434" s="36" t="s">
        <v>1115</v>
      </c>
      <c r="D12434" s="37">
        <f>VLOOKUP(Pag_Inicio_Corr_mas_casos[[#This Row],[Corregimiento]],Hoja3!$A$2:$D$676,4,0)</f>
        <v>60101</v>
      </c>
      <c r="E12434" s="36">
        <v>5</v>
      </c>
    </row>
    <row r="12435" spans="1:5">
      <c r="A12435" s="35">
        <v>44495</v>
      </c>
      <c r="B12435" s="36">
        <v>44495</v>
      </c>
      <c r="C12435" s="36" t="s">
        <v>1062</v>
      </c>
      <c r="D12435" s="37">
        <f>VLOOKUP(Pag_Inicio_Corr_mas_casos[[#This Row],[Corregimiento]],Hoja3!$A$2:$D$676,4,0)</f>
        <v>80817</v>
      </c>
      <c r="E12435" s="36">
        <v>4</v>
      </c>
    </row>
    <row r="12436" spans="1:5">
      <c r="A12436" s="35">
        <v>44495</v>
      </c>
      <c r="B12436" s="36">
        <v>44495</v>
      </c>
      <c r="C12436" s="36" t="s">
        <v>1218</v>
      </c>
      <c r="D12436" s="37">
        <f>VLOOKUP(Pag_Inicio_Corr_mas_casos[[#This Row],[Corregimiento]],Hoja3!$A$2:$D$676,4,0)</f>
        <v>40301</v>
      </c>
      <c r="E12436" s="36">
        <v>4</v>
      </c>
    </row>
    <row r="12437" spans="1:5">
      <c r="A12437" s="35">
        <v>44495</v>
      </c>
      <c r="B12437" s="36">
        <v>44495</v>
      </c>
      <c r="C12437" s="36" t="s">
        <v>1046</v>
      </c>
      <c r="D12437" s="37">
        <f>VLOOKUP(Pag_Inicio_Corr_mas_casos[[#This Row],[Corregimiento]],Hoja3!$A$2:$D$676,4,0)</f>
        <v>80810</v>
      </c>
      <c r="E12437" s="36">
        <v>4</v>
      </c>
    </row>
    <row r="12438" spans="1:5">
      <c r="A12438" s="35">
        <v>44495</v>
      </c>
      <c r="B12438" s="36">
        <v>44495</v>
      </c>
      <c r="C12438" s="36" t="s">
        <v>1050</v>
      </c>
      <c r="D12438" s="37">
        <f>VLOOKUP(Pag_Inicio_Corr_mas_casos[[#This Row],[Corregimiento]],Hoja3!$A$2:$D$676,4,0)</f>
        <v>80823</v>
      </c>
      <c r="E12438" s="36">
        <v>4</v>
      </c>
    </row>
    <row r="12439" spans="1:5">
      <c r="A12439" s="35">
        <v>44495</v>
      </c>
      <c r="B12439" s="36">
        <v>44495</v>
      </c>
      <c r="C12439" s="36" t="s">
        <v>1163</v>
      </c>
      <c r="D12439" s="37">
        <f>VLOOKUP(Pag_Inicio_Corr_mas_casos[[#This Row],[Corregimiento]],Hoja3!$A$2:$D$676,4,0)</f>
        <v>130102</v>
      </c>
      <c r="E12439" s="36">
        <v>4</v>
      </c>
    </row>
    <row r="12440" spans="1:5">
      <c r="A12440" s="35">
        <v>44495</v>
      </c>
      <c r="B12440" s="36">
        <v>44495</v>
      </c>
      <c r="C12440" s="36" t="s">
        <v>1482</v>
      </c>
      <c r="D12440" s="37">
        <f>VLOOKUP(Pag_Inicio_Corr_mas_casos[[#This Row],[Corregimiento]],Hoja3!$A$2:$D$676,4,0)</f>
        <v>30108</v>
      </c>
      <c r="E12440" s="36">
        <v>3</v>
      </c>
    </row>
    <row r="12441" spans="1:5">
      <c r="A12441" s="35">
        <v>44495</v>
      </c>
      <c r="B12441" s="36">
        <v>44495</v>
      </c>
      <c r="C12441" s="36" t="s">
        <v>1052</v>
      </c>
      <c r="D12441" s="37">
        <f>VLOOKUP(Pag_Inicio_Corr_mas_casos[[#This Row],[Corregimiento]],Hoja3!$A$2:$D$676,4,0)</f>
        <v>80816</v>
      </c>
      <c r="E12441" s="36">
        <v>3</v>
      </c>
    </row>
    <row r="12442" spans="1:5">
      <c r="A12442" s="35">
        <v>44495</v>
      </c>
      <c r="B12442" s="36">
        <v>44495</v>
      </c>
      <c r="C12442" s="36" t="s">
        <v>881</v>
      </c>
      <c r="D12442" s="37">
        <f>VLOOKUP(Pag_Inicio_Corr_mas_casos[[#This Row],[Corregimiento]],Hoja3!$A$2:$D$676,4,0)</f>
        <v>80821</v>
      </c>
      <c r="E12442" s="36">
        <v>3</v>
      </c>
    </row>
    <row r="12443" spans="1:5">
      <c r="A12443" s="35">
        <v>44495</v>
      </c>
      <c r="B12443" s="36">
        <v>44495</v>
      </c>
      <c r="C12443" s="36" t="s">
        <v>1063</v>
      </c>
      <c r="D12443" s="37">
        <f>VLOOKUP(Pag_Inicio_Corr_mas_casos[[#This Row],[Corregimiento]],Hoja3!$A$2:$D$676,4,0)</f>
        <v>80822</v>
      </c>
      <c r="E12443" s="36">
        <v>3</v>
      </c>
    </row>
    <row r="12444" spans="1:5">
      <c r="A12444" s="35">
        <v>44495</v>
      </c>
      <c r="B12444" s="36">
        <v>44495</v>
      </c>
      <c r="C12444" s="36" t="s">
        <v>1053</v>
      </c>
      <c r="D12444" s="37">
        <f>VLOOKUP(Pag_Inicio_Corr_mas_casos[[#This Row],[Corregimiento]],Hoja3!$A$2:$D$676,4,0)</f>
        <v>130708</v>
      </c>
      <c r="E12444" s="36">
        <v>3</v>
      </c>
    </row>
    <row r="12445" spans="1:5">
      <c r="A12445" s="35">
        <v>44495</v>
      </c>
      <c r="B12445" s="36">
        <v>44495</v>
      </c>
      <c r="C12445" s="36" t="s">
        <v>1047</v>
      </c>
      <c r="D12445" s="37">
        <f>VLOOKUP(Pag_Inicio_Corr_mas_casos[[#This Row],[Corregimiento]],Hoja3!$A$2:$D$676,4,0)</f>
        <v>130717</v>
      </c>
      <c r="E12445" s="36">
        <v>3</v>
      </c>
    </row>
    <row r="12446" spans="1:5">
      <c r="A12446" s="47">
        <v>44496</v>
      </c>
      <c r="B12446" s="48">
        <v>44496</v>
      </c>
      <c r="C12446" s="48" t="s">
        <v>1169</v>
      </c>
      <c r="D12446" s="49">
        <f>VLOOKUP(Pag_Inicio_Corr_mas_casos[[#This Row],[Corregimiento]],Hoja3!$A$2:$D$676,4,0)</f>
        <v>40601</v>
      </c>
      <c r="E12446" s="48">
        <v>10</v>
      </c>
    </row>
    <row r="12447" spans="1:5">
      <c r="A12447" s="47">
        <v>44496</v>
      </c>
      <c r="B12447" s="48">
        <v>44496</v>
      </c>
      <c r="C12447" s="48" t="s">
        <v>1120</v>
      </c>
      <c r="D12447" s="49">
        <f>VLOOKUP(Pag_Inicio_Corr_mas_casos[[#This Row],[Corregimiento]],Hoja3!$A$2:$D$676,4,0)</f>
        <v>80809</v>
      </c>
      <c r="E12447" s="48">
        <v>7</v>
      </c>
    </row>
    <row r="12448" spans="1:5">
      <c r="A12448" s="47">
        <v>44496</v>
      </c>
      <c r="B12448" s="48">
        <v>44496</v>
      </c>
      <c r="C12448" s="48" t="s">
        <v>1051</v>
      </c>
      <c r="D12448" s="49">
        <f>VLOOKUP(Pag_Inicio_Corr_mas_casos[[#This Row],[Corregimiento]],Hoja3!$A$2:$D$676,4,0)</f>
        <v>80807</v>
      </c>
      <c r="E12448" s="48">
        <v>6</v>
      </c>
    </row>
    <row r="12449" spans="1:5">
      <c r="A12449" s="47">
        <v>44496</v>
      </c>
      <c r="B12449" s="48">
        <v>44496</v>
      </c>
      <c r="C12449" s="48" t="s">
        <v>1114</v>
      </c>
      <c r="D12449" s="49">
        <f>VLOOKUP(Pag_Inicio_Corr_mas_casos[[#This Row],[Corregimiento]],Hoja3!$A$2:$D$676,4,0)</f>
        <v>60103</v>
      </c>
      <c r="E12449" s="48">
        <v>5</v>
      </c>
    </row>
    <row r="12450" spans="1:5">
      <c r="A12450" s="47">
        <v>44496</v>
      </c>
      <c r="B12450" s="48">
        <v>44496</v>
      </c>
      <c r="C12450" s="48" t="s">
        <v>1101</v>
      </c>
      <c r="D12450" s="49">
        <f>VLOOKUP(Pag_Inicio_Corr_mas_casos[[#This Row],[Corregimiento]],Hoja3!$A$2:$D$676,4,0)</f>
        <v>80808</v>
      </c>
      <c r="E12450" s="48">
        <v>5</v>
      </c>
    </row>
    <row r="12451" spans="1:5">
      <c r="A12451" s="47">
        <v>44496</v>
      </c>
      <c r="B12451" s="48">
        <v>44496</v>
      </c>
      <c r="C12451" s="48" t="s">
        <v>1047</v>
      </c>
      <c r="D12451" s="49">
        <f>VLOOKUP(Pag_Inicio_Corr_mas_casos[[#This Row],[Corregimiento]],Hoja3!$A$2:$D$676,4,0)</f>
        <v>130717</v>
      </c>
      <c r="E12451" s="48">
        <v>5</v>
      </c>
    </row>
    <row r="12452" spans="1:5">
      <c r="A12452" s="47">
        <v>44496</v>
      </c>
      <c r="B12452" s="48">
        <v>44496</v>
      </c>
      <c r="C12452" s="48" t="s">
        <v>1055</v>
      </c>
      <c r="D12452" s="49">
        <f>VLOOKUP(Pag_Inicio_Corr_mas_casos[[#This Row],[Corregimiento]],Hoja3!$A$2:$D$676,4,0)</f>
        <v>80814</v>
      </c>
      <c r="E12452" s="48">
        <v>5</v>
      </c>
    </row>
    <row r="12453" spans="1:5">
      <c r="A12453" s="47">
        <v>44496</v>
      </c>
      <c r="B12453" s="48">
        <v>44496</v>
      </c>
      <c r="C12453" s="48" t="s">
        <v>1116</v>
      </c>
      <c r="D12453" s="49">
        <f>VLOOKUP(Pag_Inicio_Corr_mas_casos[[#This Row],[Corregimiento]],Hoja3!$A$2:$D$676,4,0)</f>
        <v>40612</v>
      </c>
      <c r="E12453" s="48">
        <v>5</v>
      </c>
    </row>
    <row r="12454" spans="1:5">
      <c r="A12454" s="47">
        <v>44496</v>
      </c>
      <c r="B12454" s="48">
        <v>44496</v>
      </c>
      <c r="C12454" s="48" t="s">
        <v>1050</v>
      </c>
      <c r="D12454" s="49">
        <f>VLOOKUP(Pag_Inicio_Corr_mas_casos[[#This Row],[Corregimiento]],Hoja3!$A$2:$D$676,4,0)</f>
        <v>80823</v>
      </c>
      <c r="E12454" s="48">
        <v>5</v>
      </c>
    </row>
    <row r="12455" spans="1:5">
      <c r="A12455" s="47">
        <v>44496</v>
      </c>
      <c r="B12455" s="48">
        <v>44496</v>
      </c>
      <c r="C12455" s="48" t="s">
        <v>1124</v>
      </c>
      <c r="D12455" s="49">
        <f>VLOOKUP(Pag_Inicio_Corr_mas_casos[[#This Row],[Corregimiento]],Hoja3!$A$2:$D$676,4,0)</f>
        <v>130702</v>
      </c>
      <c r="E12455" s="48">
        <v>4</v>
      </c>
    </row>
    <row r="12456" spans="1:5">
      <c r="A12456" s="47">
        <v>44496</v>
      </c>
      <c r="B12456" s="48">
        <v>44496</v>
      </c>
      <c r="C12456" s="48" t="s">
        <v>1052</v>
      </c>
      <c r="D12456" s="49">
        <f>VLOOKUP(Pag_Inicio_Corr_mas_casos[[#This Row],[Corregimiento]],Hoja3!$A$2:$D$676,4,0)</f>
        <v>80816</v>
      </c>
      <c r="E12456" s="48">
        <v>4</v>
      </c>
    </row>
    <row r="12457" spans="1:5">
      <c r="A12457" s="47">
        <v>44496</v>
      </c>
      <c r="B12457" s="48">
        <v>44496</v>
      </c>
      <c r="C12457" s="48" t="s">
        <v>1503</v>
      </c>
      <c r="D12457" s="49">
        <f>VLOOKUP(Pag_Inicio_Corr_mas_casos[[#This Row],[Corregimiento]],Hoja3!$A$2:$D$676,4,0)</f>
        <v>130305</v>
      </c>
      <c r="E12457" s="48">
        <v>4</v>
      </c>
    </row>
    <row r="12458" spans="1:5">
      <c r="A12458" s="47">
        <v>44496</v>
      </c>
      <c r="B12458" s="48">
        <v>44496</v>
      </c>
      <c r="C12458" s="48" t="s">
        <v>1155</v>
      </c>
      <c r="D12458" s="49">
        <f>VLOOKUP(Pag_Inicio_Corr_mas_casos[[#This Row],[Corregimiento]],Hoja3!$A$2:$D$676,4,0)</f>
        <v>80812</v>
      </c>
      <c r="E12458" s="48">
        <v>4</v>
      </c>
    </row>
    <row r="12459" spans="1:5">
      <c r="A12459" s="47">
        <v>44496</v>
      </c>
      <c r="B12459" s="48">
        <v>44496</v>
      </c>
      <c r="C12459" s="48" t="s">
        <v>1063</v>
      </c>
      <c r="D12459" s="49">
        <f>VLOOKUP(Pag_Inicio_Corr_mas_casos[[#This Row],[Corregimiento]],Hoja3!$A$2:$D$676,4,0)</f>
        <v>80822</v>
      </c>
      <c r="E12459" s="48">
        <v>3</v>
      </c>
    </row>
    <row r="12460" spans="1:5">
      <c r="A12460" s="47">
        <v>44496</v>
      </c>
      <c r="B12460" s="48">
        <v>44496</v>
      </c>
      <c r="C12460" s="48" t="s">
        <v>1203</v>
      </c>
      <c r="D12460" s="49">
        <f>VLOOKUP(Pag_Inicio_Corr_mas_casos[[#This Row],[Corregimiento]],Hoja3!$A$2:$D$676,4,0)</f>
        <v>30109</v>
      </c>
      <c r="E12460" s="48">
        <v>3</v>
      </c>
    </row>
    <row r="12461" spans="1:5">
      <c r="A12461" s="47">
        <v>44496</v>
      </c>
      <c r="B12461" s="48">
        <v>44496</v>
      </c>
      <c r="C12461" s="48" t="s">
        <v>1056</v>
      </c>
      <c r="D12461" s="49">
        <f>VLOOKUP(Pag_Inicio_Corr_mas_casos[[#This Row],[Corregimiento]],Hoja3!$A$2:$D$676,4,0)</f>
        <v>80826</v>
      </c>
      <c r="E12461" s="48">
        <v>3</v>
      </c>
    </row>
    <row r="12462" spans="1:5">
      <c r="A12462" s="47">
        <v>44496</v>
      </c>
      <c r="B12462" s="48">
        <v>44496</v>
      </c>
      <c r="C12462" s="48" t="s">
        <v>1130</v>
      </c>
      <c r="D12462" s="49">
        <f>VLOOKUP(Pag_Inicio_Corr_mas_casos[[#This Row],[Corregimiento]],Hoja3!$A$2:$D$676,4,0)</f>
        <v>81003</v>
      </c>
      <c r="E12462" s="48">
        <v>3</v>
      </c>
    </row>
    <row r="12463" spans="1:5">
      <c r="A12463" s="47">
        <v>44496</v>
      </c>
      <c r="B12463" s="48">
        <v>44496</v>
      </c>
      <c r="C12463" s="48" t="s">
        <v>1046</v>
      </c>
      <c r="D12463" s="49">
        <f>VLOOKUP(Pag_Inicio_Corr_mas_casos[[#This Row],[Corregimiento]],Hoja3!$A$2:$D$676,4,0)</f>
        <v>80810</v>
      </c>
      <c r="E12463" s="48">
        <v>3</v>
      </c>
    </row>
    <row r="12464" spans="1:5">
      <c r="A12464" s="47">
        <v>44496</v>
      </c>
      <c r="B12464" s="48">
        <v>44496</v>
      </c>
      <c r="C12464" s="48" t="s">
        <v>1132</v>
      </c>
      <c r="D12464" s="49">
        <f>VLOOKUP(Pag_Inicio_Corr_mas_casos[[#This Row],[Corregimiento]],Hoja3!$A$2:$D$676,4,0)</f>
        <v>30111</v>
      </c>
      <c r="E12464" s="48">
        <v>3</v>
      </c>
    </row>
    <row r="12465" spans="1:5">
      <c r="A12465" s="47">
        <v>44496</v>
      </c>
      <c r="B12465" s="48">
        <v>44496</v>
      </c>
      <c r="C12465" s="48" t="s">
        <v>1128</v>
      </c>
      <c r="D12465" s="49">
        <f>VLOOKUP(Pag_Inicio_Corr_mas_casos[[#This Row],[Corregimiento]],Hoja3!$A$2:$D$676,4,0)</f>
        <v>81001</v>
      </c>
      <c r="E12465" s="48">
        <v>3</v>
      </c>
    </row>
    <row r="12466" spans="1:5">
      <c r="A12466" s="43">
        <v>44497</v>
      </c>
      <c r="B12466" s="41">
        <v>44497</v>
      </c>
      <c r="C12466" s="41" t="s">
        <v>1120</v>
      </c>
      <c r="D12466" s="42">
        <f>VLOOKUP(Pag_Inicio_Corr_mas_casos[[#This Row],[Corregimiento]],Hoja3!$A$2:$D$676,4,0)</f>
        <v>80809</v>
      </c>
      <c r="E12466" s="41">
        <v>9</v>
      </c>
    </row>
    <row r="12467" spans="1:5">
      <c r="A12467" s="43">
        <v>44497</v>
      </c>
      <c r="B12467" s="41">
        <v>44497</v>
      </c>
      <c r="C12467" s="41" t="s">
        <v>1048</v>
      </c>
      <c r="D12467" s="42">
        <f>VLOOKUP(Pag_Inicio_Corr_mas_casos[[#This Row],[Corregimiento]],Hoja3!$A$2:$D$676,4,0)</f>
        <v>81009</v>
      </c>
      <c r="E12467" s="41">
        <v>7</v>
      </c>
    </row>
    <row r="12468" spans="1:5">
      <c r="A12468" s="43">
        <v>44497</v>
      </c>
      <c r="B12468" s="41">
        <v>44497</v>
      </c>
      <c r="C12468" s="41" t="s">
        <v>1079</v>
      </c>
      <c r="D12468" s="42">
        <f>VLOOKUP(Pag_Inicio_Corr_mas_casos[[#This Row],[Corregimiento]],Hoja3!$A$2:$D$676,4,0)</f>
        <v>40606</v>
      </c>
      <c r="E12468" s="41">
        <v>6</v>
      </c>
    </row>
    <row r="12469" spans="1:5">
      <c r="A12469" s="43">
        <v>44497</v>
      </c>
      <c r="B12469" s="41">
        <v>44497</v>
      </c>
      <c r="C12469" s="41" t="s">
        <v>1155</v>
      </c>
      <c r="D12469" s="42">
        <f>VLOOKUP(Pag_Inicio_Corr_mas_casos[[#This Row],[Corregimiento]],Hoja3!$A$2:$D$676,4,0)</f>
        <v>80812</v>
      </c>
      <c r="E12469" s="41">
        <v>6</v>
      </c>
    </row>
    <row r="12470" spans="1:5">
      <c r="A12470" s="43">
        <v>44497</v>
      </c>
      <c r="B12470" s="41">
        <v>44497</v>
      </c>
      <c r="C12470" s="41" t="s">
        <v>1051</v>
      </c>
      <c r="D12470" s="42">
        <f>VLOOKUP(Pag_Inicio_Corr_mas_casos[[#This Row],[Corregimiento]],Hoja3!$A$2:$D$676,4,0)</f>
        <v>80807</v>
      </c>
      <c r="E12470" s="41">
        <v>5</v>
      </c>
    </row>
    <row r="12471" spans="1:5">
      <c r="A12471" s="43">
        <v>44497</v>
      </c>
      <c r="B12471" s="41">
        <v>44497</v>
      </c>
      <c r="C12471" s="41" t="s">
        <v>1067</v>
      </c>
      <c r="D12471" s="42">
        <f>VLOOKUP(Pag_Inicio_Corr_mas_casos[[#This Row],[Corregimiento]],Hoja3!$A$2:$D$676,4,0)</f>
        <v>50208</v>
      </c>
      <c r="E12471" s="41">
        <v>5</v>
      </c>
    </row>
    <row r="12472" spans="1:5">
      <c r="A12472" s="43">
        <v>44497</v>
      </c>
      <c r="B12472" s="41">
        <v>44497</v>
      </c>
      <c r="C12472" s="41" t="s">
        <v>1177</v>
      </c>
      <c r="D12472" s="42">
        <f>VLOOKUP(Pag_Inicio_Corr_mas_casos[[#This Row],[Corregimiento]],Hoja3!$A$2:$D$676,4,0)</f>
        <v>130101</v>
      </c>
      <c r="E12472" s="41">
        <v>5</v>
      </c>
    </row>
    <row r="12473" spans="1:5">
      <c r="A12473" s="43">
        <v>44497</v>
      </c>
      <c r="B12473" s="41">
        <v>44497</v>
      </c>
      <c r="C12473" s="41" t="s">
        <v>1187</v>
      </c>
      <c r="D12473" s="42">
        <f>VLOOKUP(Pag_Inicio_Corr_mas_casos[[#This Row],[Corregimiento]],Hoja3!$A$2:$D$676,4,0)</f>
        <v>40503</v>
      </c>
      <c r="E12473" s="41">
        <v>4</v>
      </c>
    </row>
    <row r="12474" spans="1:5">
      <c r="A12474" s="43">
        <v>44497</v>
      </c>
      <c r="B12474" s="41">
        <v>44497</v>
      </c>
      <c r="C12474" s="41" t="s">
        <v>1112</v>
      </c>
      <c r="D12474" s="42">
        <f>VLOOKUP(Pag_Inicio_Corr_mas_casos[[#This Row],[Corregimiento]],Hoja3!$A$2:$D$676,4,0)</f>
        <v>40611</v>
      </c>
      <c r="E12474" s="41">
        <v>4</v>
      </c>
    </row>
    <row r="12475" spans="1:5">
      <c r="A12475" s="43">
        <v>44497</v>
      </c>
      <c r="B12475" s="41">
        <v>44497</v>
      </c>
      <c r="C12475" s="41" t="s">
        <v>1228</v>
      </c>
      <c r="D12475" s="42">
        <f>VLOOKUP(Pag_Inicio_Corr_mas_casos[[#This Row],[Corregimiento]],Hoja3!$A$2:$D$676,4,0)</f>
        <v>90105</v>
      </c>
      <c r="E12475" s="41">
        <v>3</v>
      </c>
    </row>
    <row r="12476" spans="1:5">
      <c r="A12476" s="43">
        <v>44497</v>
      </c>
      <c r="B12476" s="41">
        <v>44497</v>
      </c>
      <c r="C12476" s="41" t="s">
        <v>1082</v>
      </c>
      <c r="D12476" s="42">
        <f>VLOOKUP(Pag_Inicio_Corr_mas_casos[[#This Row],[Corregimiento]],Hoja3!$A$2:$D$676,4,0)</f>
        <v>20606</v>
      </c>
      <c r="E12476" s="41">
        <v>3</v>
      </c>
    </row>
    <row r="12477" spans="1:5">
      <c r="A12477" s="43">
        <v>44497</v>
      </c>
      <c r="B12477" s="41">
        <v>44497</v>
      </c>
      <c r="C12477" s="41" t="s">
        <v>1159</v>
      </c>
      <c r="D12477" s="42">
        <f>VLOOKUP(Pag_Inicio_Corr_mas_casos[[#This Row],[Corregimiento]],Hoja3!$A$2:$D$676,4,0)</f>
        <v>80501</v>
      </c>
      <c r="E12477" s="41">
        <v>3</v>
      </c>
    </row>
    <row r="12478" spans="1:5">
      <c r="A12478" s="43">
        <v>44497</v>
      </c>
      <c r="B12478" s="41">
        <v>44497</v>
      </c>
      <c r="C12478" s="41" t="s">
        <v>1115</v>
      </c>
      <c r="D12478" s="42">
        <f>VLOOKUP(Pag_Inicio_Corr_mas_casos[[#This Row],[Corregimiento]],Hoja3!$A$2:$D$676,4,0)</f>
        <v>60101</v>
      </c>
      <c r="E12478" s="41">
        <v>3</v>
      </c>
    </row>
    <row r="12479" spans="1:5">
      <c r="A12479" s="43">
        <v>44497</v>
      </c>
      <c r="B12479" s="41">
        <v>44497</v>
      </c>
      <c r="C12479" s="41" t="s">
        <v>1161</v>
      </c>
      <c r="D12479" s="42">
        <f>VLOOKUP(Pag_Inicio_Corr_mas_casos[[#This Row],[Corregimiento]],Hoja3!$A$2:$D$676,4,0)</f>
        <v>40201</v>
      </c>
      <c r="E12479" s="41">
        <v>3</v>
      </c>
    </row>
    <row r="12480" spans="1:5">
      <c r="A12480" s="43">
        <v>44497</v>
      </c>
      <c r="B12480" s="41">
        <v>44497</v>
      </c>
      <c r="C12480" s="41" t="s">
        <v>1104</v>
      </c>
      <c r="D12480" s="42">
        <f>VLOOKUP(Pag_Inicio_Corr_mas_casos[[#This Row],[Corregimiento]],Hoja3!$A$2:$D$676,4,0)</f>
        <v>81005</v>
      </c>
      <c r="E12480" s="41">
        <v>3</v>
      </c>
    </row>
    <row r="12481" spans="1:5">
      <c r="A12481" s="43">
        <v>44497</v>
      </c>
      <c r="B12481" s="41">
        <v>44497</v>
      </c>
      <c r="C12481" s="41" t="s">
        <v>1163</v>
      </c>
      <c r="D12481" s="42">
        <f>VLOOKUP(Pag_Inicio_Corr_mas_casos[[#This Row],[Corregimiento]],Hoja3!$A$2:$D$676,4,0)</f>
        <v>130102</v>
      </c>
      <c r="E12481" s="41">
        <v>3</v>
      </c>
    </row>
    <row r="12482" spans="1:5">
      <c r="A12482" s="43">
        <v>44497</v>
      </c>
      <c r="B12482" s="41">
        <v>44497</v>
      </c>
      <c r="C12482" s="41" t="s">
        <v>1054</v>
      </c>
      <c r="D12482" s="42">
        <f>VLOOKUP(Pag_Inicio_Corr_mas_casos[[#This Row],[Corregimiento]],Hoja3!$A$2:$D$676,4,0)</f>
        <v>81007</v>
      </c>
      <c r="E12482" s="41">
        <v>3</v>
      </c>
    </row>
    <row r="12483" spans="1:5">
      <c r="A12483" s="43">
        <v>44497</v>
      </c>
      <c r="B12483" s="41">
        <v>44497</v>
      </c>
      <c r="C12483" s="41" t="s">
        <v>1241</v>
      </c>
      <c r="D12483" s="42">
        <f>VLOOKUP(Pag_Inicio_Corr_mas_casos[[#This Row],[Corregimiento]],Hoja3!$A$2:$D$676,4,0)</f>
        <v>40401</v>
      </c>
      <c r="E12483" s="41">
        <v>2</v>
      </c>
    </row>
    <row r="12484" spans="1:5">
      <c r="A12484" s="43">
        <v>44497</v>
      </c>
      <c r="B12484" s="41">
        <v>44497</v>
      </c>
      <c r="C12484" s="41" t="s">
        <v>1182</v>
      </c>
      <c r="D12484" s="42">
        <f>VLOOKUP(Pag_Inicio_Corr_mas_casos[[#This Row],[Corregimiento]],Hoja3!$A$2:$D$676,4,0)</f>
        <v>30101</v>
      </c>
      <c r="E12484" s="41">
        <v>2</v>
      </c>
    </row>
    <row r="12485" spans="1:5">
      <c r="A12485" s="43">
        <v>44497</v>
      </c>
      <c r="B12485" s="41">
        <v>44497</v>
      </c>
      <c r="C12485" s="41" t="s">
        <v>1046</v>
      </c>
      <c r="D12485" s="42">
        <f>VLOOKUP(Pag_Inicio_Corr_mas_casos[[#This Row],[Corregimiento]],Hoja3!$A$2:$D$676,4,0)</f>
        <v>80810</v>
      </c>
      <c r="E12485" s="41">
        <v>2</v>
      </c>
    </row>
    <row r="12486" spans="1:5">
      <c r="A12486" s="203">
        <v>44498</v>
      </c>
      <c r="B12486" s="204">
        <v>44498</v>
      </c>
      <c r="C12486" s="204" t="s">
        <v>1120</v>
      </c>
      <c r="D12486" s="205">
        <f>VLOOKUP(Pag_Inicio_Corr_mas_casos[[#This Row],[Corregimiento]],Hoja3!$A$2:$D$676,4,0)</f>
        <v>80809</v>
      </c>
      <c r="E12486" s="204">
        <v>17</v>
      </c>
    </row>
    <row r="12487" spans="1:5">
      <c r="A12487" s="203">
        <v>44498</v>
      </c>
      <c r="B12487" s="204">
        <v>44498</v>
      </c>
      <c r="C12487" s="204" t="s">
        <v>1169</v>
      </c>
      <c r="D12487" s="205">
        <f>VLOOKUP(Pag_Inicio_Corr_mas_casos[[#This Row],[Corregimiento]],Hoja3!$A$2:$D$676,4,0)</f>
        <v>40601</v>
      </c>
      <c r="E12487" s="204">
        <v>7</v>
      </c>
    </row>
    <row r="12488" spans="1:5">
      <c r="A12488" s="203">
        <v>44498</v>
      </c>
      <c r="B12488" s="204">
        <v>44498</v>
      </c>
      <c r="C12488" s="204" t="s">
        <v>1055</v>
      </c>
      <c r="D12488" s="205">
        <f>VLOOKUP(Pag_Inicio_Corr_mas_casos[[#This Row],[Corregimiento]],Hoja3!$A$2:$D$676,4,0)</f>
        <v>80814</v>
      </c>
      <c r="E12488" s="204">
        <v>6</v>
      </c>
    </row>
    <row r="12489" spans="1:5">
      <c r="A12489" s="203">
        <v>44498</v>
      </c>
      <c r="B12489" s="204">
        <v>44498</v>
      </c>
      <c r="C12489" s="204" t="s">
        <v>1046</v>
      </c>
      <c r="D12489" s="205">
        <f>VLOOKUP(Pag_Inicio_Corr_mas_casos[[#This Row],[Corregimiento]],Hoja3!$A$2:$D$676,4,0)</f>
        <v>80810</v>
      </c>
      <c r="E12489" s="204">
        <v>6</v>
      </c>
    </row>
    <row r="12490" spans="1:5">
      <c r="A12490" s="203">
        <v>44498</v>
      </c>
      <c r="B12490" s="204">
        <v>44498</v>
      </c>
      <c r="C12490" s="204" t="s">
        <v>1048</v>
      </c>
      <c r="D12490" s="205">
        <f>VLOOKUP(Pag_Inicio_Corr_mas_casos[[#This Row],[Corregimiento]],Hoja3!$A$2:$D$676,4,0)</f>
        <v>81009</v>
      </c>
      <c r="E12490" s="204">
        <v>5</v>
      </c>
    </row>
    <row r="12491" spans="1:5">
      <c r="A12491" s="203">
        <v>44498</v>
      </c>
      <c r="B12491" s="204">
        <v>44498</v>
      </c>
      <c r="C12491" s="204" t="s">
        <v>1051</v>
      </c>
      <c r="D12491" s="205">
        <f>VLOOKUP(Pag_Inicio_Corr_mas_casos[[#This Row],[Corregimiento]],Hoja3!$A$2:$D$676,4,0)</f>
        <v>80807</v>
      </c>
      <c r="E12491" s="204">
        <v>5</v>
      </c>
    </row>
    <row r="12492" spans="1:5">
      <c r="A12492" s="203">
        <v>44498</v>
      </c>
      <c r="B12492" s="204">
        <v>44498</v>
      </c>
      <c r="C12492" s="204" t="s">
        <v>1214</v>
      </c>
      <c r="D12492" s="205">
        <f>VLOOKUP(Pag_Inicio_Corr_mas_casos[[#This Row],[Corregimiento]],Hoja3!$A$2:$D$676,4,0)</f>
        <v>40404</v>
      </c>
      <c r="E12492" s="204">
        <v>5</v>
      </c>
    </row>
    <row r="12493" spans="1:5">
      <c r="A12493" s="203">
        <v>44498</v>
      </c>
      <c r="B12493" s="204">
        <v>44498</v>
      </c>
      <c r="C12493" s="204" t="s">
        <v>1013</v>
      </c>
      <c r="D12493" s="205">
        <f>VLOOKUP(Pag_Inicio_Corr_mas_casos[[#This Row],[Corregimiento]],Hoja3!$A$2:$D$676,4,0)</f>
        <v>80820</v>
      </c>
      <c r="E12493" s="204">
        <v>5</v>
      </c>
    </row>
    <row r="12494" spans="1:5">
      <c r="A12494" s="203">
        <v>44498</v>
      </c>
      <c r="B12494" s="204">
        <v>44498</v>
      </c>
      <c r="C12494" s="204" t="s">
        <v>1504</v>
      </c>
      <c r="D12494" s="205">
        <f>VLOOKUP(Pag_Inicio_Corr_mas_casos[[#This Row],[Corregimiento]],Hoja3!$A$2:$D$676,4,0)</f>
        <v>130301</v>
      </c>
      <c r="E12494" s="204">
        <v>5</v>
      </c>
    </row>
    <row r="12495" spans="1:5">
      <c r="A12495" s="203">
        <v>44498</v>
      </c>
      <c r="B12495" s="204">
        <v>44498</v>
      </c>
      <c r="C12495" s="204" t="s">
        <v>806</v>
      </c>
      <c r="D12495" s="205">
        <f>VLOOKUP(Pag_Inicio_Corr_mas_casos[[#This Row],[Corregimiento]],Hoja3!$A$2:$D$676,4,0)</f>
        <v>80806</v>
      </c>
      <c r="E12495" s="204">
        <v>5</v>
      </c>
    </row>
    <row r="12496" spans="1:5">
      <c r="A12496" s="203">
        <v>44498</v>
      </c>
      <c r="B12496" s="204">
        <v>44498</v>
      </c>
      <c r="C12496" s="204" t="s">
        <v>1063</v>
      </c>
      <c r="D12496" s="205">
        <f>VLOOKUP(Pag_Inicio_Corr_mas_casos[[#This Row],[Corregimiento]],Hoja3!$A$2:$D$676,4,0)</f>
        <v>80822</v>
      </c>
      <c r="E12496" s="204">
        <v>5</v>
      </c>
    </row>
    <row r="12497" spans="1:5">
      <c r="A12497" s="203">
        <v>44498</v>
      </c>
      <c r="B12497" s="204">
        <v>44498</v>
      </c>
      <c r="C12497" s="204" t="s">
        <v>1469</v>
      </c>
      <c r="D12497" s="205">
        <f>VLOOKUP(Pag_Inicio_Corr_mas_casos[[#This Row],[Corregimiento]],Hoja3!$A$2:$D$676,4,0)</f>
        <v>30110</v>
      </c>
      <c r="E12497" s="204">
        <v>4</v>
      </c>
    </row>
    <row r="12498" spans="1:5">
      <c r="A12498" s="203">
        <v>44498</v>
      </c>
      <c r="B12498" s="204">
        <v>44498</v>
      </c>
      <c r="C12498" s="204" t="s">
        <v>1114</v>
      </c>
      <c r="D12498" s="205">
        <f>VLOOKUP(Pag_Inicio_Corr_mas_casos[[#This Row],[Corregimiento]],Hoja3!$A$2:$D$676,4,0)</f>
        <v>60103</v>
      </c>
      <c r="E12498" s="204">
        <v>4</v>
      </c>
    </row>
    <row r="12499" spans="1:5">
      <c r="A12499" s="203">
        <v>44498</v>
      </c>
      <c r="B12499" s="204">
        <v>44498</v>
      </c>
      <c r="C12499" s="204" t="s">
        <v>1175</v>
      </c>
      <c r="D12499" s="205">
        <f>VLOOKUP(Pag_Inicio_Corr_mas_casos[[#This Row],[Corregimiento]],Hoja3!$A$2:$D$676,4,0)</f>
        <v>40610</v>
      </c>
      <c r="E12499" s="204">
        <v>4</v>
      </c>
    </row>
    <row r="12500" spans="1:5">
      <c r="A12500" s="203">
        <v>44498</v>
      </c>
      <c r="B12500" s="204">
        <v>44498</v>
      </c>
      <c r="C12500" s="204" t="s">
        <v>1500</v>
      </c>
      <c r="D12500" s="205">
        <f>VLOOKUP(Pag_Inicio_Corr_mas_casos[[#This Row],[Corregimiento]],Hoja3!$A$2:$D$676,4,0)</f>
        <v>130706</v>
      </c>
      <c r="E12500" s="204">
        <v>4</v>
      </c>
    </row>
    <row r="12501" spans="1:5">
      <c r="A12501" s="203">
        <v>44498</v>
      </c>
      <c r="B12501" s="204">
        <v>44498</v>
      </c>
      <c r="C12501" s="204" t="s">
        <v>1155</v>
      </c>
      <c r="D12501" s="205">
        <f>VLOOKUP(Pag_Inicio_Corr_mas_casos[[#This Row],[Corregimiento]],Hoja3!$A$2:$D$676,4,0)</f>
        <v>80812</v>
      </c>
      <c r="E12501" s="204">
        <v>4</v>
      </c>
    </row>
    <row r="12502" spans="1:5">
      <c r="A12502" s="203">
        <v>44498</v>
      </c>
      <c r="B12502" s="204">
        <v>44498</v>
      </c>
      <c r="C12502" s="204" t="s">
        <v>1050</v>
      </c>
      <c r="D12502" s="205">
        <f>VLOOKUP(Pag_Inicio_Corr_mas_casos[[#This Row],[Corregimiento]],Hoja3!$A$2:$D$676,4,0)</f>
        <v>80823</v>
      </c>
      <c r="E12502" s="204">
        <v>3</v>
      </c>
    </row>
    <row r="12503" spans="1:5">
      <c r="A12503" s="203">
        <v>44498</v>
      </c>
      <c r="B12503" s="204">
        <v>44498</v>
      </c>
      <c r="C12503" s="204" t="s">
        <v>1505</v>
      </c>
      <c r="D12503" s="205">
        <f>VLOOKUP(Pag_Inicio_Corr_mas_casos[[#This Row],[Corregimiento]],Hoja3!$A$2:$D$676,4,0)</f>
        <v>40609</v>
      </c>
      <c r="E12503" s="204">
        <v>3</v>
      </c>
    </row>
    <row r="12504" spans="1:5">
      <c r="A12504" s="203">
        <v>44498</v>
      </c>
      <c r="B12504" s="204">
        <v>44498</v>
      </c>
      <c r="C12504" s="204" t="s">
        <v>1241</v>
      </c>
      <c r="D12504" s="205">
        <f>VLOOKUP(Pag_Inicio_Corr_mas_casos[[#This Row],[Corregimiento]],Hoja3!$A$2:$D$676,4,0)</f>
        <v>40401</v>
      </c>
      <c r="E12504" s="204">
        <v>3</v>
      </c>
    </row>
    <row r="12505" spans="1:5">
      <c r="A12505" s="203">
        <v>44498</v>
      </c>
      <c r="B12505" s="204">
        <v>44498</v>
      </c>
      <c r="C12505" s="204" t="s">
        <v>1065</v>
      </c>
      <c r="D12505" s="205">
        <f>VLOOKUP(Pag_Inicio_Corr_mas_casos[[#This Row],[Corregimiento]],Hoja3!$A$2:$D$676,4,0)</f>
        <v>80815</v>
      </c>
      <c r="E12505" s="204">
        <v>3</v>
      </c>
    </row>
    <row r="12506" spans="1:5">
      <c r="A12506" s="209">
        <v>44499</v>
      </c>
      <c r="B12506" s="210">
        <v>44499</v>
      </c>
      <c r="C12506" s="210" t="s">
        <v>1155</v>
      </c>
      <c r="D12506" s="211">
        <f>VLOOKUP(Pag_Inicio_Corr_mas_casos[[#This Row],[Corregimiento]],Hoja3!$A$2:$D$676,4,0)</f>
        <v>80812</v>
      </c>
      <c r="E12506" s="210">
        <v>6</v>
      </c>
    </row>
    <row r="12507" spans="1:5">
      <c r="A12507" s="209">
        <v>44499</v>
      </c>
      <c r="B12507" s="210">
        <v>44499</v>
      </c>
      <c r="C12507" s="210" t="s">
        <v>1132</v>
      </c>
      <c r="D12507" s="211">
        <f>VLOOKUP(Pag_Inicio_Corr_mas_casos[[#This Row],[Corregimiento]],Hoja3!$A$2:$D$676,4,0)</f>
        <v>30111</v>
      </c>
      <c r="E12507" s="210">
        <v>5</v>
      </c>
    </row>
    <row r="12508" spans="1:5">
      <c r="A12508" s="209">
        <v>44499</v>
      </c>
      <c r="B12508" s="210">
        <v>44499</v>
      </c>
      <c r="C12508" s="210" t="s">
        <v>1056</v>
      </c>
      <c r="D12508" s="211">
        <f>VLOOKUP(Pag_Inicio_Corr_mas_casos[[#This Row],[Corregimiento]],Hoja3!$A$2:$D$676,4,0)</f>
        <v>80826</v>
      </c>
      <c r="E12508" s="210">
        <v>5</v>
      </c>
    </row>
    <row r="12509" spans="1:5">
      <c r="A12509" s="209">
        <v>44499</v>
      </c>
      <c r="B12509" s="210">
        <v>44499</v>
      </c>
      <c r="C12509" s="210" t="s">
        <v>1177</v>
      </c>
      <c r="D12509" s="211">
        <f>VLOOKUP(Pag_Inicio_Corr_mas_casos[[#This Row],[Corregimiento]],Hoja3!$A$2:$D$676,4,0)</f>
        <v>130101</v>
      </c>
      <c r="E12509" s="210">
        <v>5</v>
      </c>
    </row>
    <row r="12510" spans="1:5">
      <c r="A12510" s="209">
        <v>44499</v>
      </c>
      <c r="B12510" s="210">
        <v>44499</v>
      </c>
      <c r="C12510" s="210" t="s">
        <v>1169</v>
      </c>
      <c r="D12510" s="211">
        <f>VLOOKUP(Pag_Inicio_Corr_mas_casos[[#This Row],[Corregimiento]],Hoja3!$A$2:$D$676,4,0)</f>
        <v>40601</v>
      </c>
      <c r="E12510" s="210">
        <v>5</v>
      </c>
    </row>
    <row r="12511" spans="1:5">
      <c r="A12511" s="209">
        <v>44499</v>
      </c>
      <c r="B12511" s="210">
        <v>44499</v>
      </c>
      <c r="C12511" s="210" t="s">
        <v>1120</v>
      </c>
      <c r="D12511" s="211">
        <f>VLOOKUP(Pag_Inicio_Corr_mas_casos[[#This Row],[Corregimiento]],Hoja3!$A$2:$D$676,4,0)</f>
        <v>80809</v>
      </c>
      <c r="E12511" s="210">
        <v>4</v>
      </c>
    </row>
    <row r="12512" spans="1:5">
      <c r="A12512" s="209">
        <v>44499</v>
      </c>
      <c r="B12512" s="210">
        <v>44499</v>
      </c>
      <c r="C12512" s="210" t="s">
        <v>806</v>
      </c>
      <c r="D12512" s="211">
        <f>VLOOKUP(Pag_Inicio_Corr_mas_casos[[#This Row],[Corregimiento]],Hoja3!$A$2:$D$676,4,0)</f>
        <v>80806</v>
      </c>
      <c r="E12512" s="210">
        <v>4</v>
      </c>
    </row>
    <row r="12513" spans="1:5">
      <c r="A12513" s="209">
        <v>44499</v>
      </c>
      <c r="B12513" s="210">
        <v>44499</v>
      </c>
      <c r="C12513" s="210" t="s">
        <v>1053</v>
      </c>
      <c r="D12513" s="211">
        <f>VLOOKUP(Pag_Inicio_Corr_mas_casos[[#This Row],[Corregimiento]],Hoja3!$A$2:$D$676,4,0)</f>
        <v>130708</v>
      </c>
      <c r="E12513" s="210">
        <v>4</v>
      </c>
    </row>
    <row r="12514" spans="1:5">
      <c r="A12514" s="209">
        <v>44499</v>
      </c>
      <c r="B12514" s="210">
        <v>44499</v>
      </c>
      <c r="C12514" s="210" t="s">
        <v>1048</v>
      </c>
      <c r="D12514" s="211">
        <f>VLOOKUP(Pag_Inicio_Corr_mas_casos[[#This Row],[Corregimiento]],Hoja3!$A$2:$D$676,4,0)</f>
        <v>81009</v>
      </c>
      <c r="E12514" s="210">
        <v>3</v>
      </c>
    </row>
    <row r="12515" spans="1:5">
      <c r="A12515" s="209">
        <v>44499</v>
      </c>
      <c r="B12515" s="210">
        <v>44499</v>
      </c>
      <c r="C12515" s="210" t="s">
        <v>1046</v>
      </c>
      <c r="D12515" s="211">
        <f>VLOOKUP(Pag_Inicio_Corr_mas_casos[[#This Row],[Corregimiento]],Hoja3!$A$2:$D$676,4,0)</f>
        <v>80810</v>
      </c>
      <c r="E12515" s="210">
        <v>3</v>
      </c>
    </row>
    <row r="12516" spans="1:5">
      <c r="A12516" s="209">
        <v>44499</v>
      </c>
      <c r="B12516" s="210">
        <v>44499</v>
      </c>
      <c r="C12516" s="210" t="s">
        <v>1114</v>
      </c>
      <c r="D12516" s="211">
        <f>VLOOKUP(Pag_Inicio_Corr_mas_casos[[#This Row],[Corregimiento]],Hoja3!$A$2:$D$676,4,0)</f>
        <v>60103</v>
      </c>
      <c r="E12516" s="210">
        <v>3</v>
      </c>
    </row>
    <row r="12517" spans="1:5">
      <c r="A12517" s="209">
        <v>44499</v>
      </c>
      <c r="B12517" s="210">
        <v>44499</v>
      </c>
      <c r="C12517" s="210" t="s">
        <v>1051</v>
      </c>
      <c r="D12517" s="211">
        <f>VLOOKUP(Pag_Inicio_Corr_mas_casos[[#This Row],[Corregimiento]],Hoja3!$A$2:$D$676,4,0)</f>
        <v>80807</v>
      </c>
      <c r="E12517" s="210">
        <v>3</v>
      </c>
    </row>
    <row r="12518" spans="1:5">
      <c r="A12518" s="209">
        <v>44499</v>
      </c>
      <c r="B12518" s="210">
        <v>44499</v>
      </c>
      <c r="C12518" s="210" t="s">
        <v>1060</v>
      </c>
      <c r="D12518" s="211">
        <f>VLOOKUP(Pag_Inicio_Corr_mas_casos[[#This Row],[Corregimiento]],Hoja3!$A$2:$D$676,4,0)</f>
        <v>80813</v>
      </c>
      <c r="E12518" s="210">
        <v>3</v>
      </c>
    </row>
    <row r="12519" spans="1:5">
      <c r="A12519" s="209">
        <v>44499</v>
      </c>
      <c r="B12519" s="210">
        <v>44499</v>
      </c>
      <c r="C12519" s="210" t="s">
        <v>782</v>
      </c>
      <c r="D12519" s="211">
        <f>VLOOKUP(Pag_Inicio_Corr_mas_casos[[#This Row],[Corregimiento]],Hoja3!$A$2:$D$676,4,0)</f>
        <v>40604</v>
      </c>
      <c r="E12519" s="210">
        <v>3</v>
      </c>
    </row>
    <row r="12520" spans="1:5">
      <c r="A12520" s="209">
        <v>44499</v>
      </c>
      <c r="B12520" s="210">
        <v>44499</v>
      </c>
      <c r="C12520" s="210" t="s">
        <v>809</v>
      </c>
      <c r="D12520" s="211">
        <f>VLOOKUP(Pag_Inicio_Corr_mas_casos[[#This Row],[Corregimiento]],Hoja3!$A$2:$D$676,4,0)</f>
        <v>30107</v>
      </c>
      <c r="E12520" s="210">
        <v>3</v>
      </c>
    </row>
    <row r="12521" spans="1:5">
      <c r="A12521" s="209">
        <v>44499</v>
      </c>
      <c r="B12521" s="210">
        <v>44499</v>
      </c>
      <c r="C12521" s="210" t="s">
        <v>834</v>
      </c>
      <c r="D12521" s="211">
        <f>VLOOKUP(Pag_Inicio_Corr_mas_casos[[#This Row],[Corregimiento]],Hoja3!$A$2:$D$676,4,0)</f>
        <v>30104</v>
      </c>
      <c r="E12521" s="210">
        <v>3</v>
      </c>
    </row>
    <row r="12522" spans="1:5">
      <c r="A12522" s="209">
        <v>44499</v>
      </c>
      <c r="B12522" s="210">
        <v>44499</v>
      </c>
      <c r="C12522" s="210" t="s">
        <v>1116</v>
      </c>
      <c r="D12522" s="211">
        <f>VLOOKUP(Pag_Inicio_Corr_mas_casos[[#This Row],[Corregimiento]],Hoja3!$A$2:$D$676,4,0)</f>
        <v>40612</v>
      </c>
      <c r="E12522" s="210">
        <v>3</v>
      </c>
    </row>
    <row r="12523" spans="1:5">
      <c r="A12523" s="209">
        <v>44499</v>
      </c>
      <c r="B12523" s="210">
        <v>44499</v>
      </c>
      <c r="C12523" s="210" t="s">
        <v>881</v>
      </c>
      <c r="D12523" s="211">
        <f>VLOOKUP(Pag_Inicio_Corr_mas_casos[[#This Row],[Corregimiento]],Hoja3!$A$2:$D$676,4,0)</f>
        <v>80821</v>
      </c>
      <c r="E12523" s="210">
        <v>3</v>
      </c>
    </row>
    <row r="12524" spans="1:5">
      <c r="A12524" s="209">
        <v>44499</v>
      </c>
      <c r="B12524" s="210">
        <v>44499</v>
      </c>
      <c r="C12524" s="210" t="s">
        <v>1067</v>
      </c>
      <c r="D12524" s="211">
        <f>VLOOKUP(Pag_Inicio_Corr_mas_casos[[#This Row],[Corregimiento]],Hoja3!$A$2:$D$676,4,0)</f>
        <v>50208</v>
      </c>
      <c r="E12524" s="210">
        <v>2</v>
      </c>
    </row>
    <row r="12525" spans="1:5">
      <c r="A12525" s="209">
        <v>44499</v>
      </c>
      <c r="B12525" s="210">
        <v>44499</v>
      </c>
      <c r="C12525" s="210" t="s">
        <v>1492</v>
      </c>
      <c r="D12525" s="211">
        <f>VLOOKUP(Pag_Inicio_Corr_mas_casos[[#This Row],[Corregimiento]],Hoja3!$A$2:$D$676,4,0)</f>
        <v>60105</v>
      </c>
      <c r="E12525" s="210">
        <v>2</v>
      </c>
    </row>
    <row r="12526" spans="1:5">
      <c r="A12526" s="216">
        <v>44500</v>
      </c>
      <c r="B12526" s="217">
        <v>44500</v>
      </c>
      <c r="C12526" s="217" t="s">
        <v>1347</v>
      </c>
      <c r="D12526" s="218">
        <f>VLOOKUP(Pag_Inicio_Corr_mas_casos[[#This Row],[Corregimiento]],Hoja3!$A$2:$D$676,4,0)</f>
        <v>40405</v>
      </c>
      <c r="E12526" s="217">
        <v>10</v>
      </c>
    </row>
    <row r="12527" spans="1:5">
      <c r="A12527" s="216">
        <v>44500</v>
      </c>
      <c r="B12527" s="217">
        <v>44500</v>
      </c>
      <c r="C12527" s="217" t="s">
        <v>809</v>
      </c>
      <c r="D12527" s="218">
        <f>VLOOKUP(Pag_Inicio_Corr_mas_casos[[#This Row],[Corregimiento]],Hoja3!$A$2:$D$676,4,0)</f>
        <v>30107</v>
      </c>
      <c r="E12527" s="217">
        <v>7</v>
      </c>
    </row>
    <row r="12528" spans="1:5">
      <c r="A12528" s="216">
        <v>44500</v>
      </c>
      <c r="B12528" s="217">
        <v>44500</v>
      </c>
      <c r="C12528" s="217" t="s">
        <v>1267</v>
      </c>
      <c r="D12528" s="218">
        <f>VLOOKUP(Pag_Inicio_Corr_mas_casos[[#This Row],[Corregimiento]],Hoja3!$A$2:$D$676,4,0)</f>
        <v>10201</v>
      </c>
      <c r="E12528" s="217">
        <v>6</v>
      </c>
    </row>
    <row r="12529" spans="1:5">
      <c r="A12529" s="216">
        <v>44500</v>
      </c>
      <c r="B12529" s="217">
        <v>44500</v>
      </c>
      <c r="C12529" s="217" t="s">
        <v>1120</v>
      </c>
      <c r="D12529" s="218">
        <f>VLOOKUP(Pag_Inicio_Corr_mas_casos[[#This Row],[Corregimiento]],Hoja3!$A$2:$D$676,4,0)</f>
        <v>80809</v>
      </c>
      <c r="E12529" s="217">
        <v>6</v>
      </c>
    </row>
    <row r="12530" spans="1:5">
      <c r="A12530" s="216">
        <v>44500</v>
      </c>
      <c r="B12530" s="217">
        <v>44500</v>
      </c>
      <c r="C12530" s="217" t="s">
        <v>1506</v>
      </c>
      <c r="D12530" s="218">
        <f>VLOOKUP(Pag_Inicio_Corr_mas_casos[[#This Row],[Corregimiento]],Hoja3!$A$2:$D$676,4,0)</f>
        <v>91007</v>
      </c>
      <c r="E12530" s="217">
        <v>5</v>
      </c>
    </row>
    <row r="12531" spans="1:5">
      <c r="A12531" s="216">
        <v>44500</v>
      </c>
      <c r="B12531" s="217">
        <v>44500</v>
      </c>
      <c r="C12531" s="217" t="s">
        <v>1500</v>
      </c>
      <c r="D12531" s="218">
        <f>VLOOKUP(Pag_Inicio_Corr_mas_casos[[#This Row],[Corregimiento]],Hoja3!$A$2:$D$676,4,0)</f>
        <v>130706</v>
      </c>
      <c r="E12531" s="217">
        <v>5</v>
      </c>
    </row>
    <row r="12532" spans="1:5">
      <c r="A12532" s="216">
        <v>44500</v>
      </c>
      <c r="B12532" s="217">
        <v>44500</v>
      </c>
      <c r="C12532" s="217" t="s">
        <v>1116</v>
      </c>
      <c r="D12532" s="218">
        <f>VLOOKUP(Pag_Inicio_Corr_mas_casos[[#This Row],[Corregimiento]],Hoja3!$A$2:$D$676,4,0)</f>
        <v>40612</v>
      </c>
      <c r="E12532" s="217">
        <v>5</v>
      </c>
    </row>
    <row r="12533" spans="1:5">
      <c r="A12533" s="216">
        <v>44500</v>
      </c>
      <c r="B12533" s="217">
        <v>44500</v>
      </c>
      <c r="C12533" s="217" t="s">
        <v>1063</v>
      </c>
      <c r="D12533" s="218">
        <f>VLOOKUP(Pag_Inicio_Corr_mas_casos[[#This Row],[Corregimiento]],Hoja3!$A$2:$D$676,4,0)</f>
        <v>80822</v>
      </c>
      <c r="E12533" s="217">
        <v>4</v>
      </c>
    </row>
    <row r="12534" spans="1:5">
      <c r="A12534" s="216">
        <v>44500</v>
      </c>
      <c r="B12534" s="217">
        <v>44500</v>
      </c>
      <c r="C12534" s="217" t="s">
        <v>1169</v>
      </c>
      <c r="D12534" s="218">
        <f>VLOOKUP(Pag_Inicio_Corr_mas_casos[[#This Row],[Corregimiento]],Hoja3!$A$2:$D$676,4,0)</f>
        <v>40601</v>
      </c>
      <c r="E12534" s="217">
        <v>4</v>
      </c>
    </row>
    <row r="12535" spans="1:5">
      <c r="A12535" s="216">
        <v>44500</v>
      </c>
      <c r="B12535" s="217">
        <v>44500</v>
      </c>
      <c r="C12535" s="217" t="s">
        <v>1060</v>
      </c>
      <c r="D12535" s="218">
        <f>VLOOKUP(Pag_Inicio_Corr_mas_casos[[#This Row],[Corregimiento]],Hoja3!$A$2:$D$676,4,0)</f>
        <v>80813</v>
      </c>
      <c r="E12535" s="217">
        <v>3</v>
      </c>
    </row>
    <row r="12536" spans="1:5">
      <c r="A12536" s="216">
        <v>44500</v>
      </c>
      <c r="B12536" s="217">
        <v>44500</v>
      </c>
      <c r="C12536" s="217" t="s">
        <v>1029</v>
      </c>
      <c r="D12536" s="218">
        <f>VLOOKUP(Pag_Inicio_Corr_mas_casos[[#This Row],[Corregimiento]],Hoja3!$A$2:$D$676,4,0)</f>
        <v>91008</v>
      </c>
      <c r="E12536" s="217">
        <v>3</v>
      </c>
    </row>
    <row r="12537" spans="1:5">
      <c r="A12537" s="216">
        <v>44500</v>
      </c>
      <c r="B12537" s="217">
        <v>44500</v>
      </c>
      <c r="C12537" s="217" t="s">
        <v>1175</v>
      </c>
      <c r="D12537" s="218">
        <f>VLOOKUP(Pag_Inicio_Corr_mas_casos[[#This Row],[Corregimiento]],Hoja3!$A$2:$D$676,4,0)</f>
        <v>40610</v>
      </c>
      <c r="E12537" s="217">
        <v>3</v>
      </c>
    </row>
    <row r="12538" spans="1:5">
      <c r="A12538" s="216">
        <v>44500</v>
      </c>
      <c r="B12538" s="217">
        <v>44500</v>
      </c>
      <c r="C12538" s="217" t="s">
        <v>1214</v>
      </c>
      <c r="D12538" s="218">
        <f>VLOOKUP(Pag_Inicio_Corr_mas_casos[[#This Row],[Corregimiento]],Hoja3!$A$2:$D$676,4,0)</f>
        <v>40404</v>
      </c>
      <c r="E12538" s="217">
        <v>3</v>
      </c>
    </row>
    <row r="12539" spans="1:5">
      <c r="A12539" s="216">
        <v>44500</v>
      </c>
      <c r="B12539" s="217">
        <v>44500</v>
      </c>
      <c r="C12539" s="217" t="s">
        <v>1114</v>
      </c>
      <c r="D12539" s="218">
        <f>VLOOKUP(Pag_Inicio_Corr_mas_casos[[#This Row],[Corregimiento]],Hoja3!$A$2:$D$676,4,0)</f>
        <v>60103</v>
      </c>
      <c r="E12539" s="217">
        <v>3</v>
      </c>
    </row>
    <row r="12540" spans="1:5">
      <c r="A12540" s="216">
        <v>44500</v>
      </c>
      <c r="B12540" s="217">
        <v>44500</v>
      </c>
      <c r="C12540" s="217" t="s">
        <v>837</v>
      </c>
      <c r="D12540" s="218">
        <f>VLOOKUP(Pag_Inicio_Corr_mas_casos[[#This Row],[Corregimiento]],Hoja3!$A$2:$D$676,4,0)</f>
        <v>80508</v>
      </c>
      <c r="E12540" s="217">
        <v>3</v>
      </c>
    </row>
    <row r="12541" spans="1:5">
      <c r="A12541" s="216">
        <v>44500</v>
      </c>
      <c r="B12541" s="217">
        <v>44500</v>
      </c>
      <c r="C12541" s="217" t="s">
        <v>1177</v>
      </c>
      <c r="D12541" s="218">
        <f>VLOOKUP(Pag_Inicio_Corr_mas_casos[[#This Row],[Corregimiento]],Hoja3!$A$2:$D$676,4,0)</f>
        <v>130101</v>
      </c>
      <c r="E12541" s="217">
        <v>3</v>
      </c>
    </row>
    <row r="12542" spans="1:5">
      <c r="A12542" s="216">
        <v>44500</v>
      </c>
      <c r="B12542" s="217">
        <v>44500</v>
      </c>
      <c r="C12542" s="217" t="s">
        <v>931</v>
      </c>
      <c r="D12542" s="218">
        <f>VLOOKUP(Pag_Inicio_Corr_mas_casos[[#This Row],[Corregimiento]],Hoja3!$A$2:$D$676,4,0)</f>
        <v>40204</v>
      </c>
      <c r="E12542" s="217">
        <v>3</v>
      </c>
    </row>
    <row r="12543" spans="1:5">
      <c r="A12543" s="216">
        <v>44500</v>
      </c>
      <c r="B12543" s="217">
        <v>44500</v>
      </c>
      <c r="C12543" s="217" t="s">
        <v>1048</v>
      </c>
      <c r="D12543" s="218">
        <f>VLOOKUP(Pag_Inicio_Corr_mas_casos[[#This Row],[Corregimiento]],Hoja3!$A$2:$D$676,4,0)</f>
        <v>81009</v>
      </c>
      <c r="E12543" s="217">
        <v>2</v>
      </c>
    </row>
    <row r="12544" spans="1:5">
      <c r="A12544" s="216">
        <v>44500</v>
      </c>
      <c r="B12544" s="217">
        <v>44500</v>
      </c>
      <c r="C12544" s="217" t="s">
        <v>1128</v>
      </c>
      <c r="D12544" s="218">
        <f>VLOOKUP(Pag_Inicio_Corr_mas_casos[[#This Row],[Corregimiento]],Hoja3!$A$2:$D$676,4,0)</f>
        <v>81001</v>
      </c>
      <c r="E12544" s="217">
        <v>2</v>
      </c>
    </row>
    <row r="12545" spans="1:5">
      <c r="A12545" s="216">
        <v>44500</v>
      </c>
      <c r="B12545" s="217">
        <v>44500</v>
      </c>
      <c r="C12545" s="217" t="s">
        <v>801</v>
      </c>
      <c r="D12545" s="218">
        <f>VLOOKUP(Pag_Inicio_Corr_mas_casos[[#This Row],[Corregimiento]],Hoja3!$A$2:$D$676,4,0)</f>
        <v>130107</v>
      </c>
      <c r="E12545" s="217">
        <v>2</v>
      </c>
    </row>
    <row r="12546" spans="1:5">
      <c r="A12546" s="206">
        <v>44501</v>
      </c>
      <c r="B12546" s="207">
        <v>44501</v>
      </c>
      <c r="C12546" s="207" t="s">
        <v>806</v>
      </c>
      <c r="D12546" s="208">
        <f>VLOOKUP(Pag_Inicio_Corr_mas_casos[[#This Row],[Corregimiento]],Hoja3!$A$2:$D$676,4,0)</f>
        <v>80806</v>
      </c>
      <c r="E12546" s="207">
        <v>4</v>
      </c>
    </row>
    <row r="12547" spans="1:5">
      <c r="A12547" s="206">
        <v>44501</v>
      </c>
      <c r="B12547" s="207">
        <v>44501</v>
      </c>
      <c r="C12547" s="207" t="s">
        <v>1114</v>
      </c>
      <c r="D12547" s="208">
        <f>VLOOKUP(Pag_Inicio_Corr_mas_casos[[#This Row],[Corregimiento]],Hoja3!$A$2:$D$676,4,0)</f>
        <v>60103</v>
      </c>
      <c r="E12547" s="207">
        <v>4</v>
      </c>
    </row>
    <row r="12548" spans="1:5">
      <c r="A12548" s="206">
        <v>44501</v>
      </c>
      <c r="B12548" s="207">
        <v>44501</v>
      </c>
      <c r="C12548" s="207" t="s">
        <v>1169</v>
      </c>
      <c r="D12548" s="208">
        <f>VLOOKUP(Pag_Inicio_Corr_mas_casos[[#This Row],[Corregimiento]],Hoja3!$A$2:$D$676,4,0)</f>
        <v>40601</v>
      </c>
      <c r="E12548" s="207">
        <v>4</v>
      </c>
    </row>
    <row r="12549" spans="1:5">
      <c r="A12549" s="206">
        <v>44501</v>
      </c>
      <c r="B12549" s="207">
        <v>44501</v>
      </c>
      <c r="C12549" s="207" t="s">
        <v>1029</v>
      </c>
      <c r="D12549" s="208">
        <f>VLOOKUP(Pag_Inicio_Corr_mas_casos[[#This Row],[Corregimiento]],Hoja3!$A$2:$D$676,4,0)</f>
        <v>91008</v>
      </c>
      <c r="E12549" s="207">
        <v>3</v>
      </c>
    </row>
    <row r="12550" spans="1:5">
      <c r="A12550" s="206">
        <v>44501</v>
      </c>
      <c r="B12550" s="207">
        <v>44501</v>
      </c>
      <c r="C12550" s="207" t="s">
        <v>1079</v>
      </c>
      <c r="D12550" s="208">
        <f>VLOOKUP(Pag_Inicio_Corr_mas_casos[[#This Row],[Corregimiento]],Hoja3!$A$2:$D$676,4,0)</f>
        <v>40606</v>
      </c>
      <c r="E12550" s="207">
        <v>3</v>
      </c>
    </row>
    <row r="12551" spans="1:5">
      <c r="A12551" s="206">
        <v>44501</v>
      </c>
      <c r="B12551" s="207">
        <v>44501</v>
      </c>
      <c r="C12551" s="207" t="s">
        <v>1120</v>
      </c>
      <c r="D12551" s="208">
        <f>VLOOKUP(Pag_Inicio_Corr_mas_casos[[#This Row],[Corregimiento]],Hoja3!$A$2:$D$676,4,0)</f>
        <v>80809</v>
      </c>
      <c r="E12551" s="207">
        <v>3</v>
      </c>
    </row>
    <row r="12552" spans="1:5">
      <c r="A12552" s="206">
        <v>44501</v>
      </c>
      <c r="B12552" s="207">
        <v>44501</v>
      </c>
      <c r="C12552" s="207" t="s">
        <v>1051</v>
      </c>
      <c r="D12552" s="208">
        <f>VLOOKUP(Pag_Inicio_Corr_mas_casos[[#This Row],[Corregimiento]],Hoja3!$A$2:$D$676,4,0)</f>
        <v>80807</v>
      </c>
      <c r="E12552" s="207">
        <v>2</v>
      </c>
    </row>
    <row r="12553" spans="1:5">
      <c r="A12553" s="206">
        <v>44501</v>
      </c>
      <c r="B12553" s="207">
        <v>44501</v>
      </c>
      <c r="C12553" s="207" t="s">
        <v>1013</v>
      </c>
      <c r="D12553" s="208">
        <f>VLOOKUP(Pag_Inicio_Corr_mas_casos[[#This Row],[Corregimiento]],Hoja3!$A$2:$D$676,4,0)</f>
        <v>80820</v>
      </c>
      <c r="E12553" s="207">
        <v>2</v>
      </c>
    </row>
    <row r="12554" spans="1:5">
      <c r="A12554" s="206">
        <v>44501</v>
      </c>
      <c r="B12554" s="207">
        <v>44501</v>
      </c>
      <c r="C12554" s="207" t="s">
        <v>1427</v>
      </c>
      <c r="D12554" s="208">
        <f>VLOOKUP(Pag_Inicio_Corr_mas_casos[[#This Row],[Corregimiento]],Hoja3!$A$2:$D$676,4,0)</f>
        <v>81003</v>
      </c>
      <c r="E12554" s="207">
        <v>2</v>
      </c>
    </row>
    <row r="12555" spans="1:5">
      <c r="A12555" s="206">
        <v>44501</v>
      </c>
      <c r="B12555" s="207">
        <v>44501</v>
      </c>
      <c r="C12555" s="207" t="s">
        <v>1507</v>
      </c>
      <c r="D12555" s="208">
        <f>VLOOKUP(Pag_Inicio_Corr_mas_casos[[#This Row],[Corregimiento]],Hoja3!$A$2:$D$676,4,0)</f>
        <v>120208</v>
      </c>
      <c r="E12555" s="207">
        <v>2</v>
      </c>
    </row>
    <row r="12556" spans="1:5">
      <c r="A12556" s="206">
        <v>44501</v>
      </c>
      <c r="B12556" s="207">
        <v>44501</v>
      </c>
      <c r="C12556" s="207" t="s">
        <v>983</v>
      </c>
      <c r="D12556" s="208">
        <f>VLOOKUP(Pag_Inicio_Corr_mas_casos[[#This Row],[Corregimiento]],Hoja3!$A$2:$D$676,4,0)</f>
        <v>91103</v>
      </c>
      <c r="E12556" s="207">
        <v>2</v>
      </c>
    </row>
    <row r="12557" spans="1:5">
      <c r="A12557" s="206">
        <v>44501</v>
      </c>
      <c r="B12557" s="207">
        <v>44501</v>
      </c>
      <c r="C12557" s="207" t="s">
        <v>1462</v>
      </c>
      <c r="D12557" s="208">
        <f>VLOOKUP(Pag_Inicio_Corr_mas_casos[[#This Row],[Corregimiento]],Hoja3!$A$2:$D$676,4,0)</f>
        <v>30113</v>
      </c>
      <c r="E12557" s="207">
        <v>2</v>
      </c>
    </row>
    <row r="12558" spans="1:5">
      <c r="A12558" s="206">
        <v>44501</v>
      </c>
      <c r="B12558" s="207">
        <v>44501</v>
      </c>
      <c r="C12558" s="207" t="s">
        <v>1132</v>
      </c>
      <c r="D12558" s="208">
        <f>VLOOKUP(Pag_Inicio_Corr_mas_casos[[#This Row],[Corregimiento]],Hoja3!$A$2:$D$676,4,0)</f>
        <v>30111</v>
      </c>
      <c r="E12558" s="207">
        <v>2</v>
      </c>
    </row>
    <row r="12559" spans="1:5">
      <c r="A12559" s="206">
        <v>44501</v>
      </c>
      <c r="B12559" s="207">
        <v>44501</v>
      </c>
      <c r="C12559" s="207" t="s">
        <v>1104</v>
      </c>
      <c r="D12559" s="208">
        <f>VLOOKUP(Pag_Inicio_Corr_mas_casos[[#This Row],[Corregimiento]],Hoja3!$A$2:$D$676,4,0)</f>
        <v>81005</v>
      </c>
      <c r="E12559" s="207">
        <v>2</v>
      </c>
    </row>
    <row r="12560" spans="1:5">
      <c r="A12560" s="206">
        <v>44501</v>
      </c>
      <c r="B12560" s="207">
        <v>44501</v>
      </c>
      <c r="C12560" s="207" t="s">
        <v>1187</v>
      </c>
      <c r="D12560" s="208">
        <f>VLOOKUP(Pag_Inicio_Corr_mas_casos[[#This Row],[Corregimiento]],Hoja3!$A$2:$D$676,4,0)</f>
        <v>40503</v>
      </c>
      <c r="E12560" s="207">
        <v>2</v>
      </c>
    </row>
    <row r="12561" spans="1:5">
      <c r="A12561" s="206">
        <v>44501</v>
      </c>
      <c r="B12561" s="207">
        <v>44501</v>
      </c>
      <c r="C12561" s="207" t="s">
        <v>1155</v>
      </c>
      <c r="D12561" s="208">
        <v>20206</v>
      </c>
      <c r="E12561" s="207">
        <v>2</v>
      </c>
    </row>
    <row r="12562" spans="1:5">
      <c r="A12562" s="206">
        <v>44501</v>
      </c>
      <c r="B12562" s="207">
        <v>44501</v>
      </c>
      <c r="C12562" s="207" t="s">
        <v>800</v>
      </c>
      <c r="D12562" s="208">
        <f>VLOOKUP(Pag_Inicio_Corr_mas_casos[[#This Row],[Corregimiento]],Hoja3!$A$2:$D$676,4,0)</f>
        <v>80819</v>
      </c>
      <c r="E12562" s="207">
        <v>2</v>
      </c>
    </row>
    <row r="12563" spans="1:5">
      <c r="A12563" s="206">
        <v>44501</v>
      </c>
      <c r="B12563" s="207">
        <v>44501</v>
      </c>
      <c r="C12563" s="207" t="s">
        <v>1155</v>
      </c>
      <c r="D12563" s="208">
        <f>VLOOKUP(Pag_Inicio_Corr_mas_casos[[#This Row],[Corregimiento]],Hoja3!$A$2:$D$676,4,0)</f>
        <v>80812</v>
      </c>
      <c r="E12563" s="207">
        <v>2</v>
      </c>
    </row>
    <row r="12564" spans="1:5">
      <c r="A12564" s="206">
        <v>44501</v>
      </c>
      <c r="B12564" s="207">
        <v>44501</v>
      </c>
      <c r="C12564" s="207" t="s">
        <v>1048</v>
      </c>
      <c r="D12564" s="208">
        <f>VLOOKUP(Pag_Inicio_Corr_mas_casos[[#This Row],[Corregimiento]],Hoja3!$A$2:$D$676,4,0)</f>
        <v>81009</v>
      </c>
      <c r="E12564" s="207">
        <v>1</v>
      </c>
    </row>
    <row r="12565" spans="1:5">
      <c r="A12565" s="206">
        <v>44501</v>
      </c>
      <c r="B12565" s="207">
        <v>44501</v>
      </c>
      <c r="C12565" s="207" t="s">
        <v>1294</v>
      </c>
      <c r="D12565" s="208">
        <f>VLOOKUP(Pag_Inicio_Corr_mas_casos[[#This Row],[Corregimiento]],Hoja3!$A$2:$D$676,4,0)</f>
        <v>91101</v>
      </c>
      <c r="E12565" s="207">
        <v>1</v>
      </c>
    </row>
    <row r="12566" spans="1:5">
      <c r="A12566" s="209">
        <v>44502</v>
      </c>
      <c r="B12566" s="210">
        <v>44502</v>
      </c>
      <c r="C12566" s="210" t="s">
        <v>1120</v>
      </c>
      <c r="D12566" s="211">
        <f>VLOOKUP(Pag_Inicio_Corr_mas_casos[[#This Row],[Corregimiento]],Hoja3!$A$2:$D$676,4,0)</f>
        <v>80809</v>
      </c>
      <c r="E12566" s="210">
        <v>10</v>
      </c>
    </row>
    <row r="12567" spans="1:5">
      <c r="A12567" s="209">
        <v>44502</v>
      </c>
      <c r="B12567" s="210">
        <v>44502</v>
      </c>
      <c r="C12567" s="210" t="s">
        <v>1169</v>
      </c>
      <c r="D12567" s="211">
        <f>VLOOKUP(Pag_Inicio_Corr_mas_casos[[#This Row],[Corregimiento]],Hoja3!$A$2:$D$676,4,0)</f>
        <v>40601</v>
      </c>
      <c r="E12567" s="210">
        <v>6</v>
      </c>
    </row>
    <row r="12568" spans="1:5">
      <c r="A12568" s="209">
        <v>44502</v>
      </c>
      <c r="B12568" s="210">
        <v>44502</v>
      </c>
      <c r="C12568" s="210" t="s">
        <v>931</v>
      </c>
      <c r="D12568" s="211">
        <f>VLOOKUP(Pag_Inicio_Corr_mas_casos[[#This Row],[Corregimiento]],Hoja3!$A$2:$D$676,4,0)</f>
        <v>40204</v>
      </c>
      <c r="E12568" s="210">
        <v>6</v>
      </c>
    </row>
    <row r="12569" spans="1:5">
      <c r="A12569" s="209">
        <v>44502</v>
      </c>
      <c r="B12569" s="210">
        <v>44502</v>
      </c>
      <c r="C12569" s="210" t="s">
        <v>1048</v>
      </c>
      <c r="D12569" s="211">
        <f>VLOOKUP(Pag_Inicio_Corr_mas_casos[[#This Row],[Corregimiento]],Hoja3!$A$2:$D$676,4,0)</f>
        <v>81009</v>
      </c>
      <c r="E12569" s="210">
        <v>6</v>
      </c>
    </row>
    <row r="12570" spans="1:5">
      <c r="A12570" s="209">
        <v>44502</v>
      </c>
      <c r="B12570" s="210">
        <v>44502</v>
      </c>
      <c r="C12570" s="210" t="s">
        <v>806</v>
      </c>
      <c r="D12570" s="211">
        <f>VLOOKUP(Pag_Inicio_Corr_mas_casos[[#This Row],[Corregimiento]],Hoja3!$A$2:$D$676,4,0)</f>
        <v>80806</v>
      </c>
      <c r="E12570" s="210">
        <v>4</v>
      </c>
    </row>
    <row r="12571" spans="1:5">
      <c r="A12571" s="209">
        <v>44502</v>
      </c>
      <c r="B12571" s="210">
        <v>44502</v>
      </c>
      <c r="C12571" s="210" t="s">
        <v>1067</v>
      </c>
      <c r="D12571" s="211">
        <f>VLOOKUP(Pag_Inicio_Corr_mas_casos[[#This Row],[Corregimiento]],Hoja3!$A$2:$D$676,4,0)</f>
        <v>50208</v>
      </c>
      <c r="E12571" s="210">
        <v>4</v>
      </c>
    </row>
    <row r="12572" spans="1:5">
      <c r="A12572" s="209">
        <v>44502</v>
      </c>
      <c r="B12572" s="210">
        <v>44502</v>
      </c>
      <c r="C12572" s="210" t="s">
        <v>1286</v>
      </c>
      <c r="D12572" s="211">
        <f>VLOOKUP(Pag_Inicio_Corr_mas_casos[[#This Row],[Corregimiento]],Hoja3!$A$2:$D$676,4,0)</f>
        <v>40501</v>
      </c>
      <c r="E12572" s="210">
        <v>4</v>
      </c>
    </row>
    <row r="12573" spans="1:5">
      <c r="A12573" s="209">
        <v>44502</v>
      </c>
      <c r="B12573" s="210">
        <v>44502</v>
      </c>
      <c r="C12573" s="210" t="s">
        <v>809</v>
      </c>
      <c r="D12573" s="211">
        <f>VLOOKUP(Pag_Inicio_Corr_mas_casos[[#This Row],[Corregimiento]],Hoja3!$A$2:$D$676,4,0)</f>
        <v>30107</v>
      </c>
      <c r="E12573" s="210">
        <v>4</v>
      </c>
    </row>
    <row r="12574" spans="1:5">
      <c r="A12574" s="209">
        <v>44502</v>
      </c>
      <c r="B12574" s="210">
        <v>44502</v>
      </c>
      <c r="C12574" s="210" t="s">
        <v>1060</v>
      </c>
      <c r="D12574" s="211">
        <f>VLOOKUP(Pag_Inicio_Corr_mas_casos[[#This Row],[Corregimiento]],Hoja3!$A$2:$D$676,4,0)</f>
        <v>80813</v>
      </c>
      <c r="E12574" s="210">
        <v>4</v>
      </c>
    </row>
    <row r="12575" spans="1:5">
      <c r="A12575" s="209">
        <v>44502</v>
      </c>
      <c r="B12575" s="210">
        <v>44502</v>
      </c>
      <c r="C12575" s="210" t="s">
        <v>1116</v>
      </c>
      <c r="D12575" s="211">
        <f>VLOOKUP(Pag_Inicio_Corr_mas_casos[[#This Row],[Corregimiento]],Hoja3!$A$2:$D$676,4,0)</f>
        <v>40612</v>
      </c>
      <c r="E12575" s="210">
        <v>4</v>
      </c>
    </row>
    <row r="12576" spans="1:5">
      <c r="A12576" s="209">
        <v>44502</v>
      </c>
      <c r="B12576" s="210">
        <v>44502</v>
      </c>
      <c r="C12576" s="210" t="s">
        <v>1155</v>
      </c>
      <c r="D12576" s="211">
        <f>VLOOKUP(Pag_Inicio_Corr_mas_casos[[#This Row],[Corregimiento]],Hoja3!$A$2:$D$676,4,0)</f>
        <v>80812</v>
      </c>
      <c r="E12576" s="210">
        <v>4</v>
      </c>
    </row>
    <row r="12577" spans="1:5">
      <c r="A12577" s="209">
        <v>44502</v>
      </c>
      <c r="B12577" s="210">
        <v>44502</v>
      </c>
      <c r="C12577" s="210" t="s">
        <v>796</v>
      </c>
      <c r="D12577" s="211">
        <f>VLOOKUP(Pag_Inicio_Corr_mas_casos[[#This Row],[Corregimiento]],Hoja3!$A$2:$D$676,4,0)</f>
        <v>80817</v>
      </c>
      <c r="E12577" s="210">
        <v>3</v>
      </c>
    </row>
    <row r="12578" spans="1:5">
      <c r="A12578" s="209">
        <v>44502</v>
      </c>
      <c r="B12578" s="210">
        <v>44502</v>
      </c>
      <c r="C12578" s="210" t="s">
        <v>1051</v>
      </c>
      <c r="D12578" s="211">
        <f>VLOOKUP(Pag_Inicio_Corr_mas_casos[[#This Row],[Corregimiento]],Hoja3!$A$2:$D$676,4,0)</f>
        <v>80807</v>
      </c>
      <c r="E12578" s="210">
        <v>3</v>
      </c>
    </row>
    <row r="12579" spans="1:5">
      <c r="A12579" s="209">
        <v>44502</v>
      </c>
      <c r="B12579" s="210">
        <v>44502</v>
      </c>
      <c r="C12579" s="210" t="s">
        <v>1499</v>
      </c>
      <c r="D12579" s="211">
        <f>VLOOKUP(Pag_Inicio_Corr_mas_casos[[#This Row],[Corregimiento]],Hoja3!$A$2:$D$676,4,0)</f>
        <v>40201</v>
      </c>
      <c r="E12579" s="210">
        <v>3</v>
      </c>
    </row>
    <row r="12580" spans="1:5">
      <c r="A12580" s="209">
        <v>44502</v>
      </c>
      <c r="B12580" s="210">
        <v>44502</v>
      </c>
      <c r="C12580" s="210" t="s">
        <v>1053</v>
      </c>
      <c r="D12580" s="211">
        <f>VLOOKUP(Pag_Inicio_Corr_mas_casos[[#This Row],[Corregimiento]],Hoja3!$A$2:$D$676,4,0)</f>
        <v>130708</v>
      </c>
      <c r="E12580" s="210">
        <v>3</v>
      </c>
    </row>
    <row r="12581" spans="1:5">
      <c r="A12581" s="209">
        <v>44502</v>
      </c>
      <c r="B12581" s="210">
        <v>44502</v>
      </c>
      <c r="C12581" s="210" t="s">
        <v>1264</v>
      </c>
      <c r="D12581" s="211">
        <f>VLOOKUP(Pag_Inicio_Corr_mas_casos[[#This Row],[Corregimiento]],Hoja3!$A$2:$D$676,4,0)</f>
        <v>30103</v>
      </c>
      <c r="E12581" s="210">
        <v>3</v>
      </c>
    </row>
    <row r="12582" spans="1:5">
      <c r="A12582" s="209">
        <v>44502</v>
      </c>
      <c r="B12582" s="210">
        <v>44502</v>
      </c>
      <c r="C12582" s="210" t="s">
        <v>1266</v>
      </c>
      <c r="D12582" s="211">
        <f>VLOOKUP(Pag_Inicio_Corr_mas_casos[[#This Row],[Corregimiento]],Hoja3!$A$2:$D$676,4,0)</f>
        <v>60101</v>
      </c>
      <c r="E12582" s="210">
        <v>2</v>
      </c>
    </row>
    <row r="12583" spans="1:5">
      <c r="A12583" s="209">
        <v>44502</v>
      </c>
      <c r="B12583" s="210">
        <v>44502</v>
      </c>
      <c r="C12583" s="210" t="s">
        <v>1175</v>
      </c>
      <c r="D12583" s="211">
        <f>VLOOKUP(Pag_Inicio_Corr_mas_casos[[#This Row],[Corregimiento]],Hoja3!$A$2:$D$676,4,0)</f>
        <v>40610</v>
      </c>
      <c r="E12583" s="210">
        <v>2</v>
      </c>
    </row>
    <row r="12584" spans="1:5">
      <c r="A12584" s="209">
        <v>44502</v>
      </c>
      <c r="B12584" s="210">
        <v>44502</v>
      </c>
      <c r="C12584" s="210" t="s">
        <v>1508</v>
      </c>
      <c r="D12584" s="211">
        <f>VLOOKUP(Pag_Inicio_Corr_mas_casos[[#This Row],[Corregimiento]],Hoja3!$A$2:$D$676,4,0)</f>
        <v>91002</v>
      </c>
      <c r="E12584" s="210">
        <v>2</v>
      </c>
    </row>
    <row r="12585" spans="1:5">
      <c r="A12585" s="209">
        <v>44502</v>
      </c>
      <c r="B12585" s="210">
        <v>44502</v>
      </c>
      <c r="C12585" s="210" t="s">
        <v>1509</v>
      </c>
      <c r="D12585" s="211">
        <f>VLOOKUP(Pag_Inicio_Corr_mas_casos[[#This Row],[Corregimiento]],Hoja3!$A$2:$D$676,4,0)</f>
        <v>40106</v>
      </c>
      <c r="E12585" s="210">
        <v>2</v>
      </c>
    </row>
    <row r="12586" spans="1:5">
      <c r="A12586" s="38">
        <v>44503</v>
      </c>
      <c r="B12586" s="39">
        <v>44503</v>
      </c>
      <c r="C12586" s="39" t="s">
        <v>1120</v>
      </c>
      <c r="D12586" s="40">
        <f>VLOOKUP(Pag_Inicio_Corr_mas_casos[[#This Row],[Corregimiento]],Hoja3!$A$2:$D$676,4,0)</f>
        <v>80809</v>
      </c>
      <c r="E12586" s="39">
        <v>9</v>
      </c>
    </row>
    <row r="12587" spans="1:5">
      <c r="A12587" s="38">
        <v>44503</v>
      </c>
      <c r="B12587" s="39">
        <v>44503</v>
      </c>
      <c r="C12587" s="39" t="s">
        <v>1371</v>
      </c>
      <c r="D12587" s="40">
        <f>VLOOKUP(Pag_Inicio_Corr_mas_casos[[#This Row],[Corregimiento]],Hoja3!$A$2:$D$676,4,0)</f>
        <v>41401</v>
      </c>
      <c r="E12587" s="39">
        <v>8</v>
      </c>
    </row>
    <row r="12588" spans="1:5">
      <c r="A12588" s="38">
        <v>44503</v>
      </c>
      <c r="B12588" s="39">
        <v>44503</v>
      </c>
      <c r="C12588" s="39" t="s">
        <v>1169</v>
      </c>
      <c r="D12588" s="40">
        <f>VLOOKUP(Pag_Inicio_Corr_mas_casos[[#This Row],[Corregimiento]],Hoja3!$A$2:$D$676,4,0)</f>
        <v>40601</v>
      </c>
      <c r="E12588" s="39">
        <v>6</v>
      </c>
    </row>
    <row r="12589" spans="1:5">
      <c r="A12589" s="38">
        <v>44503</v>
      </c>
      <c r="B12589" s="39">
        <v>44503</v>
      </c>
      <c r="C12589" s="39" t="s">
        <v>1050</v>
      </c>
      <c r="D12589" s="40">
        <f>VLOOKUP(Pag_Inicio_Corr_mas_casos[[#This Row],[Corregimiento]],Hoja3!$A$2:$D$676,4,0)</f>
        <v>80823</v>
      </c>
      <c r="E12589" s="39">
        <v>5</v>
      </c>
    </row>
    <row r="12590" spans="1:5">
      <c r="A12590" s="38">
        <v>44503</v>
      </c>
      <c r="B12590" s="39">
        <v>44503</v>
      </c>
      <c r="C12590" s="39" t="s">
        <v>1284</v>
      </c>
      <c r="D12590" s="40">
        <f>VLOOKUP(Pag_Inicio_Corr_mas_casos[[#This Row],[Corregimiento]],Hoja3!$A$2:$D$676,4,0)</f>
        <v>40701</v>
      </c>
      <c r="E12590" s="39">
        <v>4</v>
      </c>
    </row>
    <row r="12591" spans="1:5">
      <c r="A12591" s="38">
        <v>44503</v>
      </c>
      <c r="B12591" s="39">
        <v>44503</v>
      </c>
      <c r="C12591" s="39" t="s">
        <v>1142</v>
      </c>
      <c r="D12591" s="40">
        <f>VLOOKUP(Pag_Inicio_Corr_mas_casos[[#This Row],[Corregimiento]],Hoja3!$A$2:$D$676,4,0)</f>
        <v>91008</v>
      </c>
      <c r="E12591" s="39">
        <v>4</v>
      </c>
    </row>
    <row r="12592" spans="1:5">
      <c r="A12592" s="38">
        <v>44503</v>
      </c>
      <c r="B12592" s="39">
        <v>44503</v>
      </c>
      <c r="C12592" s="39" t="s">
        <v>1130</v>
      </c>
      <c r="D12592" s="40">
        <f>VLOOKUP(Pag_Inicio_Corr_mas_casos[[#This Row],[Corregimiento]],Hoja3!$A$2:$D$676,4,0)</f>
        <v>81003</v>
      </c>
      <c r="E12592" s="39">
        <v>4</v>
      </c>
    </row>
    <row r="12593" spans="1:5">
      <c r="A12593" s="38">
        <v>44503</v>
      </c>
      <c r="B12593" s="39">
        <v>44503</v>
      </c>
      <c r="C12593" s="39" t="s">
        <v>1173</v>
      </c>
      <c r="D12593" s="40">
        <f>VLOOKUP(Pag_Inicio_Corr_mas_casos[[#This Row],[Corregimiento]],Hoja3!$A$2:$D$676,4,0)</f>
        <v>30405</v>
      </c>
      <c r="E12593" s="39">
        <v>3</v>
      </c>
    </row>
    <row r="12594" spans="1:5">
      <c r="A12594" s="38">
        <v>44503</v>
      </c>
      <c r="B12594" s="39">
        <v>44503</v>
      </c>
      <c r="C12594" s="39" t="s">
        <v>1112</v>
      </c>
      <c r="D12594" s="40">
        <f>VLOOKUP(Pag_Inicio_Corr_mas_casos[[#This Row],[Corregimiento]],Hoja3!$A$2:$D$676,4,0)</f>
        <v>40611</v>
      </c>
      <c r="E12594" s="39">
        <v>3</v>
      </c>
    </row>
    <row r="12595" spans="1:5">
      <c r="A12595" s="38">
        <v>44503</v>
      </c>
      <c r="B12595" s="39">
        <v>44503</v>
      </c>
      <c r="C12595" s="39" t="s">
        <v>1203</v>
      </c>
      <c r="D12595" s="40">
        <f>VLOOKUP(Pag_Inicio_Corr_mas_casos[[#This Row],[Corregimiento]],Hoja3!$A$2:$D$676,4,0)</f>
        <v>30109</v>
      </c>
      <c r="E12595" s="39">
        <v>3</v>
      </c>
    </row>
    <row r="12596" spans="1:5">
      <c r="A12596" s="38">
        <v>44503</v>
      </c>
      <c r="B12596" s="39">
        <v>44503</v>
      </c>
      <c r="C12596" s="39" t="s">
        <v>1187</v>
      </c>
      <c r="D12596" s="40">
        <f>VLOOKUP(Pag_Inicio_Corr_mas_casos[[#This Row],[Corregimiento]],Hoja3!$A$2:$D$676,4,0)</f>
        <v>40503</v>
      </c>
      <c r="E12596" s="39">
        <v>3</v>
      </c>
    </row>
    <row r="12597" spans="1:5">
      <c r="A12597" s="38">
        <v>44503</v>
      </c>
      <c r="B12597" s="39">
        <v>44503</v>
      </c>
      <c r="C12597" s="39" t="s">
        <v>1068</v>
      </c>
      <c r="D12597" s="40">
        <f>VLOOKUP(Pag_Inicio_Corr_mas_casos[[#This Row],[Corregimiento]],Hoja3!$A$2:$D$676,4,0)</f>
        <v>130701</v>
      </c>
      <c r="E12597" s="39">
        <v>3</v>
      </c>
    </row>
    <row r="12598" spans="1:5">
      <c r="A12598" s="38">
        <v>44503</v>
      </c>
      <c r="B12598" s="39">
        <v>44503</v>
      </c>
      <c r="C12598" s="39" t="s">
        <v>1076</v>
      </c>
      <c r="D12598" s="40">
        <f>VLOOKUP(Pag_Inicio_Corr_mas_casos[[#This Row],[Corregimiento]],Hoja3!$A$2:$D$676,4,0)</f>
        <v>30107</v>
      </c>
      <c r="E12598" s="39">
        <v>2</v>
      </c>
    </row>
    <row r="12599" spans="1:5">
      <c r="A12599" s="38">
        <v>44503</v>
      </c>
      <c r="B12599" s="39">
        <v>44503</v>
      </c>
      <c r="C12599" s="39" t="s">
        <v>1049</v>
      </c>
      <c r="D12599" s="40">
        <f>VLOOKUP(Pag_Inicio_Corr_mas_casos[[#This Row],[Corregimiento]],Hoja3!$A$2:$D$676,4,0)</f>
        <v>80806</v>
      </c>
      <c r="E12599" s="39">
        <v>2</v>
      </c>
    </row>
    <row r="12600" spans="1:5">
      <c r="A12600" s="38">
        <v>44503</v>
      </c>
      <c r="B12600" s="39">
        <v>44503</v>
      </c>
      <c r="C12600" s="39" t="s">
        <v>1238</v>
      </c>
      <c r="D12600" s="40">
        <f>VLOOKUP(Pag_Inicio_Corr_mas_casos[[#This Row],[Corregimiento]],Hoja3!$A$2:$D$676,4,0)</f>
        <v>40204</v>
      </c>
      <c r="E12600" s="39">
        <v>2</v>
      </c>
    </row>
    <row r="12601" spans="1:5">
      <c r="A12601" s="38">
        <v>44503</v>
      </c>
      <c r="B12601" s="39">
        <v>44503</v>
      </c>
      <c r="C12601" s="39" t="s">
        <v>1343</v>
      </c>
      <c r="D12601" s="40">
        <f>VLOOKUP(Pag_Inicio_Corr_mas_casos[[#This Row],[Corregimiento]],Hoja3!$A$2:$D$676,4,0)</f>
        <v>60202</v>
      </c>
      <c r="E12601" s="39">
        <v>2</v>
      </c>
    </row>
    <row r="12602" spans="1:5">
      <c r="A12602" s="38">
        <v>44503</v>
      </c>
      <c r="B12602" s="39">
        <v>44503</v>
      </c>
      <c r="C12602" s="39" t="s">
        <v>1115</v>
      </c>
      <c r="D12602" s="40">
        <f>VLOOKUP(Pag_Inicio_Corr_mas_casos[[#This Row],[Corregimiento]],Hoja3!$A$2:$D$676,4,0)</f>
        <v>60101</v>
      </c>
      <c r="E12602" s="39">
        <v>2</v>
      </c>
    </row>
    <row r="12603" spans="1:5">
      <c r="A12603" s="38">
        <v>44503</v>
      </c>
      <c r="B12603" s="39">
        <v>44503</v>
      </c>
      <c r="C12603" s="39" t="s">
        <v>1054</v>
      </c>
      <c r="D12603" s="40">
        <f>VLOOKUP(Pag_Inicio_Corr_mas_casos[[#This Row],[Corregimiento]],Hoja3!$A$2:$D$676,4,0)</f>
        <v>81007</v>
      </c>
      <c r="E12603" s="39">
        <v>2</v>
      </c>
    </row>
    <row r="12604" spans="1:5">
      <c r="A12604" s="38">
        <v>44503</v>
      </c>
      <c r="B12604" s="39">
        <v>44503</v>
      </c>
      <c r="C12604" s="39" t="s">
        <v>1055</v>
      </c>
      <c r="D12604" s="40">
        <f>VLOOKUP(Pag_Inicio_Corr_mas_casos[[#This Row],[Corregimiento]],Hoja3!$A$2:$D$676,4,0)</f>
        <v>80814</v>
      </c>
      <c r="E12604" s="39">
        <v>2</v>
      </c>
    </row>
    <row r="12605" spans="1:5">
      <c r="A12605" s="38">
        <v>44503</v>
      </c>
      <c r="B12605" s="39">
        <v>44503</v>
      </c>
      <c r="C12605" s="39" t="s">
        <v>1175</v>
      </c>
      <c r="D12605" s="40">
        <f>VLOOKUP(Pag_Inicio_Corr_mas_casos[[#This Row],[Corregimiento]],Hoja3!$A$2:$D$676,4,0)</f>
        <v>40610</v>
      </c>
      <c r="E12605" s="39">
        <v>2</v>
      </c>
    </row>
    <row r="12606" spans="1:5">
      <c r="A12606" s="43">
        <v>44504</v>
      </c>
      <c r="B12606" s="41">
        <v>44504</v>
      </c>
      <c r="C12606" s="41" t="s">
        <v>1120</v>
      </c>
      <c r="D12606" s="42">
        <f>VLOOKUP(Pag_Inicio_Corr_mas_casos[[#This Row],[Corregimiento]],Hoja3!$A$2:$D$676,4,0)</f>
        <v>80809</v>
      </c>
      <c r="E12606" s="41">
        <v>4</v>
      </c>
    </row>
    <row r="12607" spans="1:5">
      <c r="A12607" s="43">
        <v>44504</v>
      </c>
      <c r="B12607" s="41">
        <v>44504</v>
      </c>
      <c r="C12607" s="41" t="s">
        <v>1061</v>
      </c>
      <c r="D12607" s="42">
        <f>VLOOKUP(Pag_Inicio_Corr_mas_casos[[#This Row],[Corregimiento]],Hoja3!$A$2:$D$676,4,0)</f>
        <v>80820</v>
      </c>
      <c r="E12607" s="41">
        <v>4</v>
      </c>
    </row>
    <row r="12608" spans="1:5">
      <c r="A12608" s="43">
        <v>44504</v>
      </c>
      <c r="B12608" s="41">
        <v>44504</v>
      </c>
      <c r="C12608" s="41" t="s">
        <v>1130</v>
      </c>
      <c r="D12608" s="42">
        <f>VLOOKUP(Pag_Inicio_Corr_mas_casos[[#This Row],[Corregimiento]],Hoja3!$A$2:$D$676,4,0)</f>
        <v>81003</v>
      </c>
      <c r="E12608" s="41">
        <v>4</v>
      </c>
    </row>
    <row r="12609" spans="1:5">
      <c r="A12609" s="43">
        <v>44504</v>
      </c>
      <c r="B12609" s="41">
        <v>44504</v>
      </c>
      <c r="C12609" s="41" t="s">
        <v>1163</v>
      </c>
      <c r="D12609" s="42">
        <f>VLOOKUP(Pag_Inicio_Corr_mas_casos[[#This Row],[Corregimiento]],Hoja3!$A$2:$D$676,4,0)</f>
        <v>130102</v>
      </c>
      <c r="E12609" s="41">
        <v>4</v>
      </c>
    </row>
    <row r="12610" spans="1:5">
      <c r="A12610" s="43">
        <v>44504</v>
      </c>
      <c r="B12610" s="41">
        <v>44504</v>
      </c>
      <c r="C12610" s="41" t="s">
        <v>1131</v>
      </c>
      <c r="D12610" s="42">
        <f>VLOOKUP(Pag_Inicio_Corr_mas_casos[[#This Row],[Corregimiento]],Hoja3!$A$2:$D$676,4,0)</f>
        <v>91001</v>
      </c>
      <c r="E12610" s="41">
        <v>3</v>
      </c>
    </row>
    <row r="12611" spans="1:5">
      <c r="A12611" s="43">
        <v>44504</v>
      </c>
      <c r="B12611" s="41">
        <v>44504</v>
      </c>
      <c r="C12611" s="41" t="s">
        <v>1367</v>
      </c>
      <c r="D12611" s="42">
        <f>VLOOKUP(Pag_Inicio_Corr_mas_casos[[#This Row],[Corregimiento]],Hoja3!$A$2:$D$676,4,0)</f>
        <v>40703</v>
      </c>
      <c r="E12611" s="41">
        <v>3</v>
      </c>
    </row>
    <row r="12612" spans="1:5">
      <c r="A12612" s="43">
        <v>44504</v>
      </c>
      <c r="B12612" s="41">
        <v>44504</v>
      </c>
      <c r="C12612" s="41" t="s">
        <v>1343</v>
      </c>
      <c r="D12612" s="42">
        <f>VLOOKUP(Pag_Inicio_Corr_mas_casos[[#This Row],[Corregimiento]],Hoja3!$A$2:$D$676,4,0)</f>
        <v>60202</v>
      </c>
      <c r="E12612" s="41">
        <v>3</v>
      </c>
    </row>
    <row r="12613" spans="1:5">
      <c r="A12613" s="43">
        <v>44504</v>
      </c>
      <c r="B12613" s="41">
        <v>44504</v>
      </c>
      <c r="C12613" s="41" t="s">
        <v>1155</v>
      </c>
      <c r="D12613" s="42">
        <f>VLOOKUP(Pag_Inicio_Corr_mas_casos[[#This Row],[Corregimiento]],Hoja3!$A$2:$D$676,4,0)</f>
        <v>80812</v>
      </c>
      <c r="E12613" s="41">
        <v>3</v>
      </c>
    </row>
    <row r="12614" spans="1:5">
      <c r="A12614" s="43">
        <v>44504</v>
      </c>
      <c r="B12614" s="41">
        <v>44504</v>
      </c>
      <c r="C12614" s="41" t="s">
        <v>1046</v>
      </c>
      <c r="D12614" s="42">
        <f>VLOOKUP(Pag_Inicio_Corr_mas_casos[[#This Row],[Corregimiento]],Hoja3!$A$2:$D$676,4,0)</f>
        <v>80810</v>
      </c>
      <c r="E12614" s="41">
        <v>2</v>
      </c>
    </row>
    <row r="12615" spans="1:5">
      <c r="A12615" s="43">
        <v>44504</v>
      </c>
      <c r="B12615" s="41">
        <v>44504</v>
      </c>
      <c r="C12615" s="41" t="s">
        <v>1510</v>
      </c>
      <c r="D12615" s="42">
        <f>VLOOKUP(Pag_Inicio_Corr_mas_casos[[#This Row],[Corregimiento]],Hoja3!$A$2:$D$676,4,0)</f>
        <v>70214</v>
      </c>
      <c r="E12615" s="41">
        <v>2</v>
      </c>
    </row>
    <row r="12616" spans="1:5">
      <c r="A12616" s="43">
        <v>44504</v>
      </c>
      <c r="B12616" s="41">
        <v>44504</v>
      </c>
      <c r="C12616" s="41" t="s">
        <v>1132</v>
      </c>
      <c r="D12616" s="42">
        <f>VLOOKUP(Pag_Inicio_Corr_mas_casos[[#This Row],[Corregimiento]],Hoja3!$A$2:$D$676,4,0)</f>
        <v>30111</v>
      </c>
      <c r="E12616" s="41">
        <v>2</v>
      </c>
    </row>
    <row r="12617" spans="1:5">
      <c r="A12617" s="43">
        <v>44504</v>
      </c>
      <c r="B12617" s="41">
        <v>44504</v>
      </c>
      <c r="C12617" s="41" t="s">
        <v>1212</v>
      </c>
      <c r="D12617" s="42">
        <f>VLOOKUP(Pag_Inicio_Corr_mas_casos[[#This Row],[Corregimiento]],Hoja3!$A$2:$D$676,4,0)</f>
        <v>130301</v>
      </c>
      <c r="E12617" s="41">
        <v>2</v>
      </c>
    </row>
    <row r="12618" spans="1:5">
      <c r="A12618" s="43">
        <v>44504</v>
      </c>
      <c r="B12618" s="41">
        <v>44504</v>
      </c>
      <c r="C12618" s="41" t="s">
        <v>1051</v>
      </c>
      <c r="D12618" s="42">
        <f>VLOOKUP(Pag_Inicio_Corr_mas_casos[[#This Row],[Corregimiento]],Hoja3!$A$2:$D$676,4,0)</f>
        <v>80807</v>
      </c>
      <c r="E12618" s="41">
        <v>2</v>
      </c>
    </row>
    <row r="12619" spans="1:5">
      <c r="A12619" s="43">
        <v>44504</v>
      </c>
      <c r="B12619" s="41">
        <v>44504</v>
      </c>
      <c r="C12619" s="41" t="s">
        <v>1112</v>
      </c>
      <c r="D12619" s="42">
        <f>VLOOKUP(Pag_Inicio_Corr_mas_casos[[#This Row],[Corregimiento]],Hoja3!$A$2:$D$676,4,0)</f>
        <v>40611</v>
      </c>
      <c r="E12619" s="41">
        <v>2</v>
      </c>
    </row>
    <row r="12620" spans="1:5">
      <c r="A12620" s="43">
        <v>44504</v>
      </c>
      <c r="B12620" s="41">
        <v>44504</v>
      </c>
      <c r="C12620" s="41" t="s">
        <v>1048</v>
      </c>
      <c r="D12620" s="42">
        <f>VLOOKUP(Pag_Inicio_Corr_mas_casos[[#This Row],[Corregimiento]],Hoja3!$A$2:$D$676,4,0)</f>
        <v>81009</v>
      </c>
      <c r="E12620" s="41">
        <v>2</v>
      </c>
    </row>
    <row r="12621" spans="1:5">
      <c r="A12621" s="43">
        <v>44504</v>
      </c>
      <c r="B12621" s="41">
        <v>44504</v>
      </c>
      <c r="C12621" s="41" t="s">
        <v>1177</v>
      </c>
      <c r="D12621" s="42">
        <f>VLOOKUP(Pag_Inicio_Corr_mas_casos[[#This Row],[Corregimiento]],Hoja3!$A$2:$D$676,4,0)</f>
        <v>130101</v>
      </c>
      <c r="E12621" s="41">
        <v>2</v>
      </c>
    </row>
    <row r="12622" spans="1:5">
      <c r="A12622" s="43">
        <v>44504</v>
      </c>
      <c r="B12622" s="41">
        <v>44504</v>
      </c>
      <c r="C12622" s="41" t="s">
        <v>1055</v>
      </c>
      <c r="D12622" s="42">
        <f>VLOOKUP(Pag_Inicio_Corr_mas_casos[[#This Row],[Corregimiento]],Hoja3!$A$2:$D$676,4,0)</f>
        <v>80814</v>
      </c>
      <c r="E12622" s="41">
        <v>2</v>
      </c>
    </row>
    <row r="12623" spans="1:5">
      <c r="A12623" s="43">
        <v>44504</v>
      </c>
      <c r="B12623" s="41">
        <v>44504</v>
      </c>
      <c r="C12623" s="41" t="s">
        <v>1498</v>
      </c>
      <c r="D12623" s="42">
        <f>VLOOKUP(Pag_Inicio_Corr_mas_casos[[#This Row],[Corregimiento]],Hoja3!$A$2:$D$676,4,0)</f>
        <v>91002</v>
      </c>
      <c r="E12623" s="41">
        <v>2</v>
      </c>
    </row>
    <row r="12624" spans="1:5">
      <c r="A12624" s="43">
        <v>44504</v>
      </c>
      <c r="B12624" s="41">
        <v>44504</v>
      </c>
      <c r="C12624" s="41" t="s">
        <v>1052</v>
      </c>
      <c r="D12624" s="42">
        <f>VLOOKUP(Pag_Inicio_Corr_mas_casos[[#This Row],[Corregimiento]],Hoja3!$A$2:$D$676,4,0)</f>
        <v>80816</v>
      </c>
      <c r="E12624" s="41">
        <v>2</v>
      </c>
    </row>
    <row r="12625" spans="1:5">
      <c r="A12625" s="43">
        <v>44504</v>
      </c>
      <c r="B12625" s="41">
        <v>44504</v>
      </c>
      <c r="C12625" s="41" t="s">
        <v>1086</v>
      </c>
      <c r="D12625" s="42">
        <f>VLOOKUP(Pag_Inicio_Corr_mas_casos[[#This Row],[Corregimiento]],Hoja3!$A$2:$D$676,4,0)</f>
        <v>80803</v>
      </c>
      <c r="E12625" s="41">
        <v>1</v>
      </c>
    </row>
    <row r="12626" spans="1:5">
      <c r="A12626" s="35">
        <v>44505</v>
      </c>
      <c r="B12626" s="36">
        <v>44505</v>
      </c>
      <c r="C12626" s="36" t="s">
        <v>1372</v>
      </c>
      <c r="D12626" s="37">
        <f>VLOOKUP(Pag_Inicio_Corr_mas_casos[[#This Row],[Corregimiento]],Hoja3!$A$2:$D$676,4,0)</f>
        <v>40406</v>
      </c>
      <c r="E12626" s="36">
        <v>6</v>
      </c>
    </row>
    <row r="12627" spans="1:5">
      <c r="A12627" s="35">
        <v>44505</v>
      </c>
      <c r="B12627" s="36">
        <v>44505</v>
      </c>
      <c r="C12627" s="36" t="s">
        <v>1051</v>
      </c>
      <c r="D12627" s="37">
        <f>VLOOKUP(Pag_Inicio_Corr_mas_casos[[#This Row],[Corregimiento]],Hoja3!$A$2:$D$676,4,0)</f>
        <v>80807</v>
      </c>
      <c r="E12627" s="36">
        <v>5</v>
      </c>
    </row>
    <row r="12628" spans="1:5">
      <c r="A12628" s="35">
        <v>44505</v>
      </c>
      <c r="B12628" s="36">
        <v>44505</v>
      </c>
      <c r="C12628" s="36" t="s">
        <v>1076</v>
      </c>
      <c r="D12628" s="37">
        <f>VLOOKUP(Pag_Inicio_Corr_mas_casos[[#This Row],[Corregimiento]],Hoja3!$A$2:$D$676,4,0)</f>
        <v>30107</v>
      </c>
      <c r="E12628" s="36">
        <v>5</v>
      </c>
    </row>
    <row r="12629" spans="1:5">
      <c r="A12629" s="35">
        <v>44505</v>
      </c>
      <c r="B12629" s="36">
        <v>44505</v>
      </c>
      <c r="C12629" s="36" t="s">
        <v>1238</v>
      </c>
      <c r="D12629" s="37">
        <f>VLOOKUP(Pag_Inicio_Corr_mas_casos[[#This Row],[Corregimiento]],Hoja3!$A$2:$D$676,4,0)</f>
        <v>40204</v>
      </c>
      <c r="E12629" s="36">
        <v>4</v>
      </c>
    </row>
    <row r="12630" spans="1:5">
      <c r="A12630" s="35">
        <v>44505</v>
      </c>
      <c r="B12630" s="36">
        <v>44505</v>
      </c>
      <c r="C12630" s="36" t="s">
        <v>1116</v>
      </c>
      <c r="D12630" s="37">
        <f>VLOOKUP(Pag_Inicio_Corr_mas_casos[[#This Row],[Corregimiento]],Hoja3!$A$2:$D$676,4,0)</f>
        <v>40612</v>
      </c>
      <c r="E12630" s="36">
        <v>4</v>
      </c>
    </row>
    <row r="12631" spans="1:5">
      <c r="A12631" s="35">
        <v>44505</v>
      </c>
      <c r="B12631" s="36">
        <v>44505</v>
      </c>
      <c r="C12631" s="36" t="s">
        <v>1063</v>
      </c>
      <c r="D12631" s="37">
        <f>VLOOKUP(Pag_Inicio_Corr_mas_casos[[#This Row],[Corregimiento]],Hoja3!$A$2:$D$676,4,0)</f>
        <v>80822</v>
      </c>
      <c r="E12631" s="36">
        <v>3</v>
      </c>
    </row>
    <row r="12632" spans="1:5">
      <c r="A12632" s="35">
        <v>44505</v>
      </c>
      <c r="B12632" s="36">
        <v>44505</v>
      </c>
      <c r="C12632" s="36" t="s">
        <v>1132</v>
      </c>
      <c r="D12632" s="37">
        <f>VLOOKUP(Pag_Inicio_Corr_mas_casos[[#This Row],[Corregimiento]],Hoja3!$A$2:$D$676,4,0)</f>
        <v>30111</v>
      </c>
      <c r="E12632" s="36">
        <v>3</v>
      </c>
    </row>
    <row r="12633" spans="1:5">
      <c r="A12633" s="35">
        <v>44505</v>
      </c>
      <c r="B12633" s="36">
        <v>44505</v>
      </c>
      <c r="C12633" s="36" t="s">
        <v>1047</v>
      </c>
      <c r="D12633" s="37">
        <f>VLOOKUP(Pag_Inicio_Corr_mas_casos[[#This Row],[Corregimiento]],Hoja3!$A$2:$D$676,4,0)</f>
        <v>130717</v>
      </c>
      <c r="E12633" s="36">
        <v>3</v>
      </c>
    </row>
    <row r="12634" spans="1:5">
      <c r="A12634" s="35">
        <v>44505</v>
      </c>
      <c r="B12634" s="36">
        <v>44505</v>
      </c>
      <c r="C12634" s="36" t="s">
        <v>1118</v>
      </c>
      <c r="D12634" s="37">
        <f>VLOOKUP(Pag_Inicio_Corr_mas_casos[[#This Row],[Corregimiento]],Hoja3!$A$2:$D$676,4,0)</f>
        <v>40608</v>
      </c>
      <c r="E12634" s="36">
        <v>3</v>
      </c>
    </row>
    <row r="12635" spans="1:5">
      <c r="A12635" s="35">
        <v>44505</v>
      </c>
      <c r="B12635" s="36">
        <v>44505</v>
      </c>
      <c r="C12635" s="36" t="s">
        <v>1112</v>
      </c>
      <c r="D12635" s="37">
        <f>VLOOKUP(Pag_Inicio_Corr_mas_casos[[#This Row],[Corregimiento]],Hoja3!$A$2:$D$676,4,0)</f>
        <v>40611</v>
      </c>
      <c r="E12635" s="36">
        <v>3</v>
      </c>
    </row>
    <row r="12636" spans="1:5">
      <c r="A12636" s="35">
        <v>44505</v>
      </c>
      <c r="B12636" s="36">
        <v>44505</v>
      </c>
      <c r="C12636" s="36" t="s">
        <v>1120</v>
      </c>
      <c r="D12636" s="37">
        <f>VLOOKUP(Pag_Inicio_Corr_mas_casos[[#This Row],[Corregimiento]],Hoja3!$A$2:$D$676,4,0)</f>
        <v>80809</v>
      </c>
      <c r="E12636" s="36">
        <v>3</v>
      </c>
    </row>
    <row r="12637" spans="1:5">
      <c r="A12637" s="35">
        <v>44505</v>
      </c>
      <c r="B12637" s="36">
        <v>44505</v>
      </c>
      <c r="C12637" s="36" t="s">
        <v>1169</v>
      </c>
      <c r="D12637" s="37">
        <f>VLOOKUP(Pag_Inicio_Corr_mas_casos[[#This Row],[Corregimiento]],Hoja3!$A$2:$D$676,4,0)</f>
        <v>40601</v>
      </c>
      <c r="E12637" s="36">
        <v>3</v>
      </c>
    </row>
    <row r="12638" spans="1:5">
      <c r="A12638" s="35">
        <v>44505</v>
      </c>
      <c r="B12638" s="36">
        <v>44505</v>
      </c>
      <c r="C12638" s="36" t="s">
        <v>1145</v>
      </c>
      <c r="D12638" s="37">
        <f>VLOOKUP(Pag_Inicio_Corr_mas_casos[[#This Row],[Corregimiento]],Hoja3!$A$2:$D$676,4,0)</f>
        <v>130106</v>
      </c>
      <c r="E12638" s="36">
        <v>3</v>
      </c>
    </row>
    <row r="12639" spans="1:5">
      <c r="A12639" s="35">
        <v>44505</v>
      </c>
      <c r="B12639" s="36">
        <v>44505</v>
      </c>
      <c r="C12639" s="36" t="s">
        <v>1046</v>
      </c>
      <c r="D12639" s="37">
        <f>VLOOKUP(Pag_Inicio_Corr_mas_casos[[#This Row],[Corregimiento]],Hoja3!$A$2:$D$676,4,0)</f>
        <v>80810</v>
      </c>
      <c r="E12639" s="36">
        <v>2</v>
      </c>
    </row>
    <row r="12640" spans="1:5">
      <c r="A12640" s="35">
        <v>44505</v>
      </c>
      <c r="B12640" s="36">
        <v>44505</v>
      </c>
      <c r="C12640" s="36" t="s">
        <v>1142</v>
      </c>
      <c r="D12640" s="37">
        <f>VLOOKUP(Pag_Inicio_Corr_mas_casos[[#This Row],[Corregimiento]],Hoja3!$A$2:$D$676,4,0)</f>
        <v>91008</v>
      </c>
      <c r="E12640" s="36">
        <v>2</v>
      </c>
    </row>
    <row r="12641" spans="1:5">
      <c r="A12641" s="35">
        <v>44505</v>
      </c>
      <c r="B12641" s="36">
        <v>44505</v>
      </c>
      <c r="C12641" s="36" t="s">
        <v>1214</v>
      </c>
      <c r="D12641" s="37">
        <f>VLOOKUP(Pag_Inicio_Corr_mas_casos[[#This Row],[Corregimiento]],Hoja3!$A$2:$D$676,4,0)</f>
        <v>40404</v>
      </c>
      <c r="E12641" s="36">
        <v>2</v>
      </c>
    </row>
    <row r="12642" spans="1:5">
      <c r="A12642" s="35">
        <v>44505</v>
      </c>
      <c r="B12642" s="36">
        <v>44505</v>
      </c>
      <c r="C12642" s="36" t="s">
        <v>1065</v>
      </c>
      <c r="D12642" s="37">
        <f>VLOOKUP(Pag_Inicio_Corr_mas_casos[[#This Row],[Corregimiento]],Hoja3!$A$2:$D$676,4,0)</f>
        <v>80815</v>
      </c>
      <c r="E12642" s="36">
        <v>2</v>
      </c>
    </row>
    <row r="12643" spans="1:5">
      <c r="A12643" s="35">
        <v>44505</v>
      </c>
      <c r="B12643" s="36">
        <v>44505</v>
      </c>
      <c r="C12643" s="36" t="s">
        <v>1080</v>
      </c>
      <c r="D12643" s="37">
        <f>VLOOKUP(Pag_Inicio_Corr_mas_casos[[#This Row],[Corregimiento]],Hoja3!$A$2:$D$676,4,0)</f>
        <v>130103</v>
      </c>
      <c r="E12643" s="36">
        <v>2</v>
      </c>
    </row>
    <row r="12644" spans="1:5">
      <c r="A12644" s="35">
        <v>44505</v>
      </c>
      <c r="B12644" s="36">
        <v>44505</v>
      </c>
      <c r="C12644" s="36" t="s">
        <v>1128</v>
      </c>
      <c r="D12644" s="37">
        <f>VLOOKUP(Pag_Inicio_Corr_mas_casos[[#This Row],[Corregimiento]],Hoja3!$A$2:$D$676,4,0)</f>
        <v>81001</v>
      </c>
      <c r="E12644" s="36">
        <v>2</v>
      </c>
    </row>
    <row r="12645" spans="1:5">
      <c r="A12645" s="35">
        <v>44505</v>
      </c>
      <c r="B12645" s="36">
        <v>44505</v>
      </c>
      <c r="C12645" s="36" t="s">
        <v>1060</v>
      </c>
      <c r="D12645" s="37">
        <f>VLOOKUP(Pag_Inicio_Corr_mas_casos[[#This Row],[Corregimiento]],Hoja3!$A$2:$D$676,4,0)</f>
        <v>80813</v>
      </c>
      <c r="E12645" s="36">
        <v>2</v>
      </c>
    </row>
    <row r="12646" spans="1:5">
      <c r="A12646" s="209">
        <v>44506</v>
      </c>
      <c r="B12646" s="210">
        <v>44506</v>
      </c>
      <c r="C12646" s="210" t="s">
        <v>1120</v>
      </c>
      <c r="D12646" s="211">
        <f>VLOOKUP(Pag_Inicio_Corr_mas_casos[[#This Row],[Corregimiento]],Hoja3!$A$2:$D$676,4,0)</f>
        <v>80809</v>
      </c>
      <c r="E12646" s="210">
        <v>8</v>
      </c>
    </row>
    <row r="12647" spans="1:5">
      <c r="A12647" s="209">
        <v>44506</v>
      </c>
      <c r="B12647" s="210">
        <v>44506</v>
      </c>
      <c r="C12647" s="210" t="s">
        <v>1372</v>
      </c>
      <c r="D12647" s="211">
        <f>VLOOKUP(Pag_Inicio_Corr_mas_casos[[#This Row],[Corregimiento]],Hoja3!$A$2:$D$676,4,0)</f>
        <v>40406</v>
      </c>
      <c r="E12647" s="210">
        <v>6</v>
      </c>
    </row>
    <row r="12648" spans="1:5">
      <c r="A12648" s="209">
        <v>44506</v>
      </c>
      <c r="B12648" s="210">
        <v>44506</v>
      </c>
      <c r="C12648" s="210" t="s">
        <v>1175</v>
      </c>
      <c r="D12648" s="211">
        <f>VLOOKUP(Pag_Inicio_Corr_mas_casos[[#This Row],[Corregimiento]],Hoja3!$A$2:$D$676,4,0)</f>
        <v>40610</v>
      </c>
      <c r="E12648" s="210">
        <v>6</v>
      </c>
    </row>
    <row r="12649" spans="1:5">
      <c r="A12649" s="209">
        <v>44506</v>
      </c>
      <c r="B12649" s="210">
        <v>44506</v>
      </c>
      <c r="C12649" s="210" t="s">
        <v>1118</v>
      </c>
      <c r="D12649" s="211">
        <f>VLOOKUP(Pag_Inicio_Corr_mas_casos[[#This Row],[Corregimiento]],Hoja3!$A$2:$D$676,4,0)</f>
        <v>40608</v>
      </c>
      <c r="E12649" s="210">
        <v>5</v>
      </c>
    </row>
    <row r="12650" spans="1:5">
      <c r="A12650" s="209">
        <v>44506</v>
      </c>
      <c r="B12650" s="210">
        <v>44506</v>
      </c>
      <c r="C12650" s="210" t="s">
        <v>1050</v>
      </c>
      <c r="D12650" s="211">
        <f>VLOOKUP(Pag_Inicio_Corr_mas_casos[[#This Row],[Corregimiento]],Hoja3!$A$2:$D$676,4,0)</f>
        <v>80823</v>
      </c>
      <c r="E12650" s="210">
        <v>5</v>
      </c>
    </row>
    <row r="12651" spans="1:5">
      <c r="A12651" s="209">
        <v>44506</v>
      </c>
      <c r="B12651" s="210">
        <v>44506</v>
      </c>
      <c r="C12651" s="210" t="s">
        <v>1169</v>
      </c>
      <c r="D12651" s="211">
        <f>VLOOKUP(Pag_Inicio_Corr_mas_casos[[#This Row],[Corregimiento]],Hoja3!$A$2:$D$676,4,0)</f>
        <v>40601</v>
      </c>
      <c r="E12651" s="210">
        <v>4</v>
      </c>
    </row>
    <row r="12652" spans="1:5">
      <c r="A12652" s="209">
        <v>44506</v>
      </c>
      <c r="B12652" s="210">
        <v>44506</v>
      </c>
      <c r="C12652" s="210" t="s">
        <v>1052</v>
      </c>
      <c r="D12652" s="211">
        <f>VLOOKUP(Pag_Inicio_Corr_mas_casos[[#This Row],[Corregimiento]],Hoja3!$A$2:$D$676,4,0)</f>
        <v>80816</v>
      </c>
      <c r="E12652" s="210">
        <v>4</v>
      </c>
    </row>
    <row r="12653" spans="1:5">
      <c r="A12653" s="209">
        <v>44506</v>
      </c>
      <c r="B12653" s="210">
        <v>44506</v>
      </c>
      <c r="C12653" s="210" t="s">
        <v>1047</v>
      </c>
      <c r="D12653" s="211">
        <f>VLOOKUP(Pag_Inicio_Corr_mas_casos[[#This Row],[Corregimiento]],Hoja3!$A$2:$D$676,4,0)</f>
        <v>130717</v>
      </c>
      <c r="E12653" s="210">
        <v>4</v>
      </c>
    </row>
    <row r="12654" spans="1:5">
      <c r="A12654" s="209">
        <v>44506</v>
      </c>
      <c r="B12654" s="210">
        <v>44506</v>
      </c>
      <c r="C12654" s="210" t="s">
        <v>1112</v>
      </c>
      <c r="D12654" s="211">
        <f>VLOOKUP(Pag_Inicio_Corr_mas_casos[[#This Row],[Corregimiento]],Hoja3!$A$2:$D$676,4,0)</f>
        <v>40611</v>
      </c>
      <c r="E12654" s="210">
        <v>4</v>
      </c>
    </row>
    <row r="12655" spans="1:5">
      <c r="A12655" s="209">
        <v>44506</v>
      </c>
      <c r="B12655" s="210">
        <v>44506</v>
      </c>
      <c r="C12655" s="210" t="s">
        <v>1065</v>
      </c>
      <c r="D12655" s="211">
        <f>VLOOKUP(Pag_Inicio_Corr_mas_casos[[#This Row],[Corregimiento]],Hoja3!$A$2:$D$676,4,0)</f>
        <v>80815</v>
      </c>
      <c r="E12655" s="210">
        <v>3</v>
      </c>
    </row>
    <row r="12656" spans="1:5">
      <c r="A12656" s="209">
        <v>44506</v>
      </c>
      <c r="B12656" s="210">
        <v>44506</v>
      </c>
      <c r="C12656" s="210" t="s">
        <v>1055</v>
      </c>
      <c r="D12656" s="211">
        <f>VLOOKUP(Pag_Inicio_Corr_mas_casos[[#This Row],[Corregimiento]],Hoja3!$A$2:$D$676,4,0)</f>
        <v>80814</v>
      </c>
      <c r="E12656" s="210">
        <v>3</v>
      </c>
    </row>
    <row r="12657" spans="1:5">
      <c r="A12657" s="209">
        <v>44506</v>
      </c>
      <c r="B12657" s="210">
        <v>44506</v>
      </c>
      <c r="C12657" s="210" t="s">
        <v>809</v>
      </c>
      <c r="D12657" s="211">
        <f>VLOOKUP(Pag_Inicio_Corr_mas_casos[[#This Row],[Corregimiento]],Hoja3!$A$2:$D$676,4,0)</f>
        <v>30107</v>
      </c>
      <c r="E12657" s="210">
        <v>3</v>
      </c>
    </row>
    <row r="12658" spans="1:5">
      <c r="A12658" s="209">
        <v>44506</v>
      </c>
      <c r="B12658" s="210">
        <v>44506</v>
      </c>
      <c r="C12658" s="210" t="s">
        <v>1264</v>
      </c>
      <c r="D12658" s="211">
        <f>VLOOKUP(Pag_Inicio_Corr_mas_casos[[#This Row],[Corregimiento]],Hoja3!$A$2:$D$676,4,0)</f>
        <v>30103</v>
      </c>
      <c r="E12658" s="210">
        <v>3</v>
      </c>
    </row>
    <row r="12659" spans="1:5">
      <c r="A12659" s="209">
        <v>44506</v>
      </c>
      <c r="B12659" s="210">
        <v>44506</v>
      </c>
      <c r="C12659" s="210" t="s">
        <v>950</v>
      </c>
      <c r="D12659" s="211">
        <f>VLOOKUP(Pag_Inicio_Corr_mas_casos[[#This Row],[Corregimiento]],Hoja3!$A$2:$D$676,4,0)</f>
        <v>80811</v>
      </c>
      <c r="E12659" s="210">
        <v>3</v>
      </c>
    </row>
    <row r="12660" spans="1:5">
      <c r="A12660" s="209">
        <v>44506</v>
      </c>
      <c r="B12660" s="210">
        <v>44506</v>
      </c>
      <c r="C12660" s="210" t="s">
        <v>1325</v>
      </c>
      <c r="D12660" s="211">
        <f>VLOOKUP(Pag_Inicio_Corr_mas_casos[[#This Row],[Corregimiento]],Hoja3!$A$2:$D$676,4,0)</f>
        <v>91003</v>
      </c>
      <c r="E12660" s="210">
        <v>3</v>
      </c>
    </row>
    <row r="12661" spans="1:5">
      <c r="A12661" s="209">
        <v>44506</v>
      </c>
      <c r="B12661" s="210">
        <v>44506</v>
      </c>
      <c r="C12661" s="210" t="s">
        <v>1212</v>
      </c>
      <c r="D12661" s="211">
        <f>VLOOKUP(Pag_Inicio_Corr_mas_casos[[#This Row],[Corregimiento]],Hoja3!$A$2:$D$676,4,0)</f>
        <v>130301</v>
      </c>
      <c r="E12661" s="210">
        <v>2</v>
      </c>
    </row>
    <row r="12662" spans="1:5">
      <c r="A12662" s="209">
        <v>44506</v>
      </c>
      <c r="B12662" s="210">
        <v>44506</v>
      </c>
      <c r="C12662" s="210" t="s">
        <v>1041</v>
      </c>
      <c r="D12662" s="211">
        <f>VLOOKUP(Pag_Inicio_Corr_mas_casos[[#This Row],[Corregimiento]],Hoja3!$A$2:$D$676,4,0)</f>
        <v>90605</v>
      </c>
      <c r="E12662" s="210">
        <v>2</v>
      </c>
    </row>
    <row r="12663" spans="1:5">
      <c r="A12663" s="209">
        <v>44506</v>
      </c>
      <c r="B12663" s="210">
        <v>44506</v>
      </c>
      <c r="C12663" s="210" t="s">
        <v>1511</v>
      </c>
      <c r="D12663" s="211">
        <f>VLOOKUP(Pag_Inicio_Corr_mas_casos[[#This Row],[Corregimiento]],Hoja3!$A$2:$D$676,4,0)</f>
        <v>70501</v>
      </c>
      <c r="E12663" s="210">
        <v>2</v>
      </c>
    </row>
    <row r="12664" spans="1:5">
      <c r="A12664" s="209">
        <v>44506</v>
      </c>
      <c r="B12664" s="210">
        <v>44506</v>
      </c>
      <c r="C12664" s="210" t="s">
        <v>1177</v>
      </c>
      <c r="D12664" s="211">
        <f>VLOOKUP(Pag_Inicio_Corr_mas_casos[[#This Row],[Corregimiento]],Hoja3!$A$2:$D$676,4,0)</f>
        <v>130101</v>
      </c>
      <c r="E12664" s="210">
        <v>2</v>
      </c>
    </row>
    <row r="12665" spans="1:5">
      <c r="A12665" s="209">
        <v>44506</v>
      </c>
      <c r="B12665" s="210">
        <v>44506</v>
      </c>
      <c r="C12665" s="210" t="s">
        <v>1505</v>
      </c>
      <c r="D12665" s="211">
        <f>VLOOKUP(Pag_Inicio_Corr_mas_casos[[#This Row],[Corregimiento]],Hoja3!$A$2:$D$676,4,0)</f>
        <v>40609</v>
      </c>
      <c r="E12665" s="210">
        <v>2</v>
      </c>
    </row>
    <row r="12666" spans="1:5">
      <c r="A12666" s="43">
        <v>44507</v>
      </c>
      <c r="B12666" s="41">
        <v>44507</v>
      </c>
      <c r="C12666" s="41" t="s">
        <v>1169</v>
      </c>
      <c r="D12666" s="42">
        <f>VLOOKUP(Pag_Inicio_Corr_mas_casos[[#This Row],[Corregimiento]],Hoja3!$A$2:$D$676,4,0)</f>
        <v>40601</v>
      </c>
      <c r="E12666" s="41">
        <v>9</v>
      </c>
    </row>
    <row r="12667" spans="1:5">
      <c r="A12667" s="43">
        <v>44507</v>
      </c>
      <c r="B12667" s="41">
        <v>44507</v>
      </c>
      <c r="C12667" s="41" t="s">
        <v>1142</v>
      </c>
      <c r="D12667" s="42">
        <f>VLOOKUP(Pag_Inicio_Corr_mas_casos[[#This Row],[Corregimiento]],Hoja3!$A$2:$D$676,4,0)</f>
        <v>91008</v>
      </c>
      <c r="E12667" s="41">
        <v>8</v>
      </c>
    </row>
    <row r="12668" spans="1:5">
      <c r="A12668" s="43">
        <v>44507</v>
      </c>
      <c r="B12668" s="41">
        <v>44507</v>
      </c>
      <c r="C12668" s="41" t="s">
        <v>1048</v>
      </c>
      <c r="D12668" s="42">
        <f>VLOOKUP(Pag_Inicio_Corr_mas_casos[[#This Row],[Corregimiento]],Hoja3!$A$2:$D$676,4,0)</f>
        <v>81009</v>
      </c>
      <c r="E12668" s="41">
        <v>6</v>
      </c>
    </row>
    <row r="12669" spans="1:5">
      <c r="A12669" s="43">
        <v>44507</v>
      </c>
      <c r="B12669" s="41">
        <v>44507</v>
      </c>
      <c r="C12669" s="41" t="s">
        <v>1079</v>
      </c>
      <c r="D12669" s="42">
        <f>VLOOKUP(Pag_Inicio_Corr_mas_casos[[#This Row],[Corregimiento]],Hoja3!$A$2:$D$676,4,0)</f>
        <v>40606</v>
      </c>
      <c r="E12669" s="41">
        <v>5</v>
      </c>
    </row>
    <row r="12670" spans="1:5">
      <c r="A12670" s="43">
        <v>44507</v>
      </c>
      <c r="B12670" s="41">
        <v>44507</v>
      </c>
      <c r="C12670" s="41" t="s">
        <v>1132</v>
      </c>
      <c r="D12670" s="42">
        <f>VLOOKUP(Pag_Inicio_Corr_mas_casos[[#This Row],[Corregimiento]],Hoja3!$A$2:$D$676,4,0)</f>
        <v>30111</v>
      </c>
      <c r="E12670" s="41">
        <v>5</v>
      </c>
    </row>
    <row r="12671" spans="1:5">
      <c r="A12671" s="43">
        <v>44507</v>
      </c>
      <c r="B12671" s="41">
        <v>44507</v>
      </c>
      <c r="C12671" s="41" t="s">
        <v>1080</v>
      </c>
      <c r="D12671" s="42">
        <f>VLOOKUP(Pag_Inicio_Corr_mas_casos[[#This Row],[Corregimiento]],Hoja3!$A$2:$D$676,4,0)</f>
        <v>130103</v>
      </c>
      <c r="E12671" s="41">
        <v>3</v>
      </c>
    </row>
    <row r="12672" spans="1:5">
      <c r="A12672" s="43">
        <v>44507</v>
      </c>
      <c r="B12672" s="41">
        <v>44507</v>
      </c>
      <c r="C12672" s="41" t="s">
        <v>1343</v>
      </c>
      <c r="D12672" s="42">
        <f>VLOOKUP(Pag_Inicio_Corr_mas_casos[[#This Row],[Corregimiento]],Hoja3!$A$2:$D$676,4,0)</f>
        <v>60202</v>
      </c>
      <c r="E12672" s="41">
        <v>3</v>
      </c>
    </row>
    <row r="12673" spans="1:5">
      <c r="A12673" s="43">
        <v>44507</v>
      </c>
      <c r="B12673" s="41">
        <v>44507</v>
      </c>
      <c r="C12673" s="41" t="s">
        <v>1049</v>
      </c>
      <c r="D12673" s="42">
        <f>VLOOKUP(Pag_Inicio_Corr_mas_casos[[#This Row],[Corregimiento]],Hoja3!$A$2:$D$676,4,0)</f>
        <v>80806</v>
      </c>
      <c r="E12673" s="41">
        <v>3</v>
      </c>
    </row>
    <row r="12674" spans="1:5">
      <c r="A12674" s="43">
        <v>44507</v>
      </c>
      <c r="B12674" s="41">
        <v>44507</v>
      </c>
      <c r="C12674" s="41" t="s">
        <v>1371</v>
      </c>
      <c r="D12674" s="42">
        <f>VLOOKUP(Pag_Inicio_Corr_mas_casos[[#This Row],[Corregimiento]],Hoja3!$A$2:$D$676,4,0)</f>
        <v>41401</v>
      </c>
      <c r="E12674" s="41">
        <v>3</v>
      </c>
    </row>
    <row r="12675" spans="1:5">
      <c r="A12675" s="43">
        <v>44507</v>
      </c>
      <c r="B12675" s="41">
        <v>44507</v>
      </c>
      <c r="C12675" s="41" t="s">
        <v>1076</v>
      </c>
      <c r="D12675" s="42">
        <f>VLOOKUP(Pag_Inicio_Corr_mas_casos[[#This Row],[Corregimiento]],Hoja3!$A$2:$D$676,4,0)</f>
        <v>30107</v>
      </c>
      <c r="E12675" s="41">
        <v>2</v>
      </c>
    </row>
    <row r="12676" spans="1:5">
      <c r="A12676" s="43">
        <v>44507</v>
      </c>
      <c r="B12676" s="41">
        <v>44507</v>
      </c>
      <c r="C12676" s="41" t="s">
        <v>1060</v>
      </c>
      <c r="D12676" s="42">
        <f>VLOOKUP(Pag_Inicio_Corr_mas_casos[[#This Row],[Corregimiento]],Hoja3!$A$2:$D$676,4,0)</f>
        <v>80813</v>
      </c>
      <c r="E12676" s="41">
        <v>2</v>
      </c>
    </row>
    <row r="12677" spans="1:5">
      <c r="A12677" s="43">
        <v>44507</v>
      </c>
      <c r="B12677" s="41">
        <v>44507</v>
      </c>
      <c r="C12677" s="41" t="s">
        <v>1120</v>
      </c>
      <c r="D12677" s="42">
        <f>VLOOKUP(Pag_Inicio_Corr_mas_casos[[#This Row],[Corregimiento]],Hoja3!$A$2:$D$676,4,0)</f>
        <v>80809</v>
      </c>
      <c r="E12677" s="41">
        <v>2</v>
      </c>
    </row>
    <row r="12678" spans="1:5">
      <c r="A12678" s="43">
        <v>44507</v>
      </c>
      <c r="B12678" s="41">
        <v>44507</v>
      </c>
      <c r="C12678" s="41" t="s">
        <v>1175</v>
      </c>
      <c r="D12678" s="42">
        <f>VLOOKUP(Pag_Inicio_Corr_mas_casos[[#This Row],[Corregimiento]],Hoja3!$A$2:$D$676,4,0)</f>
        <v>40610</v>
      </c>
      <c r="E12678" s="41">
        <v>2</v>
      </c>
    </row>
    <row r="12679" spans="1:5">
      <c r="A12679" s="43">
        <v>44507</v>
      </c>
      <c r="B12679" s="41">
        <v>44507</v>
      </c>
      <c r="C12679" s="41" t="s">
        <v>1070</v>
      </c>
      <c r="D12679" s="42">
        <f>VLOOKUP(Pag_Inicio_Corr_mas_casos[[#This Row],[Corregimiento]],Hoja3!$A$2:$D$676,4,0)</f>
        <v>20601</v>
      </c>
      <c r="E12679" s="41">
        <v>2</v>
      </c>
    </row>
    <row r="12680" spans="1:5">
      <c r="A12680" s="43">
        <v>44507</v>
      </c>
      <c r="B12680" s="41">
        <v>44507</v>
      </c>
      <c r="C12680" s="41" t="s">
        <v>1203</v>
      </c>
      <c r="D12680" s="42">
        <f>VLOOKUP(Pag_Inicio_Corr_mas_casos[[#This Row],[Corregimiento]],Hoja3!$A$2:$D$676,4,0)</f>
        <v>30109</v>
      </c>
      <c r="E12680" s="41">
        <v>2</v>
      </c>
    </row>
    <row r="12681" spans="1:5">
      <c r="A12681" s="43">
        <v>44507</v>
      </c>
      <c r="B12681" s="41">
        <v>44507</v>
      </c>
      <c r="C12681" s="41" t="s">
        <v>1222</v>
      </c>
      <c r="D12681" s="42">
        <f>VLOOKUP(Pag_Inicio_Corr_mas_casos[[#This Row],[Corregimiento]],Hoja3!$A$2:$D$676,4,0)</f>
        <v>20307</v>
      </c>
      <c r="E12681" s="41">
        <v>2</v>
      </c>
    </row>
    <row r="12682" spans="1:5">
      <c r="A12682" s="43">
        <v>44507</v>
      </c>
      <c r="B12682" s="41">
        <v>44507</v>
      </c>
      <c r="C12682" s="41" t="s">
        <v>1050</v>
      </c>
      <c r="D12682" s="42">
        <f>VLOOKUP(Pag_Inicio_Corr_mas_casos[[#This Row],[Corregimiento]],Hoja3!$A$2:$D$676,4,0)</f>
        <v>80823</v>
      </c>
      <c r="E12682" s="41">
        <v>2</v>
      </c>
    </row>
    <row r="12683" spans="1:5">
      <c r="A12683" s="43">
        <v>44507</v>
      </c>
      <c r="B12683" s="41">
        <v>44507</v>
      </c>
      <c r="C12683" s="41" t="s">
        <v>1127</v>
      </c>
      <c r="D12683" s="42">
        <f>VLOOKUP(Pag_Inicio_Corr_mas_casos[[#This Row],[Corregimiento]],Hoja3!$A$2:$D$676,4,0)</f>
        <v>81008</v>
      </c>
      <c r="E12683" s="41">
        <v>2</v>
      </c>
    </row>
    <row r="12684" spans="1:5">
      <c r="A12684" s="43">
        <v>44507</v>
      </c>
      <c r="B12684" s="41">
        <v>44507</v>
      </c>
      <c r="C12684" s="41" t="s">
        <v>1187</v>
      </c>
      <c r="D12684" s="42">
        <f>VLOOKUP(Pag_Inicio_Corr_mas_casos[[#This Row],[Corregimiento]],Hoja3!$A$2:$D$676,4,0)</f>
        <v>40503</v>
      </c>
      <c r="E12684" s="41">
        <v>2</v>
      </c>
    </row>
    <row r="12685" spans="1:5">
      <c r="A12685" s="43">
        <v>44507</v>
      </c>
      <c r="B12685" s="41">
        <v>44507</v>
      </c>
      <c r="C12685" s="41" t="s">
        <v>1114</v>
      </c>
      <c r="D12685" s="42">
        <f>VLOOKUP(Pag_Inicio_Corr_mas_casos[[#This Row],[Corregimiento]],Hoja3!$A$2:$D$676,4,0)</f>
        <v>60103</v>
      </c>
      <c r="E12685" s="41">
        <v>2</v>
      </c>
    </row>
    <row r="12686" spans="1:5">
      <c r="A12686" s="47">
        <v>44508</v>
      </c>
      <c r="B12686" s="48">
        <v>44508</v>
      </c>
      <c r="C12686" s="48" t="s">
        <v>1169</v>
      </c>
      <c r="D12686" s="49">
        <f>VLOOKUP(Pag_Inicio_Corr_mas_casos[[#This Row],[Corregimiento]],Hoja3!$A$2:$D$676,4,0)</f>
        <v>40601</v>
      </c>
      <c r="E12686" s="48">
        <v>7</v>
      </c>
    </row>
    <row r="12687" spans="1:5">
      <c r="A12687" s="47">
        <v>44508</v>
      </c>
      <c r="B12687" s="48">
        <v>44508</v>
      </c>
      <c r="C12687" s="48" t="s">
        <v>1120</v>
      </c>
      <c r="D12687" s="49">
        <f>VLOOKUP(Pag_Inicio_Corr_mas_casos[[#This Row],[Corregimiento]],Hoja3!$A$2:$D$676,4,0)</f>
        <v>80809</v>
      </c>
      <c r="E12687" s="48">
        <v>6</v>
      </c>
    </row>
    <row r="12688" spans="1:5">
      <c r="A12688" s="47">
        <v>44508</v>
      </c>
      <c r="B12688" s="48">
        <v>44508</v>
      </c>
      <c r="C12688" s="48" t="s">
        <v>1155</v>
      </c>
      <c r="D12688" s="49">
        <f>VLOOKUP(Pag_Inicio_Corr_mas_casos[[#This Row],[Corregimiento]],Hoja3!$A$2:$D$676,4,0)</f>
        <v>80812</v>
      </c>
      <c r="E12688" s="48">
        <v>6</v>
      </c>
    </row>
    <row r="12689" spans="1:5">
      <c r="A12689" s="47">
        <v>44508</v>
      </c>
      <c r="B12689" s="48">
        <v>44508</v>
      </c>
      <c r="C12689" s="48" t="s">
        <v>1512</v>
      </c>
      <c r="D12689" s="49">
        <f>VLOOKUP(Pag_Inicio_Corr_mas_casos[[#This Row],[Corregimiento]],Hoja3!$A$2:$D$676,4,0)</f>
        <v>70313</v>
      </c>
      <c r="E12689" s="48">
        <v>5</v>
      </c>
    </row>
    <row r="12690" spans="1:5">
      <c r="A12690" s="47">
        <v>44508</v>
      </c>
      <c r="B12690" s="48">
        <v>44508</v>
      </c>
      <c r="C12690" s="48" t="s">
        <v>1238</v>
      </c>
      <c r="D12690" s="49">
        <f>VLOOKUP(Pag_Inicio_Corr_mas_casos[[#This Row],[Corregimiento]],Hoja3!$A$2:$D$676,4,0)</f>
        <v>40204</v>
      </c>
      <c r="E12690" s="48">
        <v>4</v>
      </c>
    </row>
    <row r="12691" spans="1:5">
      <c r="A12691" s="47">
        <v>44508</v>
      </c>
      <c r="B12691" s="48">
        <v>44508</v>
      </c>
      <c r="C12691" s="48" t="s">
        <v>1048</v>
      </c>
      <c r="D12691" s="49">
        <f>VLOOKUP(Pag_Inicio_Corr_mas_casos[[#This Row],[Corregimiento]],Hoja3!$A$2:$D$676,4,0)</f>
        <v>81009</v>
      </c>
      <c r="E12691" s="48">
        <v>3</v>
      </c>
    </row>
    <row r="12692" spans="1:5">
      <c r="A12692" s="47">
        <v>44508</v>
      </c>
      <c r="B12692" s="48">
        <v>44508</v>
      </c>
      <c r="C12692" s="48" t="s">
        <v>1055</v>
      </c>
      <c r="D12692" s="49">
        <f>VLOOKUP(Pag_Inicio_Corr_mas_casos[[#This Row],[Corregimiento]],Hoja3!$A$2:$D$676,4,0)</f>
        <v>80814</v>
      </c>
      <c r="E12692" s="48">
        <v>3</v>
      </c>
    </row>
    <row r="12693" spans="1:5">
      <c r="A12693" s="47">
        <v>44508</v>
      </c>
      <c r="B12693" s="48">
        <v>44508</v>
      </c>
      <c r="C12693" s="48" t="s">
        <v>1128</v>
      </c>
      <c r="D12693" s="49">
        <f>VLOOKUP(Pag_Inicio_Corr_mas_casos[[#This Row],[Corregimiento]],Hoja3!$A$2:$D$676,4,0)</f>
        <v>81001</v>
      </c>
      <c r="E12693" s="48">
        <v>3</v>
      </c>
    </row>
    <row r="12694" spans="1:5">
      <c r="A12694" s="47">
        <v>44508</v>
      </c>
      <c r="B12694" s="48">
        <v>44508</v>
      </c>
      <c r="C12694" s="48" t="s">
        <v>1052</v>
      </c>
      <c r="D12694" s="49">
        <f>VLOOKUP(Pag_Inicio_Corr_mas_casos[[#This Row],[Corregimiento]],Hoja3!$A$2:$D$676,4,0)</f>
        <v>80816</v>
      </c>
      <c r="E12694" s="48">
        <v>3</v>
      </c>
    </row>
    <row r="12695" spans="1:5">
      <c r="A12695" s="47">
        <v>44508</v>
      </c>
      <c r="B12695" s="48">
        <v>44508</v>
      </c>
      <c r="C12695" s="48" t="s">
        <v>1113</v>
      </c>
      <c r="D12695" s="49">
        <f>VLOOKUP(Pag_Inicio_Corr_mas_casos[[#This Row],[Corregimiento]],Hoja3!$A$2:$D$676,4,0)</f>
        <v>130310</v>
      </c>
      <c r="E12695" s="48">
        <v>3</v>
      </c>
    </row>
    <row r="12696" spans="1:5">
      <c r="A12696" s="47">
        <v>44508</v>
      </c>
      <c r="B12696" s="48">
        <v>44508</v>
      </c>
      <c r="C12696" s="48" t="s">
        <v>1189</v>
      </c>
      <c r="D12696" s="49">
        <f>VLOOKUP(Pag_Inicio_Corr_mas_casos[[#This Row],[Corregimiento]],Hoja3!$A$2:$D$676,4,0)</f>
        <v>130401</v>
      </c>
      <c r="E12696" s="48">
        <v>3</v>
      </c>
    </row>
    <row r="12697" spans="1:5">
      <c r="A12697" s="47">
        <v>44508</v>
      </c>
      <c r="B12697" s="48">
        <v>44508</v>
      </c>
      <c r="C12697" s="48" t="s">
        <v>1132</v>
      </c>
      <c r="D12697" s="49">
        <f>VLOOKUP(Pag_Inicio_Corr_mas_casos[[#This Row],[Corregimiento]],Hoja3!$A$2:$D$676,4,0)</f>
        <v>30111</v>
      </c>
      <c r="E12697" s="48">
        <v>3</v>
      </c>
    </row>
    <row r="12698" spans="1:5">
      <c r="A12698" s="47">
        <v>44508</v>
      </c>
      <c r="B12698" s="48">
        <v>44508</v>
      </c>
      <c r="C12698" s="48" t="s">
        <v>1047</v>
      </c>
      <c r="D12698" s="49">
        <f>VLOOKUP(Pag_Inicio_Corr_mas_casos[[#This Row],[Corregimiento]],Hoja3!$A$2:$D$676,4,0)</f>
        <v>130717</v>
      </c>
      <c r="E12698" s="48">
        <v>2</v>
      </c>
    </row>
    <row r="12699" spans="1:5">
      <c r="A12699" s="47">
        <v>44508</v>
      </c>
      <c r="B12699" s="48">
        <v>44508</v>
      </c>
      <c r="C12699" s="48" t="s">
        <v>1230</v>
      </c>
      <c r="D12699" s="49">
        <f>VLOOKUP(Pag_Inicio_Corr_mas_casos[[#This Row],[Corregimiento]],Hoja3!$A$2:$D$676,4,0)</f>
        <v>20603</v>
      </c>
      <c r="E12699" s="48">
        <v>2</v>
      </c>
    </row>
    <row r="12700" spans="1:5">
      <c r="A12700" s="47">
        <v>44508</v>
      </c>
      <c r="B12700" s="48">
        <v>44508</v>
      </c>
      <c r="C12700" s="48" t="s">
        <v>1079</v>
      </c>
      <c r="D12700" s="49">
        <f>VLOOKUP(Pag_Inicio_Corr_mas_casos[[#This Row],[Corregimiento]],Hoja3!$A$2:$D$676,4,0)</f>
        <v>40606</v>
      </c>
      <c r="E12700" s="48">
        <v>2</v>
      </c>
    </row>
    <row r="12701" spans="1:5">
      <c r="A12701" s="47">
        <v>44508</v>
      </c>
      <c r="B12701" s="48">
        <v>44508</v>
      </c>
      <c r="C12701" s="48" t="s">
        <v>1145</v>
      </c>
      <c r="D12701" s="49">
        <f>VLOOKUP(Pag_Inicio_Corr_mas_casos[[#This Row],[Corregimiento]],Hoja3!$A$2:$D$676,4,0)</f>
        <v>130106</v>
      </c>
      <c r="E12701" s="48">
        <v>2</v>
      </c>
    </row>
    <row r="12702" spans="1:5">
      <c r="A12702" s="47">
        <v>44508</v>
      </c>
      <c r="B12702" s="48">
        <v>44508</v>
      </c>
      <c r="C12702" s="48" t="s">
        <v>1142</v>
      </c>
      <c r="D12702" s="49">
        <f>VLOOKUP(Pag_Inicio_Corr_mas_casos[[#This Row],[Corregimiento]],Hoja3!$A$2:$D$676,4,0)</f>
        <v>91008</v>
      </c>
      <c r="E12702" s="48">
        <v>2</v>
      </c>
    </row>
    <row r="12703" spans="1:5">
      <c r="A12703" s="47">
        <v>44508</v>
      </c>
      <c r="B12703" s="48">
        <v>44508</v>
      </c>
      <c r="C12703" s="48" t="s">
        <v>1076</v>
      </c>
      <c r="D12703" s="49">
        <f>VLOOKUP(Pag_Inicio_Corr_mas_casos[[#This Row],[Corregimiento]],Hoja3!$A$2:$D$676,4,0)</f>
        <v>30107</v>
      </c>
      <c r="E12703" s="48">
        <v>2</v>
      </c>
    </row>
    <row r="12704" spans="1:5">
      <c r="A12704" s="47">
        <v>44508</v>
      </c>
      <c r="B12704" s="48">
        <v>44508</v>
      </c>
      <c r="C12704" s="48" t="s">
        <v>1063</v>
      </c>
      <c r="D12704" s="49">
        <f>VLOOKUP(Pag_Inicio_Corr_mas_casos[[#This Row],[Corregimiento]],Hoja3!$A$2:$D$676,4,0)</f>
        <v>80822</v>
      </c>
      <c r="E12704" s="48">
        <v>2</v>
      </c>
    </row>
    <row r="12705" spans="1:5">
      <c r="A12705" s="47">
        <v>44508</v>
      </c>
      <c r="B12705" s="48">
        <v>44508</v>
      </c>
      <c r="C12705" s="48" t="s">
        <v>1141</v>
      </c>
      <c r="D12705" s="49">
        <f>VLOOKUP(Pag_Inicio_Corr_mas_casos[[#This Row],[Corregimiento]],Hoja3!$A$2:$D$676,4,0)</f>
        <v>30104</v>
      </c>
      <c r="E12705" s="48">
        <v>2</v>
      </c>
    </row>
    <row r="12706" spans="1:5">
      <c r="A12706" s="209">
        <v>44509</v>
      </c>
      <c r="B12706" s="210">
        <v>44509</v>
      </c>
      <c r="C12706" s="210" t="s">
        <v>1169</v>
      </c>
      <c r="D12706" s="211">
        <f>VLOOKUP(Pag_Inicio_Corr_mas_casos[[#This Row],[Corregimiento]],Hoja3!$A$2:$D$676,4,0)</f>
        <v>40601</v>
      </c>
      <c r="E12706" s="210">
        <v>10</v>
      </c>
    </row>
    <row r="12707" spans="1:5">
      <c r="A12707" s="209">
        <v>44509</v>
      </c>
      <c r="B12707" s="210">
        <v>44509</v>
      </c>
      <c r="C12707" s="210" t="s">
        <v>1120</v>
      </c>
      <c r="D12707" s="211">
        <f>VLOOKUP(Pag_Inicio_Corr_mas_casos[[#This Row],[Corregimiento]],Hoja3!$A$2:$D$676,4,0)</f>
        <v>80809</v>
      </c>
      <c r="E12707" s="210">
        <v>9</v>
      </c>
    </row>
    <row r="12708" spans="1:5">
      <c r="A12708" s="209">
        <v>44509</v>
      </c>
      <c r="B12708" s="210">
        <v>44509</v>
      </c>
      <c r="C12708" s="210" t="s">
        <v>1496</v>
      </c>
      <c r="D12708" s="211">
        <f>VLOOKUP(Pag_Inicio_Corr_mas_casos[[#This Row],[Corregimiento]],Hoja3!$A$2:$D$676,4,0)</f>
        <v>20201</v>
      </c>
      <c r="E12708" s="210">
        <v>8</v>
      </c>
    </row>
    <row r="12709" spans="1:5">
      <c r="A12709" s="209">
        <v>44509</v>
      </c>
      <c r="B12709" s="210">
        <v>44509</v>
      </c>
      <c r="C12709" s="210" t="s">
        <v>1513</v>
      </c>
      <c r="D12709" s="211">
        <f>VLOOKUP(Pag_Inicio_Corr_mas_casos[[#This Row],[Corregimiento]],Hoja3!$A$2:$D$676,4,0)</f>
        <v>70101</v>
      </c>
      <c r="E12709" s="210">
        <v>7</v>
      </c>
    </row>
    <row r="12710" spans="1:5">
      <c r="A12710" s="209">
        <v>44509</v>
      </c>
      <c r="B12710" s="210">
        <v>44509</v>
      </c>
      <c r="C12710" s="210" t="s">
        <v>1048</v>
      </c>
      <c r="D12710" s="211">
        <f>VLOOKUP(Pag_Inicio_Corr_mas_casos[[#This Row],[Corregimiento]],Hoja3!$A$2:$D$676,4,0)</f>
        <v>81009</v>
      </c>
      <c r="E12710" s="210">
        <v>6</v>
      </c>
    </row>
    <row r="12711" spans="1:5">
      <c r="A12711" s="209">
        <v>44509</v>
      </c>
      <c r="B12711" s="210">
        <v>44509</v>
      </c>
      <c r="C12711" s="210" t="s">
        <v>1049</v>
      </c>
      <c r="D12711" s="211">
        <f>VLOOKUP(Pag_Inicio_Corr_mas_casos[[#This Row],[Corregimiento]],Hoja3!$A$2:$D$676,4,0)</f>
        <v>80806</v>
      </c>
      <c r="E12711" s="210">
        <v>6</v>
      </c>
    </row>
    <row r="12712" spans="1:5">
      <c r="A12712" s="209">
        <v>44509</v>
      </c>
      <c r="B12712" s="210">
        <v>44509</v>
      </c>
      <c r="C12712" s="210" t="s">
        <v>1155</v>
      </c>
      <c r="D12712" s="211">
        <f>VLOOKUP(Pag_Inicio_Corr_mas_casos[[#This Row],[Corregimiento]],Hoja3!$A$2:$D$676,4,0)</f>
        <v>80812</v>
      </c>
      <c r="E12712" s="210">
        <v>6</v>
      </c>
    </row>
    <row r="12713" spans="1:5">
      <c r="A12713" s="209">
        <v>44509</v>
      </c>
      <c r="B12713" s="210">
        <v>44509</v>
      </c>
      <c r="C12713" s="210" t="s">
        <v>1514</v>
      </c>
      <c r="D12713" s="211">
        <f>VLOOKUP(Pag_Inicio_Corr_mas_casos[[#This Row],[Corregimiento]],Hoja3!$A$2:$D$676,4,0)</f>
        <v>70204</v>
      </c>
      <c r="E12713" s="210">
        <v>5</v>
      </c>
    </row>
    <row r="12714" spans="1:5">
      <c r="A12714" s="209">
        <v>44509</v>
      </c>
      <c r="B12714" s="210">
        <v>44509</v>
      </c>
      <c r="C12714" s="210" t="s">
        <v>1264</v>
      </c>
      <c r="D12714" s="211">
        <f>VLOOKUP(Pag_Inicio_Corr_mas_casos[[#This Row],[Corregimiento]],Hoja3!$A$2:$D$676,4,0)</f>
        <v>30103</v>
      </c>
      <c r="E12714" s="210">
        <v>5</v>
      </c>
    </row>
    <row r="12715" spans="1:5">
      <c r="A12715" s="209">
        <v>44509</v>
      </c>
      <c r="B12715" s="210">
        <v>44509</v>
      </c>
      <c r="C12715" s="210" t="s">
        <v>1052</v>
      </c>
      <c r="D12715" s="211">
        <f>VLOOKUP(Pag_Inicio_Corr_mas_casos[[#This Row],[Corregimiento]],Hoja3!$A$2:$D$676,4,0)</f>
        <v>80816</v>
      </c>
      <c r="E12715" s="210">
        <v>5</v>
      </c>
    </row>
    <row r="12716" spans="1:5">
      <c r="A12716" s="209">
        <v>44509</v>
      </c>
      <c r="B12716" s="210">
        <v>44509</v>
      </c>
      <c r="C12716" s="210" t="s">
        <v>1046</v>
      </c>
      <c r="D12716" s="211">
        <f>VLOOKUP(Pag_Inicio_Corr_mas_casos[[#This Row],[Corregimiento]],Hoja3!$A$2:$D$676,4,0)</f>
        <v>80810</v>
      </c>
      <c r="E12716" s="210">
        <v>4</v>
      </c>
    </row>
    <row r="12717" spans="1:5">
      <c r="A12717" s="209">
        <v>44509</v>
      </c>
      <c r="B12717" s="210">
        <v>44509</v>
      </c>
      <c r="C12717" s="210" t="s">
        <v>1114</v>
      </c>
      <c r="D12717" s="211">
        <f>VLOOKUP(Pag_Inicio_Corr_mas_casos[[#This Row],[Corregimiento]],Hoja3!$A$2:$D$676,4,0)</f>
        <v>60103</v>
      </c>
      <c r="E12717" s="210">
        <v>4</v>
      </c>
    </row>
    <row r="12718" spans="1:5">
      <c r="A12718" s="209">
        <v>44509</v>
      </c>
      <c r="B12718" s="210">
        <v>44509</v>
      </c>
      <c r="C12718" s="210" t="s">
        <v>1060</v>
      </c>
      <c r="D12718" s="211">
        <f>VLOOKUP(Pag_Inicio_Corr_mas_casos[[#This Row],[Corregimiento]],Hoja3!$A$2:$D$676,4,0)</f>
        <v>80813</v>
      </c>
      <c r="E12718" s="210">
        <v>4</v>
      </c>
    </row>
    <row r="12719" spans="1:5">
      <c r="A12719" s="209">
        <v>44509</v>
      </c>
      <c r="B12719" s="210">
        <v>44509</v>
      </c>
      <c r="C12719" s="210" t="s">
        <v>1142</v>
      </c>
      <c r="D12719" s="211">
        <f>VLOOKUP(Pag_Inicio_Corr_mas_casos[[#This Row],[Corregimiento]],Hoja3!$A$2:$D$676,4,0)</f>
        <v>91008</v>
      </c>
      <c r="E12719" s="210">
        <v>4</v>
      </c>
    </row>
    <row r="12720" spans="1:5">
      <c r="A12720" s="209">
        <v>44509</v>
      </c>
      <c r="B12720" s="210">
        <v>44509</v>
      </c>
      <c r="C12720" s="210" t="s">
        <v>1348</v>
      </c>
      <c r="D12720" s="211">
        <f>VLOOKUP(Pag_Inicio_Corr_mas_casos[[#This Row],[Corregimiento]],Hoja3!$A$2:$D$676,4,0)</f>
        <v>10207</v>
      </c>
      <c r="E12720" s="210">
        <v>4</v>
      </c>
    </row>
    <row r="12721" spans="1:5">
      <c r="A12721" s="209">
        <v>44509</v>
      </c>
      <c r="B12721" s="210">
        <v>44509</v>
      </c>
      <c r="C12721" s="210" t="s">
        <v>1076</v>
      </c>
      <c r="D12721" s="211">
        <f>VLOOKUP(Pag_Inicio_Corr_mas_casos[[#This Row],[Corregimiento]],Hoja3!$A$2:$D$676,4,0)</f>
        <v>30107</v>
      </c>
      <c r="E12721" s="210">
        <v>3</v>
      </c>
    </row>
    <row r="12722" spans="1:5">
      <c r="A12722" s="209">
        <v>44509</v>
      </c>
      <c r="B12722" s="210">
        <v>44509</v>
      </c>
      <c r="C12722" s="210" t="s">
        <v>1177</v>
      </c>
      <c r="D12722" s="211">
        <f>VLOOKUP(Pag_Inicio_Corr_mas_casos[[#This Row],[Corregimiento]],Hoja3!$A$2:$D$676,4,0)</f>
        <v>130101</v>
      </c>
      <c r="E12722" s="210">
        <v>3</v>
      </c>
    </row>
    <row r="12723" spans="1:5">
      <c r="A12723" s="209">
        <v>44509</v>
      </c>
      <c r="B12723" s="210">
        <v>44509</v>
      </c>
      <c r="C12723" s="210" t="s">
        <v>1112</v>
      </c>
      <c r="D12723" s="211">
        <f>VLOOKUP(Pag_Inicio_Corr_mas_casos[[#This Row],[Corregimiento]],Hoja3!$A$2:$D$676,4,0)</f>
        <v>40611</v>
      </c>
      <c r="E12723" s="210">
        <v>3</v>
      </c>
    </row>
    <row r="12724" spans="1:5">
      <c r="A12724" s="209">
        <v>44509</v>
      </c>
      <c r="B12724" s="210">
        <v>44509</v>
      </c>
      <c r="C12724" s="210" t="s">
        <v>1515</v>
      </c>
      <c r="D12724" s="211">
        <f>VLOOKUP(Pag_Inicio_Corr_mas_casos[[#This Row],[Corregimiento]],Hoja3!$A$2:$D$676,4,0)</f>
        <v>70301</v>
      </c>
      <c r="E12724" s="210">
        <v>3</v>
      </c>
    </row>
    <row r="12725" spans="1:5">
      <c r="A12725" s="209">
        <v>44509</v>
      </c>
      <c r="B12725" s="210">
        <v>44509</v>
      </c>
      <c r="C12725" s="210" t="s">
        <v>1116</v>
      </c>
      <c r="D12725" s="211">
        <f>VLOOKUP(Pag_Inicio_Corr_mas_casos[[#This Row],[Corregimiento]],Hoja3!$A$2:$D$676,4,0)</f>
        <v>40612</v>
      </c>
      <c r="E12725" s="210">
        <v>3</v>
      </c>
    </row>
    <row r="12726" spans="1:5">
      <c r="A12726" s="203">
        <v>44510</v>
      </c>
      <c r="B12726" s="204">
        <v>44510</v>
      </c>
      <c r="C12726" s="204" t="s">
        <v>1120</v>
      </c>
      <c r="D12726" s="205">
        <f>VLOOKUP(Pag_Inicio_Corr_mas_casos[[#This Row],[Corregimiento]],Hoja3!$A$2:$D$676,4,0)</f>
        <v>80809</v>
      </c>
      <c r="E12726" s="204">
        <v>10</v>
      </c>
    </row>
    <row r="12727" spans="1:5">
      <c r="A12727" s="203">
        <v>44510</v>
      </c>
      <c r="B12727" s="204">
        <v>44510</v>
      </c>
      <c r="C12727" s="204" t="s">
        <v>1070</v>
      </c>
      <c r="D12727" s="205">
        <f>VLOOKUP(Pag_Inicio_Corr_mas_casos[[#This Row],[Corregimiento]],Hoja3!$A$2:$D$676,4,0)</f>
        <v>20601</v>
      </c>
      <c r="E12727" s="204">
        <v>9</v>
      </c>
    </row>
    <row r="12728" spans="1:5">
      <c r="A12728" s="203">
        <v>44510</v>
      </c>
      <c r="B12728" s="204">
        <v>44510</v>
      </c>
      <c r="C12728" s="204" t="s">
        <v>1169</v>
      </c>
      <c r="D12728" s="205">
        <f>VLOOKUP(Pag_Inicio_Corr_mas_casos[[#This Row],[Corregimiento]],Hoja3!$A$2:$D$676,4,0)</f>
        <v>40601</v>
      </c>
      <c r="E12728" s="204">
        <v>7</v>
      </c>
    </row>
    <row r="12729" spans="1:5">
      <c r="A12729" s="203">
        <v>44510</v>
      </c>
      <c r="B12729" s="204">
        <v>44510</v>
      </c>
      <c r="C12729" s="204" t="s">
        <v>1155</v>
      </c>
      <c r="D12729" s="205">
        <f>VLOOKUP(Pag_Inicio_Corr_mas_casos[[#This Row],[Corregimiento]],Hoja3!$A$2:$D$676,4,0)</f>
        <v>80812</v>
      </c>
      <c r="E12729" s="204">
        <v>7</v>
      </c>
    </row>
    <row r="12730" spans="1:5">
      <c r="A12730" s="203">
        <v>44510</v>
      </c>
      <c r="B12730" s="204">
        <v>44510</v>
      </c>
      <c r="C12730" s="204" t="s">
        <v>796</v>
      </c>
      <c r="D12730" s="205">
        <f>VLOOKUP(Pag_Inicio_Corr_mas_casos[[#This Row],[Corregimiento]],Hoja3!$A$2:$D$676,4,0)</f>
        <v>80817</v>
      </c>
      <c r="E12730" s="204">
        <v>6</v>
      </c>
    </row>
    <row r="12731" spans="1:5">
      <c r="A12731" s="203">
        <v>44510</v>
      </c>
      <c r="B12731" s="204">
        <v>44510</v>
      </c>
      <c r="C12731" s="204" t="s">
        <v>1451</v>
      </c>
      <c r="D12731" s="205">
        <f>VLOOKUP(Pag_Inicio_Corr_mas_casos[[#This Row],[Corregimiento]],Hoja3!$A$2:$D$676,4,0)</f>
        <v>130702</v>
      </c>
      <c r="E12731" s="204">
        <v>5</v>
      </c>
    </row>
    <row r="12732" spans="1:5">
      <c r="A12732" s="203">
        <v>44510</v>
      </c>
      <c r="B12732" s="204">
        <v>44510</v>
      </c>
      <c r="C12732" s="204" t="s">
        <v>1266</v>
      </c>
      <c r="D12732" s="205">
        <f>VLOOKUP(Pag_Inicio_Corr_mas_casos[[#This Row],[Corregimiento]],Hoja3!$A$2:$D$676,4,0)</f>
        <v>60101</v>
      </c>
      <c r="E12732" s="204">
        <v>5</v>
      </c>
    </row>
    <row r="12733" spans="1:5">
      <c r="A12733" s="203">
        <v>44510</v>
      </c>
      <c r="B12733" s="204">
        <v>44510</v>
      </c>
      <c r="C12733" s="204" t="s">
        <v>1343</v>
      </c>
      <c r="D12733" s="205">
        <f>VLOOKUP(Pag_Inicio_Corr_mas_casos[[#This Row],[Corregimiento]],Hoja3!$A$2:$D$676,4,0)</f>
        <v>60202</v>
      </c>
      <c r="E12733" s="204">
        <v>5</v>
      </c>
    </row>
    <row r="12734" spans="1:5">
      <c r="A12734" s="203">
        <v>44510</v>
      </c>
      <c r="B12734" s="204">
        <v>44510</v>
      </c>
      <c r="C12734" s="204" t="s">
        <v>1141</v>
      </c>
      <c r="D12734" s="205">
        <f>VLOOKUP(Pag_Inicio_Corr_mas_casos[[#This Row],[Corregimiento]],Hoja3!$A$2:$D$676,4,0)</f>
        <v>30104</v>
      </c>
      <c r="E12734" s="204">
        <v>5</v>
      </c>
    </row>
    <row r="12735" spans="1:5">
      <c r="A12735" s="203">
        <v>44510</v>
      </c>
      <c r="B12735" s="204">
        <v>44510</v>
      </c>
      <c r="C12735" s="204" t="s">
        <v>1046</v>
      </c>
      <c r="D12735" s="205">
        <f>VLOOKUP(Pag_Inicio_Corr_mas_casos[[#This Row],[Corregimiento]],Hoja3!$A$2:$D$676,4,0)</f>
        <v>80810</v>
      </c>
      <c r="E12735" s="204">
        <v>4</v>
      </c>
    </row>
    <row r="12736" spans="1:5">
      <c r="A12736" s="203">
        <v>44510</v>
      </c>
      <c r="B12736" s="204">
        <v>44510</v>
      </c>
      <c r="C12736" s="204" t="s">
        <v>1287</v>
      </c>
      <c r="D12736" s="205">
        <f>VLOOKUP(Pag_Inicio_Corr_mas_casos[[#This Row],[Corregimiento]],Hoja3!$A$2:$D$676,4,0)</f>
        <v>130102</v>
      </c>
      <c r="E12736" s="204">
        <v>4</v>
      </c>
    </row>
    <row r="12737" spans="1:5">
      <c r="A12737" s="203">
        <v>44510</v>
      </c>
      <c r="B12737" s="204">
        <v>44510</v>
      </c>
      <c r="C12737" s="204" t="s">
        <v>1116</v>
      </c>
      <c r="D12737" s="205">
        <f>VLOOKUP(Pag_Inicio_Corr_mas_casos[[#This Row],[Corregimiento]],Hoja3!$A$2:$D$676,4,0)</f>
        <v>40612</v>
      </c>
      <c r="E12737" s="204">
        <v>4</v>
      </c>
    </row>
    <row r="12738" spans="1:5">
      <c r="A12738" s="203">
        <v>44510</v>
      </c>
      <c r="B12738" s="204">
        <v>44510</v>
      </c>
      <c r="C12738" s="204" t="s">
        <v>1515</v>
      </c>
      <c r="D12738" s="205">
        <f>VLOOKUP(Pag_Inicio_Corr_mas_casos[[#This Row],[Corregimiento]],Hoja3!$A$2:$D$676,4,0)</f>
        <v>70301</v>
      </c>
      <c r="E12738" s="204">
        <v>4</v>
      </c>
    </row>
    <row r="12739" spans="1:5">
      <c r="A12739" s="203">
        <v>44510</v>
      </c>
      <c r="B12739" s="204">
        <v>44510</v>
      </c>
      <c r="C12739" s="204" t="s">
        <v>809</v>
      </c>
      <c r="D12739" s="205">
        <f>VLOOKUP(Pag_Inicio_Corr_mas_casos[[#This Row],[Corregimiento]],Hoja3!$A$2:$D$676,4,0)</f>
        <v>30107</v>
      </c>
      <c r="E12739" s="204">
        <v>4</v>
      </c>
    </row>
    <row r="12740" spans="1:5">
      <c r="A12740" s="203">
        <v>44510</v>
      </c>
      <c r="B12740" s="204">
        <v>44510</v>
      </c>
      <c r="C12740" s="204" t="s">
        <v>1060</v>
      </c>
      <c r="D12740" s="205">
        <f>VLOOKUP(Pag_Inicio_Corr_mas_casos[[#This Row],[Corregimiento]],Hoja3!$A$2:$D$676,4,0)</f>
        <v>80813</v>
      </c>
      <c r="E12740" s="204">
        <v>4</v>
      </c>
    </row>
    <row r="12741" spans="1:5">
      <c r="A12741" s="203">
        <v>44510</v>
      </c>
      <c r="B12741" s="204">
        <v>44510</v>
      </c>
      <c r="C12741" s="204" t="s">
        <v>1112</v>
      </c>
      <c r="D12741" s="205">
        <f>VLOOKUP(Pag_Inicio_Corr_mas_casos[[#This Row],[Corregimiento]],Hoja3!$A$2:$D$676,4,0)</f>
        <v>40611</v>
      </c>
      <c r="E12741" s="204">
        <v>4</v>
      </c>
    </row>
    <row r="12742" spans="1:5">
      <c r="A12742" s="203">
        <v>44510</v>
      </c>
      <c r="B12742" s="204">
        <v>44510</v>
      </c>
      <c r="C12742" s="204" t="s">
        <v>1323</v>
      </c>
      <c r="D12742" s="205">
        <f>VLOOKUP(Pag_Inicio_Corr_mas_casos[[#This Row],[Corregimiento]],Hoja3!$A$2:$D$676,4,0)</f>
        <v>20103</v>
      </c>
      <c r="E12742" s="204">
        <v>4</v>
      </c>
    </row>
    <row r="12743" spans="1:5">
      <c r="A12743" s="203">
        <v>44510</v>
      </c>
      <c r="B12743" s="204">
        <v>44510</v>
      </c>
      <c r="C12743" s="204" t="s">
        <v>983</v>
      </c>
      <c r="D12743" s="205">
        <f>VLOOKUP(Pag_Inicio_Corr_mas_casos[[#This Row],[Corregimiento]],Hoja3!$A$2:$D$676,4,0)</f>
        <v>91103</v>
      </c>
      <c r="E12743" s="204">
        <v>3</v>
      </c>
    </row>
    <row r="12744" spans="1:5">
      <c r="A12744" s="203">
        <v>44510</v>
      </c>
      <c r="B12744" s="204">
        <v>44510</v>
      </c>
      <c r="C12744" s="204" t="s">
        <v>1238</v>
      </c>
      <c r="D12744" s="205">
        <f>VLOOKUP(Pag_Inicio_Corr_mas_casos[[#This Row],[Corregimiento]],Hoja3!$A$2:$D$676,4,0)</f>
        <v>40204</v>
      </c>
      <c r="E12744" s="204">
        <v>3</v>
      </c>
    </row>
    <row r="12745" spans="1:5">
      <c r="A12745" s="203">
        <v>44510</v>
      </c>
      <c r="B12745" s="204">
        <v>44510</v>
      </c>
      <c r="C12745" s="204" t="s">
        <v>1050</v>
      </c>
      <c r="D12745" s="205">
        <f>VLOOKUP(Pag_Inicio_Corr_mas_casos[[#This Row],[Corregimiento]],Hoja3!$A$2:$D$676,4,0)</f>
        <v>80823</v>
      </c>
      <c r="E12745" s="204">
        <v>3</v>
      </c>
    </row>
    <row r="12746" spans="1:5">
      <c r="A12746" s="206">
        <v>44511</v>
      </c>
      <c r="B12746" s="207">
        <v>44511</v>
      </c>
      <c r="C12746" s="207" t="s">
        <v>1169</v>
      </c>
      <c r="D12746" s="208">
        <f>VLOOKUP(Pag_Inicio_Corr_mas_casos[[#This Row],[Corregimiento]],Hoja3!$A$2:$D$676,4,0)</f>
        <v>40601</v>
      </c>
      <c r="E12746" s="207">
        <v>11</v>
      </c>
    </row>
    <row r="12747" spans="1:5">
      <c r="A12747" s="206">
        <v>44511</v>
      </c>
      <c r="B12747" s="207">
        <v>44511</v>
      </c>
      <c r="C12747" s="207" t="s">
        <v>1120</v>
      </c>
      <c r="D12747" s="208">
        <f>VLOOKUP(Pag_Inicio_Corr_mas_casos[[#This Row],[Corregimiento]],Hoja3!$A$2:$D$676,4,0)</f>
        <v>80809</v>
      </c>
      <c r="E12747" s="207">
        <v>7</v>
      </c>
    </row>
    <row r="12748" spans="1:5">
      <c r="A12748" s="206">
        <v>44511</v>
      </c>
      <c r="B12748" s="207">
        <v>44511</v>
      </c>
      <c r="C12748" s="207" t="s">
        <v>1055</v>
      </c>
      <c r="D12748" s="208">
        <f>VLOOKUP(Pag_Inicio_Corr_mas_casos[[#This Row],[Corregimiento]],Hoja3!$A$2:$D$676,4,0)</f>
        <v>80814</v>
      </c>
      <c r="E12748" s="207">
        <v>4</v>
      </c>
    </row>
    <row r="12749" spans="1:5">
      <c r="A12749" s="206">
        <v>44511</v>
      </c>
      <c r="B12749" s="207">
        <v>44511</v>
      </c>
      <c r="C12749" s="207" t="s">
        <v>1046</v>
      </c>
      <c r="D12749" s="208">
        <f>VLOOKUP(Pag_Inicio_Corr_mas_casos[[#This Row],[Corregimiento]],Hoja3!$A$2:$D$676,4,0)</f>
        <v>80810</v>
      </c>
      <c r="E12749" s="207">
        <v>4</v>
      </c>
    </row>
    <row r="12750" spans="1:5">
      <c r="A12750" s="206">
        <v>44511</v>
      </c>
      <c r="B12750" s="207">
        <v>44511</v>
      </c>
      <c r="C12750" s="207" t="s">
        <v>1155</v>
      </c>
      <c r="D12750" s="208">
        <f>VLOOKUP(Pag_Inicio_Corr_mas_casos[[#This Row],[Corregimiento]],Hoja3!$A$2:$D$676,4,0)</f>
        <v>80812</v>
      </c>
      <c r="E12750" s="207">
        <v>3</v>
      </c>
    </row>
    <row r="12751" spans="1:5">
      <c r="A12751" s="206">
        <v>44511</v>
      </c>
      <c r="B12751" s="207">
        <v>44511</v>
      </c>
      <c r="C12751" s="207" t="s">
        <v>1048</v>
      </c>
      <c r="D12751" s="208">
        <f>VLOOKUP(Pag_Inicio_Corr_mas_casos[[#This Row],[Corregimiento]],Hoja3!$A$2:$D$676,4,0)</f>
        <v>81009</v>
      </c>
      <c r="E12751" s="207">
        <v>3</v>
      </c>
    </row>
    <row r="12752" spans="1:5">
      <c r="A12752" s="206">
        <v>44511</v>
      </c>
      <c r="B12752" s="207">
        <v>44511</v>
      </c>
      <c r="C12752" s="207" t="s">
        <v>1287</v>
      </c>
      <c r="D12752" s="208">
        <f>VLOOKUP(Pag_Inicio_Corr_mas_casos[[#This Row],[Corregimiento]],Hoja3!$A$2:$D$676,4,0)</f>
        <v>130102</v>
      </c>
      <c r="E12752" s="207">
        <v>3</v>
      </c>
    </row>
    <row r="12753" spans="1:5">
      <c r="A12753" s="206">
        <v>44511</v>
      </c>
      <c r="B12753" s="207">
        <v>44511</v>
      </c>
      <c r="C12753" s="207" t="s">
        <v>1347</v>
      </c>
      <c r="D12753" s="208">
        <f>VLOOKUP(Pag_Inicio_Corr_mas_casos[[#This Row],[Corregimiento]],Hoja3!$A$2:$D$676,4,0)</f>
        <v>40405</v>
      </c>
      <c r="E12753" s="207">
        <v>3</v>
      </c>
    </row>
    <row r="12754" spans="1:5">
      <c r="A12754" s="206">
        <v>44511</v>
      </c>
      <c r="B12754" s="207">
        <v>44511</v>
      </c>
      <c r="C12754" s="207" t="s">
        <v>1079</v>
      </c>
      <c r="D12754" s="208">
        <f>VLOOKUP(Pag_Inicio_Corr_mas_casos[[#This Row],[Corregimiento]],Hoja3!$A$2:$D$676,4,0)</f>
        <v>40606</v>
      </c>
      <c r="E12754" s="207">
        <v>3</v>
      </c>
    </row>
    <row r="12755" spans="1:5">
      <c r="A12755" s="206">
        <v>44511</v>
      </c>
      <c r="B12755" s="207">
        <v>44511</v>
      </c>
      <c r="C12755" s="207" t="s">
        <v>1516</v>
      </c>
      <c r="D12755" s="208">
        <f>VLOOKUP(Pag_Inicio_Corr_mas_casos[[#This Row],[Corregimiento]],Hoja3!$A$2:$D$676,4,0)</f>
        <v>60104</v>
      </c>
      <c r="E12755" s="207">
        <v>2</v>
      </c>
    </row>
    <row r="12756" spans="1:5">
      <c r="A12756" s="206">
        <v>44511</v>
      </c>
      <c r="B12756" s="207">
        <v>44511</v>
      </c>
      <c r="C12756" s="207" t="s">
        <v>1426</v>
      </c>
      <c r="D12756" s="208">
        <f>VLOOKUP(Pag_Inicio_Corr_mas_casos[[#This Row],[Corregimiento]],Hoja3!$A$2:$D$676,4,0)</f>
        <v>80807</v>
      </c>
      <c r="E12756" s="207">
        <v>2</v>
      </c>
    </row>
    <row r="12757" spans="1:5">
      <c r="A12757" s="206">
        <v>44511</v>
      </c>
      <c r="B12757" s="207">
        <v>44511</v>
      </c>
      <c r="C12757" s="207" t="s">
        <v>1517</v>
      </c>
      <c r="D12757" s="208">
        <f>VLOOKUP(Pag_Inicio_Corr_mas_casos[[#This Row],[Corregimiento]],Hoja3!$A$2:$D$676,4,0)</f>
        <v>120307</v>
      </c>
      <c r="E12757" s="207">
        <v>2</v>
      </c>
    </row>
    <row r="12758" spans="1:5">
      <c r="A12758" s="206">
        <v>44511</v>
      </c>
      <c r="B12758" s="207">
        <v>44511</v>
      </c>
      <c r="C12758" s="207" t="s">
        <v>1343</v>
      </c>
      <c r="D12758" s="208">
        <f>VLOOKUP(Pag_Inicio_Corr_mas_casos[[#This Row],[Corregimiento]],Hoja3!$A$2:$D$676,4,0)</f>
        <v>60202</v>
      </c>
      <c r="E12758" s="207">
        <v>2</v>
      </c>
    </row>
    <row r="12759" spans="1:5">
      <c r="A12759" s="206">
        <v>44511</v>
      </c>
      <c r="B12759" s="207">
        <v>44511</v>
      </c>
      <c r="C12759" s="207" t="s">
        <v>1518</v>
      </c>
      <c r="D12759" s="208">
        <f>VLOOKUP(Pag_Inicio_Corr_mas_casos[[#This Row],[Corregimiento]],Hoja3!$A$2:$D$676,4,0)</f>
        <v>70213</v>
      </c>
      <c r="E12759" s="207">
        <v>2</v>
      </c>
    </row>
    <row r="12760" spans="1:5">
      <c r="A12760" s="206">
        <v>44511</v>
      </c>
      <c r="B12760" s="207">
        <v>44511</v>
      </c>
      <c r="C12760" s="207" t="s">
        <v>1112</v>
      </c>
      <c r="D12760" s="208">
        <f>VLOOKUP(Pag_Inicio_Corr_mas_casos[[#This Row],[Corregimiento]],Hoja3!$A$2:$D$676,4,0)</f>
        <v>40611</v>
      </c>
      <c r="E12760" s="207">
        <v>2</v>
      </c>
    </row>
    <row r="12761" spans="1:5">
      <c r="A12761" s="206">
        <v>44511</v>
      </c>
      <c r="B12761" s="207">
        <v>44511</v>
      </c>
      <c r="C12761" s="207" t="s">
        <v>1142</v>
      </c>
      <c r="D12761" s="208">
        <f>VLOOKUP(Pag_Inicio_Corr_mas_casos[[#This Row],[Corregimiento]],Hoja3!$A$2:$D$676,4,0)</f>
        <v>91008</v>
      </c>
      <c r="E12761" s="207">
        <v>2</v>
      </c>
    </row>
    <row r="12762" spans="1:5">
      <c r="A12762" s="206">
        <v>44511</v>
      </c>
      <c r="B12762" s="207">
        <v>44511</v>
      </c>
      <c r="C12762" s="207" t="s">
        <v>1116</v>
      </c>
      <c r="D12762" s="208">
        <f>VLOOKUP(Pag_Inicio_Corr_mas_casos[[#This Row],[Corregimiento]],Hoja3!$A$2:$D$676,4,0)</f>
        <v>40612</v>
      </c>
      <c r="E12762" s="207">
        <v>2</v>
      </c>
    </row>
    <row r="12763" spans="1:5">
      <c r="A12763" s="206">
        <v>44511</v>
      </c>
      <c r="B12763" s="207">
        <v>44511</v>
      </c>
      <c r="C12763" s="207" t="s">
        <v>1448</v>
      </c>
      <c r="D12763" s="208">
        <f>VLOOKUP(Pag_Inicio_Corr_mas_casos[[#This Row],[Corregimiento]],Hoja3!$A$2:$D$676,4,0)</f>
        <v>20401</v>
      </c>
      <c r="E12763" s="207">
        <v>2</v>
      </c>
    </row>
    <row r="12764" spans="1:5">
      <c r="A12764" s="206">
        <v>44511</v>
      </c>
      <c r="B12764" s="207">
        <v>44511</v>
      </c>
      <c r="C12764" s="207" t="s">
        <v>1500</v>
      </c>
      <c r="D12764" s="208">
        <f>VLOOKUP(Pag_Inicio_Corr_mas_casos[[#This Row],[Corregimiento]],Hoja3!$A$2:$D$676,4,0)</f>
        <v>130706</v>
      </c>
      <c r="E12764" s="207">
        <v>2</v>
      </c>
    </row>
    <row r="12765" spans="1:5">
      <c r="A12765" s="206">
        <v>44511</v>
      </c>
      <c r="B12765" s="207">
        <v>44511</v>
      </c>
      <c r="C12765" s="207" t="s">
        <v>800</v>
      </c>
      <c r="D12765" s="208">
        <f>VLOOKUP(Pag_Inicio_Corr_mas_casos[[#This Row],[Corregimiento]],Hoja3!$A$2:$D$676,4,0)</f>
        <v>80819</v>
      </c>
      <c r="E12765" s="207">
        <v>2</v>
      </c>
    </row>
    <row r="12766" spans="1:5">
      <c r="A12766" s="203">
        <v>44512</v>
      </c>
      <c r="B12766" s="204">
        <v>44512</v>
      </c>
      <c r="C12766" s="204" t="s">
        <v>1116</v>
      </c>
      <c r="D12766" s="205">
        <f>VLOOKUP(Pag_Inicio_Corr_mas_casos[[#This Row],[Corregimiento]],Hoja3!$A$2:$D$676,4,0)</f>
        <v>40612</v>
      </c>
      <c r="E12766" s="204">
        <v>8</v>
      </c>
    </row>
    <row r="12767" spans="1:5">
      <c r="A12767" s="203">
        <v>44512</v>
      </c>
      <c r="B12767" s="204">
        <v>44512</v>
      </c>
      <c r="C12767" s="204" t="s">
        <v>1120</v>
      </c>
      <c r="D12767" s="205">
        <f>VLOOKUP(Pag_Inicio_Corr_mas_casos[[#This Row],[Corregimiento]],Hoja3!$A$2:$D$676,4,0)</f>
        <v>80809</v>
      </c>
      <c r="E12767" s="204">
        <v>7</v>
      </c>
    </row>
    <row r="12768" spans="1:5">
      <c r="A12768" s="203">
        <v>44512</v>
      </c>
      <c r="B12768" s="204">
        <v>44512</v>
      </c>
      <c r="C12768" s="204" t="s">
        <v>1496</v>
      </c>
      <c r="D12768" s="205">
        <f>VLOOKUP(Pag_Inicio_Corr_mas_casos[[#This Row],[Corregimiento]],Hoja3!$A$2:$D$676,4,0)</f>
        <v>20201</v>
      </c>
      <c r="E12768" s="204">
        <v>7</v>
      </c>
    </row>
    <row r="12769" spans="1:5">
      <c r="A12769" s="203">
        <v>44512</v>
      </c>
      <c r="B12769" s="204">
        <v>44512</v>
      </c>
      <c r="C12769" s="204" t="s">
        <v>1112</v>
      </c>
      <c r="D12769" s="205">
        <f>VLOOKUP(Pag_Inicio_Corr_mas_casos[[#This Row],[Corregimiento]],Hoja3!$A$2:$D$676,4,0)</f>
        <v>40611</v>
      </c>
      <c r="E12769" s="204">
        <v>7</v>
      </c>
    </row>
    <row r="12770" spans="1:5">
      <c r="A12770" s="203">
        <v>44512</v>
      </c>
      <c r="B12770" s="204">
        <v>44512</v>
      </c>
      <c r="C12770" s="204" t="s">
        <v>1049</v>
      </c>
      <c r="D12770" s="205">
        <f>VLOOKUP(Pag_Inicio_Corr_mas_casos[[#This Row],[Corregimiento]],Hoja3!$A$2:$D$676,4,0)</f>
        <v>80806</v>
      </c>
      <c r="E12770" s="204">
        <v>6</v>
      </c>
    </row>
    <row r="12771" spans="1:5">
      <c r="A12771" s="203">
        <v>44512</v>
      </c>
      <c r="B12771" s="204">
        <v>44512</v>
      </c>
      <c r="C12771" s="204" t="s">
        <v>1348</v>
      </c>
      <c r="D12771" s="205">
        <f>VLOOKUP(Pag_Inicio_Corr_mas_casos[[#This Row],[Corregimiento]],Hoja3!$A$2:$D$676,4,0)</f>
        <v>10207</v>
      </c>
      <c r="E12771" s="204">
        <v>6</v>
      </c>
    </row>
    <row r="12772" spans="1:5">
      <c r="A12772" s="203">
        <v>44512</v>
      </c>
      <c r="B12772" s="204">
        <v>44512</v>
      </c>
      <c r="C12772" s="204" t="s">
        <v>818</v>
      </c>
      <c r="D12772" s="205">
        <f>VLOOKUP(Pag_Inicio_Corr_mas_casos[[#This Row],[Corregimiento]],Hoja3!$A$2:$D$676,4,0)</f>
        <v>80815</v>
      </c>
      <c r="E12772" s="204">
        <v>6</v>
      </c>
    </row>
    <row r="12773" spans="1:5">
      <c r="A12773" s="203">
        <v>44512</v>
      </c>
      <c r="B12773" s="204">
        <v>44512</v>
      </c>
      <c r="C12773" s="204" t="s">
        <v>1169</v>
      </c>
      <c r="D12773" s="205">
        <f>VLOOKUP(Pag_Inicio_Corr_mas_casos[[#This Row],[Corregimiento]],Hoja3!$A$2:$D$676,4,0)</f>
        <v>40601</v>
      </c>
      <c r="E12773" s="204">
        <v>6</v>
      </c>
    </row>
    <row r="12774" spans="1:5">
      <c r="A12774" s="203">
        <v>44512</v>
      </c>
      <c r="B12774" s="204">
        <v>44512</v>
      </c>
      <c r="C12774" s="204" t="s">
        <v>1060</v>
      </c>
      <c r="D12774" s="205">
        <f>VLOOKUP(Pag_Inicio_Corr_mas_casos[[#This Row],[Corregimiento]],Hoja3!$A$2:$D$676,4,0)</f>
        <v>80813</v>
      </c>
      <c r="E12774" s="204">
        <v>6</v>
      </c>
    </row>
    <row r="12775" spans="1:5">
      <c r="A12775" s="203">
        <v>44512</v>
      </c>
      <c r="B12775" s="204">
        <v>44512</v>
      </c>
      <c r="C12775" s="204" t="s">
        <v>1055</v>
      </c>
      <c r="D12775" s="205">
        <f>VLOOKUP(Pag_Inicio_Corr_mas_casos[[#This Row],[Corregimiento]],Hoja3!$A$2:$D$676,4,0)</f>
        <v>80814</v>
      </c>
      <c r="E12775" s="204">
        <v>6</v>
      </c>
    </row>
    <row r="12776" spans="1:5">
      <c r="A12776" s="203">
        <v>44512</v>
      </c>
      <c r="B12776" s="204">
        <v>44512</v>
      </c>
      <c r="C12776" s="204" t="s">
        <v>1519</v>
      </c>
      <c r="D12776" s="205">
        <f>VLOOKUP(Pag_Inicio_Corr_mas_casos[[#This Row],[Corregimiento]],Hoja3!$A$2:$D$676,4,0)</f>
        <v>70206</v>
      </c>
      <c r="E12776" s="204">
        <v>6</v>
      </c>
    </row>
    <row r="12777" spans="1:5">
      <c r="A12777" s="203">
        <v>44512</v>
      </c>
      <c r="B12777" s="204">
        <v>44512</v>
      </c>
      <c r="C12777" s="204" t="s">
        <v>1048</v>
      </c>
      <c r="D12777" s="205">
        <f>VLOOKUP(Pag_Inicio_Corr_mas_casos[[#This Row],[Corregimiento]],Hoja3!$A$2:$D$676,4,0)</f>
        <v>81009</v>
      </c>
      <c r="E12777" s="204">
        <v>5</v>
      </c>
    </row>
    <row r="12778" spans="1:5">
      <c r="A12778" s="203">
        <v>44512</v>
      </c>
      <c r="B12778" s="204">
        <v>44512</v>
      </c>
      <c r="C12778" s="204" t="s">
        <v>1114</v>
      </c>
      <c r="D12778" s="205">
        <f>VLOOKUP(Pag_Inicio_Corr_mas_casos[[#This Row],[Corregimiento]],Hoja3!$A$2:$D$676,4,0)</f>
        <v>60103</v>
      </c>
      <c r="E12778" s="204">
        <v>5</v>
      </c>
    </row>
    <row r="12779" spans="1:5">
      <c r="A12779" s="203">
        <v>44512</v>
      </c>
      <c r="B12779" s="204">
        <v>44512</v>
      </c>
      <c r="C12779" s="204" t="s">
        <v>1294</v>
      </c>
      <c r="D12779" s="205">
        <f>VLOOKUP(Pag_Inicio_Corr_mas_casos[[#This Row],[Corregimiento]],Hoja3!$A$2:$D$676,4,0)</f>
        <v>91101</v>
      </c>
      <c r="E12779" s="204">
        <v>5</v>
      </c>
    </row>
    <row r="12780" spans="1:5">
      <c r="A12780" s="203">
        <v>44512</v>
      </c>
      <c r="B12780" s="204">
        <v>44512</v>
      </c>
      <c r="C12780" s="204" t="s">
        <v>1145</v>
      </c>
      <c r="D12780" s="205">
        <f>VLOOKUP(Pag_Inicio_Corr_mas_casos[[#This Row],[Corregimiento]],Hoja3!$A$2:$D$676,4,0)</f>
        <v>130106</v>
      </c>
      <c r="E12780" s="204">
        <v>4</v>
      </c>
    </row>
    <row r="12781" spans="1:5">
      <c r="A12781" s="203">
        <v>44512</v>
      </c>
      <c r="B12781" s="204">
        <v>44512</v>
      </c>
      <c r="C12781" s="204" t="s">
        <v>1462</v>
      </c>
      <c r="D12781" s="205">
        <f>VLOOKUP(Pag_Inicio_Corr_mas_casos[[#This Row],[Corregimiento]],Hoja3!$A$2:$D$676,4,0)</f>
        <v>30113</v>
      </c>
      <c r="E12781" s="204">
        <v>4</v>
      </c>
    </row>
    <row r="12782" spans="1:5">
      <c r="A12782" s="203">
        <v>44512</v>
      </c>
      <c r="B12782" s="204">
        <v>44512</v>
      </c>
      <c r="C12782" s="204" t="s">
        <v>1516</v>
      </c>
      <c r="D12782" s="205">
        <f>VLOOKUP(Pag_Inicio_Corr_mas_casos[[#This Row],[Corregimiento]],Hoja3!$A$2:$D$676,4,0)</f>
        <v>60104</v>
      </c>
      <c r="E12782" s="204">
        <v>4</v>
      </c>
    </row>
    <row r="12783" spans="1:5">
      <c r="A12783" s="203">
        <v>44512</v>
      </c>
      <c r="B12783" s="204">
        <v>44512</v>
      </c>
      <c r="C12783" s="204" t="s">
        <v>1142</v>
      </c>
      <c r="D12783" s="205">
        <v>40708</v>
      </c>
      <c r="E12783" s="204">
        <v>4</v>
      </c>
    </row>
    <row r="12784" spans="1:5">
      <c r="A12784" s="203">
        <v>44512</v>
      </c>
      <c r="B12784" s="204">
        <v>44512</v>
      </c>
      <c r="C12784" s="204" t="s">
        <v>1092</v>
      </c>
      <c r="D12784" s="205">
        <f>VLOOKUP(Pag_Inicio_Corr_mas_casos[[#This Row],[Corregimiento]],Hoja3!$A$2:$D$676,4,0)</f>
        <v>130716</v>
      </c>
      <c r="E12784" s="204">
        <v>4</v>
      </c>
    </row>
    <row r="12785" spans="1:5">
      <c r="A12785" s="203">
        <v>44512</v>
      </c>
      <c r="B12785" s="204">
        <v>44512</v>
      </c>
      <c r="C12785" s="204" t="s">
        <v>1142</v>
      </c>
      <c r="D12785" s="205">
        <f>VLOOKUP(Pag_Inicio_Corr_mas_casos[[#This Row],[Corregimiento]],Hoja3!$A$2:$D$676,4,0)</f>
        <v>91008</v>
      </c>
      <c r="E12785" s="204">
        <v>4</v>
      </c>
    </row>
    <row r="12786" spans="1:5">
      <c r="A12786" s="209">
        <v>44513</v>
      </c>
      <c r="B12786" s="210">
        <v>44513</v>
      </c>
      <c r="C12786" s="210" t="s">
        <v>800</v>
      </c>
      <c r="D12786" s="211">
        <f>VLOOKUP(Pag_Inicio_Corr_mas_casos[[#This Row],[Corregimiento]],Hoja3!$A$2:$D$676,4,0)</f>
        <v>80819</v>
      </c>
      <c r="E12786" s="210">
        <v>16</v>
      </c>
    </row>
    <row r="12787" spans="1:5">
      <c r="A12787" s="209">
        <v>44513</v>
      </c>
      <c r="B12787" s="210">
        <v>44513</v>
      </c>
      <c r="C12787" s="210" t="s">
        <v>1348</v>
      </c>
      <c r="D12787" s="211">
        <f>VLOOKUP(Pag_Inicio_Corr_mas_casos[[#This Row],[Corregimiento]],Hoja3!$A$2:$D$676,4,0)</f>
        <v>10207</v>
      </c>
      <c r="E12787" s="210">
        <v>15</v>
      </c>
    </row>
    <row r="12788" spans="1:5">
      <c r="A12788" s="209">
        <v>44513</v>
      </c>
      <c r="B12788" s="210">
        <v>44513</v>
      </c>
      <c r="C12788" s="210" t="s">
        <v>1120</v>
      </c>
      <c r="D12788" s="211">
        <f>VLOOKUP(Pag_Inicio_Corr_mas_casos[[#This Row],[Corregimiento]],Hoja3!$A$2:$D$676,4,0)</f>
        <v>80809</v>
      </c>
      <c r="E12788" s="210">
        <v>12</v>
      </c>
    </row>
    <row r="12789" spans="1:5">
      <c r="A12789" s="209">
        <v>44513</v>
      </c>
      <c r="B12789" s="210">
        <v>44513</v>
      </c>
      <c r="C12789" s="210" t="s">
        <v>1055</v>
      </c>
      <c r="D12789" s="211">
        <f>VLOOKUP(Pag_Inicio_Corr_mas_casos[[#This Row],[Corregimiento]],Hoja3!$A$2:$D$676,4,0)</f>
        <v>80814</v>
      </c>
      <c r="E12789" s="210">
        <v>11</v>
      </c>
    </row>
    <row r="12790" spans="1:5">
      <c r="A12790" s="209">
        <v>44513</v>
      </c>
      <c r="B12790" s="210">
        <v>44513</v>
      </c>
      <c r="C12790" s="210" t="s">
        <v>1048</v>
      </c>
      <c r="D12790" s="211">
        <f>VLOOKUP(Pag_Inicio_Corr_mas_casos[[#This Row],[Corregimiento]],Hoja3!$A$2:$D$676,4,0)</f>
        <v>81009</v>
      </c>
      <c r="E12790" s="210">
        <v>7</v>
      </c>
    </row>
    <row r="12791" spans="1:5">
      <c r="A12791" s="209">
        <v>44513</v>
      </c>
      <c r="B12791" s="210">
        <v>44513</v>
      </c>
      <c r="C12791" s="210" t="s">
        <v>1155</v>
      </c>
      <c r="D12791" s="211">
        <f>VLOOKUP(Pag_Inicio_Corr_mas_casos[[#This Row],[Corregimiento]],Hoja3!$A$2:$D$676,4,0)</f>
        <v>80812</v>
      </c>
      <c r="E12791" s="210">
        <v>7</v>
      </c>
    </row>
    <row r="12792" spans="1:5">
      <c r="A12792" s="209">
        <v>44513</v>
      </c>
      <c r="B12792" s="210">
        <v>44513</v>
      </c>
      <c r="C12792" s="210" t="s">
        <v>1427</v>
      </c>
      <c r="D12792" s="211">
        <f>VLOOKUP(Pag_Inicio_Corr_mas_casos[[#This Row],[Corregimiento]],Hoja3!$A$2:$D$676,4,0)</f>
        <v>81003</v>
      </c>
      <c r="E12792" s="210">
        <v>7</v>
      </c>
    </row>
    <row r="12793" spans="1:5">
      <c r="A12793" s="209">
        <v>44513</v>
      </c>
      <c r="B12793" s="210">
        <v>44513</v>
      </c>
      <c r="C12793" s="210" t="s">
        <v>1046</v>
      </c>
      <c r="D12793" s="211">
        <f>VLOOKUP(Pag_Inicio_Corr_mas_casos[[#This Row],[Corregimiento]],Hoja3!$A$2:$D$676,4,0)</f>
        <v>80810</v>
      </c>
      <c r="E12793" s="210">
        <v>6</v>
      </c>
    </row>
    <row r="12794" spans="1:5">
      <c r="A12794" s="209">
        <v>44513</v>
      </c>
      <c r="B12794" s="210">
        <v>44513</v>
      </c>
      <c r="C12794" s="210" t="s">
        <v>1169</v>
      </c>
      <c r="D12794" s="211">
        <f>VLOOKUP(Pag_Inicio_Corr_mas_casos[[#This Row],[Corregimiento]],Hoja3!$A$2:$D$676,4,0)</f>
        <v>40601</v>
      </c>
      <c r="E12794" s="210">
        <v>5</v>
      </c>
    </row>
    <row r="12795" spans="1:5">
      <c r="A12795" s="209">
        <v>44513</v>
      </c>
      <c r="B12795" s="210">
        <v>44513</v>
      </c>
      <c r="C12795" s="210" t="s">
        <v>1496</v>
      </c>
      <c r="D12795" s="211">
        <f>VLOOKUP(Pag_Inicio_Corr_mas_casos[[#This Row],[Corregimiento]],Hoja3!$A$2:$D$676,4,0)</f>
        <v>20201</v>
      </c>
      <c r="E12795" s="210">
        <v>4</v>
      </c>
    </row>
    <row r="12796" spans="1:5">
      <c r="A12796" s="209">
        <v>44513</v>
      </c>
      <c r="B12796" s="210">
        <v>44513</v>
      </c>
      <c r="C12796" s="210" t="s">
        <v>857</v>
      </c>
      <c r="D12796" s="211">
        <f>VLOOKUP(Pag_Inicio_Corr_mas_casos[[#This Row],[Corregimiento]],Hoja3!$A$2:$D$676,4,0)</f>
        <v>40503</v>
      </c>
      <c r="E12796" s="210">
        <v>4</v>
      </c>
    </row>
    <row r="12797" spans="1:5">
      <c r="A12797" s="209">
        <v>44513</v>
      </c>
      <c r="B12797" s="210">
        <v>44513</v>
      </c>
      <c r="C12797" s="210" t="s">
        <v>1426</v>
      </c>
      <c r="D12797" s="211">
        <f>VLOOKUP(Pag_Inicio_Corr_mas_casos[[#This Row],[Corregimiento]],Hoja3!$A$2:$D$676,4,0)</f>
        <v>80807</v>
      </c>
      <c r="E12797" s="210">
        <v>4</v>
      </c>
    </row>
    <row r="12798" spans="1:5">
      <c r="A12798" s="209">
        <v>44513</v>
      </c>
      <c r="B12798" s="210">
        <v>44513</v>
      </c>
      <c r="C12798" s="210" t="s">
        <v>1060</v>
      </c>
      <c r="D12798" s="211">
        <f>VLOOKUP(Pag_Inicio_Corr_mas_casos[[#This Row],[Corregimiento]],Hoja3!$A$2:$D$676,4,0)</f>
        <v>80813</v>
      </c>
      <c r="E12798" s="210">
        <v>4</v>
      </c>
    </row>
    <row r="12799" spans="1:5">
      <c r="A12799" s="209">
        <v>44513</v>
      </c>
      <c r="B12799" s="210">
        <v>44513</v>
      </c>
      <c r="C12799" s="210" t="s">
        <v>1518</v>
      </c>
      <c r="D12799" s="211">
        <f>VLOOKUP(Pag_Inicio_Corr_mas_casos[[#This Row],[Corregimiento]],Hoja3!$A$2:$D$676,4,0)</f>
        <v>70213</v>
      </c>
      <c r="E12799" s="210">
        <v>4</v>
      </c>
    </row>
    <row r="12800" spans="1:5">
      <c r="A12800" s="209">
        <v>44513</v>
      </c>
      <c r="B12800" s="210">
        <v>44513</v>
      </c>
      <c r="C12800" s="210" t="s">
        <v>1116</v>
      </c>
      <c r="D12800" s="211">
        <f>VLOOKUP(Pag_Inicio_Corr_mas_casos[[#This Row],[Corregimiento]],Hoja3!$A$2:$D$676,4,0)</f>
        <v>40612</v>
      </c>
      <c r="E12800" s="210">
        <v>4</v>
      </c>
    </row>
    <row r="12801" spans="1:5">
      <c r="A12801" s="209">
        <v>44513</v>
      </c>
      <c r="B12801" s="210">
        <v>44513</v>
      </c>
      <c r="C12801" s="210" t="s">
        <v>1323</v>
      </c>
      <c r="D12801" s="211">
        <f>VLOOKUP(Pag_Inicio_Corr_mas_casos[[#This Row],[Corregimiento]],Hoja3!$A$2:$D$676,4,0)</f>
        <v>20103</v>
      </c>
      <c r="E12801" s="210">
        <v>4</v>
      </c>
    </row>
    <row r="12802" spans="1:5">
      <c r="A12802" s="209">
        <v>44513</v>
      </c>
      <c r="B12802" s="210">
        <v>44513</v>
      </c>
      <c r="C12802" s="210" t="s">
        <v>1096</v>
      </c>
      <c r="D12802" s="211">
        <f>VLOOKUP(Pag_Inicio_Corr_mas_casos[[#This Row],[Corregimiento]],Hoja3!$A$2:$D$676,4,0)</f>
        <v>80826</v>
      </c>
      <c r="E12802" s="210">
        <v>4</v>
      </c>
    </row>
    <row r="12803" spans="1:5">
      <c r="A12803" s="209">
        <v>44513</v>
      </c>
      <c r="B12803" s="210">
        <v>44513</v>
      </c>
      <c r="C12803" s="210" t="s">
        <v>1063</v>
      </c>
      <c r="D12803" s="211">
        <f>VLOOKUP(Pag_Inicio_Corr_mas_casos[[#This Row],[Corregimiento]],Hoja3!$A$2:$D$676,4,0)</f>
        <v>80822</v>
      </c>
      <c r="E12803" s="210">
        <v>3</v>
      </c>
    </row>
    <row r="12804" spans="1:5">
      <c r="A12804" s="209">
        <v>44513</v>
      </c>
      <c r="B12804" s="210">
        <v>44513</v>
      </c>
      <c r="C12804" s="210" t="s">
        <v>1049</v>
      </c>
      <c r="D12804" s="211">
        <f>VLOOKUP(Pag_Inicio_Corr_mas_casos[[#This Row],[Corregimiento]],Hoja3!$A$2:$D$676,4,0)</f>
        <v>80806</v>
      </c>
      <c r="E12804" s="210">
        <v>3</v>
      </c>
    </row>
    <row r="12805" spans="1:5">
      <c r="A12805" s="209">
        <v>44513</v>
      </c>
      <c r="B12805" s="210">
        <v>44513</v>
      </c>
      <c r="C12805" s="210" t="s">
        <v>1520</v>
      </c>
      <c r="D12805" s="211">
        <f>VLOOKUP(Pag_Inicio_Corr_mas_casos[[#This Row],[Corregimiento]],Hoja3!$A$2:$D$676,4,0)</f>
        <v>40511</v>
      </c>
      <c r="E12805" s="210">
        <v>3</v>
      </c>
    </row>
    <row r="12806" spans="1:5">
      <c r="A12806" s="216">
        <v>44514</v>
      </c>
      <c r="B12806" s="217">
        <v>44514</v>
      </c>
      <c r="C12806" s="217" t="s">
        <v>1348</v>
      </c>
      <c r="D12806" s="218">
        <f>VLOOKUP(Pag_Inicio_Corr_mas_casos[[#This Row],[Corregimiento]],Hoja3!$A$2:$D$676,4,0)</f>
        <v>10207</v>
      </c>
      <c r="E12806" s="217">
        <v>10</v>
      </c>
    </row>
    <row r="12807" spans="1:5">
      <c r="A12807" s="216">
        <v>44514</v>
      </c>
      <c r="B12807" s="217">
        <v>44514</v>
      </c>
      <c r="C12807" s="217" t="s">
        <v>1141</v>
      </c>
      <c r="D12807" s="218">
        <f>VLOOKUP(Pag_Inicio_Corr_mas_casos[[#This Row],[Corregimiento]],Hoja3!$A$2:$D$676,4,0)</f>
        <v>30104</v>
      </c>
      <c r="E12807" s="217">
        <v>10</v>
      </c>
    </row>
    <row r="12808" spans="1:5">
      <c r="A12808" s="216">
        <v>44514</v>
      </c>
      <c r="B12808" s="217">
        <v>44514</v>
      </c>
      <c r="C12808" s="217" t="s">
        <v>1286</v>
      </c>
      <c r="D12808" s="218">
        <f>VLOOKUP(Pag_Inicio_Corr_mas_casos[[#This Row],[Corregimiento]],Hoja3!$A$2:$D$676,4,0)</f>
        <v>40501</v>
      </c>
      <c r="E12808" s="217">
        <v>8</v>
      </c>
    </row>
    <row r="12809" spans="1:5">
      <c r="A12809" s="216">
        <v>44514</v>
      </c>
      <c r="B12809" s="217">
        <v>44514</v>
      </c>
      <c r="C12809" s="217" t="s">
        <v>1049</v>
      </c>
      <c r="D12809" s="218">
        <f>VLOOKUP(Pag_Inicio_Corr_mas_casos[[#This Row],[Corregimiento]],Hoja3!$A$2:$D$676,4,0)</f>
        <v>80806</v>
      </c>
      <c r="E12809" s="217">
        <v>6</v>
      </c>
    </row>
    <row r="12810" spans="1:5">
      <c r="A12810" s="216">
        <v>44514</v>
      </c>
      <c r="B12810" s="217">
        <v>44514</v>
      </c>
      <c r="C12810" s="217" t="s">
        <v>1426</v>
      </c>
      <c r="D12810" s="218">
        <f>VLOOKUP(Pag_Inicio_Corr_mas_casos[[#This Row],[Corregimiento]],Hoja3!$A$2:$D$676,4,0)</f>
        <v>80807</v>
      </c>
      <c r="E12810" s="217">
        <v>5</v>
      </c>
    </row>
    <row r="12811" spans="1:5">
      <c r="A12811" s="216">
        <v>44514</v>
      </c>
      <c r="B12811" s="217">
        <v>44514</v>
      </c>
      <c r="C12811" s="217" t="s">
        <v>1469</v>
      </c>
      <c r="D12811" s="218">
        <f>VLOOKUP(Pag_Inicio_Corr_mas_casos[[#This Row],[Corregimiento]],Hoja3!$A$2:$D$676,4,0)</f>
        <v>30110</v>
      </c>
      <c r="E12811" s="217">
        <v>5</v>
      </c>
    </row>
    <row r="12812" spans="1:5">
      <c r="A12812" s="216">
        <v>44514</v>
      </c>
      <c r="B12812" s="217">
        <v>44514</v>
      </c>
      <c r="C12812" s="217" t="s">
        <v>1155</v>
      </c>
      <c r="D12812" s="218">
        <f>VLOOKUP(Pag_Inicio_Corr_mas_casos[[#This Row],[Corregimiento]],Hoja3!$A$2:$D$676,4,0)</f>
        <v>80812</v>
      </c>
      <c r="E12812" s="217">
        <v>5</v>
      </c>
    </row>
    <row r="12813" spans="1:5">
      <c r="A12813" s="216">
        <v>44514</v>
      </c>
      <c r="B12813" s="217">
        <v>44514</v>
      </c>
      <c r="C12813" s="217" t="s">
        <v>1116</v>
      </c>
      <c r="D12813" s="218">
        <f>VLOOKUP(Pag_Inicio_Corr_mas_casos[[#This Row],[Corregimiento]],Hoja3!$A$2:$D$676,4,0)</f>
        <v>40612</v>
      </c>
      <c r="E12813" s="217">
        <v>5</v>
      </c>
    </row>
    <row r="12814" spans="1:5">
      <c r="A12814" s="216">
        <v>44514</v>
      </c>
      <c r="B12814" s="217">
        <v>44514</v>
      </c>
      <c r="C12814" s="217" t="s">
        <v>1169</v>
      </c>
      <c r="D12814" s="218">
        <f>VLOOKUP(Pag_Inicio_Corr_mas_casos[[#This Row],[Corregimiento]],Hoja3!$A$2:$D$676,4,0)</f>
        <v>40601</v>
      </c>
      <c r="E12814" s="217">
        <v>4</v>
      </c>
    </row>
    <row r="12815" spans="1:5">
      <c r="A12815" s="216">
        <v>44514</v>
      </c>
      <c r="B12815" s="217">
        <v>44514</v>
      </c>
      <c r="C12815" s="217" t="s">
        <v>803</v>
      </c>
      <c r="D12815" s="218">
        <v>20206</v>
      </c>
      <c r="E12815" s="217">
        <v>4</v>
      </c>
    </row>
    <row r="12816" spans="1:5">
      <c r="A12816" s="216">
        <v>44514</v>
      </c>
      <c r="B12816" s="217">
        <v>44514</v>
      </c>
      <c r="C12816" s="217" t="s">
        <v>1505</v>
      </c>
      <c r="D12816" s="218">
        <f>VLOOKUP(Pag_Inicio_Corr_mas_casos[[#This Row],[Corregimiento]],Hoja3!$A$2:$D$676,4,0)</f>
        <v>40609</v>
      </c>
      <c r="E12816" s="217">
        <v>4</v>
      </c>
    </row>
    <row r="12817" spans="1:5">
      <c r="A12817" s="216">
        <v>44514</v>
      </c>
      <c r="B12817" s="217">
        <v>44514</v>
      </c>
      <c r="C12817" s="217" t="s">
        <v>1022</v>
      </c>
      <c r="D12817" s="218">
        <f>VLOOKUP(Pag_Inicio_Corr_mas_casos[[#This Row],[Corregimiento]],Hoja3!$A$2:$D$676,4,0)</f>
        <v>80816</v>
      </c>
      <c r="E12817" s="217">
        <v>4</v>
      </c>
    </row>
    <row r="12818" spans="1:5">
      <c r="A12818" s="216">
        <v>44514</v>
      </c>
      <c r="B12818" s="217">
        <v>44514</v>
      </c>
      <c r="C12818" s="217" t="s">
        <v>1485</v>
      </c>
      <c r="D12818" s="218">
        <f>VLOOKUP(Pag_Inicio_Corr_mas_casos[[#This Row],[Corregimiento]],Hoja3!$A$2:$D$676,4,0)</f>
        <v>130312</v>
      </c>
      <c r="E12818" s="217">
        <v>4</v>
      </c>
    </row>
    <row r="12819" spans="1:5">
      <c r="A12819" s="216">
        <v>44514</v>
      </c>
      <c r="B12819" s="217">
        <v>44514</v>
      </c>
      <c r="C12819" s="217" t="s">
        <v>1287</v>
      </c>
      <c r="D12819" s="218">
        <f>VLOOKUP(Pag_Inicio_Corr_mas_casos[[#This Row],[Corregimiento]],Hoja3!$A$2:$D$676,4,0)</f>
        <v>130102</v>
      </c>
      <c r="E12819" s="217">
        <v>3</v>
      </c>
    </row>
    <row r="12820" spans="1:5">
      <c r="A12820" s="216">
        <v>44514</v>
      </c>
      <c r="B12820" s="217">
        <v>44514</v>
      </c>
      <c r="C12820" s="217" t="s">
        <v>1046</v>
      </c>
      <c r="D12820" s="218">
        <f>VLOOKUP(Pag_Inicio_Corr_mas_casos[[#This Row],[Corregimiento]],Hoja3!$A$2:$D$676,4,0)</f>
        <v>80810</v>
      </c>
      <c r="E12820" s="217">
        <v>3</v>
      </c>
    </row>
    <row r="12821" spans="1:5">
      <c r="A12821" s="216">
        <v>44514</v>
      </c>
      <c r="B12821" s="217">
        <v>44514</v>
      </c>
      <c r="C12821" s="217" t="s">
        <v>1502</v>
      </c>
      <c r="D12821" s="218">
        <f>VLOOKUP(Pag_Inicio_Corr_mas_casos[[#This Row],[Corregimiento]],Hoja3!$A$2:$D$676,4,0)</f>
        <v>40610</v>
      </c>
      <c r="E12821" s="217">
        <v>3</v>
      </c>
    </row>
    <row r="12822" spans="1:5">
      <c r="A12822" s="216">
        <v>44514</v>
      </c>
      <c r="B12822" s="217">
        <v>44514</v>
      </c>
      <c r="C12822" s="217" t="s">
        <v>1266</v>
      </c>
      <c r="D12822" s="218">
        <f>VLOOKUP(Pag_Inicio_Corr_mas_casos[[#This Row],[Corregimiento]],Hoja3!$A$2:$D$676,4,0)</f>
        <v>60101</v>
      </c>
      <c r="E12822" s="217">
        <v>3</v>
      </c>
    </row>
    <row r="12823" spans="1:5">
      <c r="A12823" s="216">
        <v>44514</v>
      </c>
      <c r="B12823" s="217">
        <v>44514</v>
      </c>
      <c r="C12823" s="217" t="s">
        <v>857</v>
      </c>
      <c r="D12823" s="218">
        <f>VLOOKUP(Pag_Inicio_Corr_mas_casos[[#This Row],[Corregimiento]],Hoja3!$A$2:$D$676,4,0)</f>
        <v>40503</v>
      </c>
      <c r="E12823" s="217">
        <v>3</v>
      </c>
    </row>
    <row r="12824" spans="1:5">
      <c r="A12824" s="216">
        <v>44514</v>
      </c>
      <c r="B12824" s="217">
        <v>44514</v>
      </c>
      <c r="C12824" s="217" t="s">
        <v>1050</v>
      </c>
      <c r="D12824" s="218">
        <f>VLOOKUP(Pag_Inicio_Corr_mas_casos[[#This Row],[Corregimiento]],Hoja3!$A$2:$D$676,4,0)</f>
        <v>80823</v>
      </c>
      <c r="E12824" s="217">
        <v>3</v>
      </c>
    </row>
    <row r="12825" spans="1:5">
      <c r="A12825" s="216">
        <v>44514</v>
      </c>
      <c r="B12825" s="217">
        <v>44514</v>
      </c>
      <c r="C12825" s="217" t="s">
        <v>1520</v>
      </c>
      <c r="D12825" s="218">
        <f>VLOOKUP(Pag_Inicio_Corr_mas_casos[[#This Row],[Corregimiento]],Hoja3!$A$2:$D$676,4,0)</f>
        <v>40511</v>
      </c>
      <c r="E12825" s="217">
        <v>3</v>
      </c>
    </row>
    <row r="12826" spans="1:5">
      <c r="A12826" s="35">
        <v>44515</v>
      </c>
      <c r="B12826" s="36">
        <v>44515</v>
      </c>
      <c r="C12826" s="36" t="s">
        <v>1513</v>
      </c>
      <c r="D12826" s="37">
        <f>VLOOKUP(Pag_Inicio_Corr_mas_casos[[#This Row],[Corregimiento]],Hoja3!$A$2:$D$676,4,0)</f>
        <v>70101</v>
      </c>
      <c r="E12826" s="36">
        <v>5</v>
      </c>
    </row>
    <row r="12827" spans="1:5">
      <c r="A12827" s="35">
        <v>44515</v>
      </c>
      <c r="B12827" s="36">
        <v>44515</v>
      </c>
      <c r="C12827" s="36" t="s">
        <v>849</v>
      </c>
      <c r="D12827" s="37">
        <f>VLOOKUP(Pag_Inicio_Corr_mas_casos[[#This Row],[Corregimiento]],Hoja3!$A$2:$D$676,4,0)</f>
        <v>81005</v>
      </c>
      <c r="E12827" s="36">
        <v>4</v>
      </c>
    </row>
    <row r="12828" spans="1:5">
      <c r="A12828" s="35">
        <v>44515</v>
      </c>
      <c r="B12828" s="36">
        <v>44515</v>
      </c>
      <c r="C12828" s="36" t="s">
        <v>828</v>
      </c>
      <c r="D12828" s="37">
        <f>VLOOKUP(Pag_Inicio_Corr_mas_casos[[#This Row],[Corregimiento]],Hoja3!$A$2:$D$676,4,0)</f>
        <v>80809</v>
      </c>
      <c r="E12828" s="36">
        <v>4</v>
      </c>
    </row>
    <row r="12829" spans="1:5">
      <c r="A12829" s="35">
        <v>44515</v>
      </c>
      <c r="B12829" s="36">
        <v>44515</v>
      </c>
      <c r="C12829" s="36" t="s">
        <v>809</v>
      </c>
      <c r="D12829" s="37">
        <f>VLOOKUP(Pag_Inicio_Corr_mas_casos[[#This Row],[Corregimiento]],Hoja3!$A$2:$D$676,4,0)</f>
        <v>30107</v>
      </c>
      <c r="E12829" s="36">
        <v>4</v>
      </c>
    </row>
    <row r="12830" spans="1:5">
      <c r="A12830" s="35">
        <v>44515</v>
      </c>
      <c r="B12830" s="36">
        <v>44515</v>
      </c>
      <c r="C12830" s="36" t="s">
        <v>866</v>
      </c>
      <c r="D12830" s="37">
        <f>VLOOKUP(Pag_Inicio_Corr_mas_casos[[#This Row],[Corregimiento]],Hoja3!$A$2:$D$676,4,0)</f>
        <v>40611</v>
      </c>
      <c r="E12830" s="36">
        <v>4</v>
      </c>
    </row>
    <row r="12831" spans="1:5">
      <c r="A12831" s="35">
        <v>44515</v>
      </c>
      <c r="B12831" s="36">
        <v>44515</v>
      </c>
      <c r="C12831" s="36" t="s">
        <v>1271</v>
      </c>
      <c r="D12831" s="37">
        <f>VLOOKUP(Pag_Inicio_Corr_mas_casos[[#This Row],[Corregimiento]],Hoja3!$A$2:$D$676,4,0)</f>
        <v>40601</v>
      </c>
      <c r="E12831" s="36">
        <v>3</v>
      </c>
    </row>
    <row r="12832" spans="1:5">
      <c r="A12832" s="35">
        <v>44515</v>
      </c>
      <c r="B12832" s="36">
        <v>44515</v>
      </c>
      <c r="C12832" s="36" t="s">
        <v>1521</v>
      </c>
      <c r="D12832" s="37">
        <f>VLOOKUP(Pag_Inicio_Corr_mas_casos[[#This Row],[Corregimiento]],Hoja3!$A$2:$D$676,4,0)</f>
        <v>40301</v>
      </c>
      <c r="E12832" s="36">
        <v>3</v>
      </c>
    </row>
    <row r="12833" spans="1:5">
      <c r="A12833" s="35">
        <v>44515</v>
      </c>
      <c r="B12833" s="36">
        <v>44515</v>
      </c>
      <c r="C12833" s="36" t="s">
        <v>804</v>
      </c>
      <c r="D12833" s="37">
        <f>VLOOKUP(Pag_Inicio_Corr_mas_casos[[#This Row],[Corregimiento]],Hoja3!$A$2:$D$676,4,0)</f>
        <v>130702</v>
      </c>
      <c r="E12833" s="36">
        <v>3</v>
      </c>
    </row>
    <row r="12834" spans="1:5">
      <c r="A12834" s="35">
        <v>44515</v>
      </c>
      <c r="B12834" s="36">
        <v>44515</v>
      </c>
      <c r="C12834" s="36" t="s">
        <v>857</v>
      </c>
      <c r="D12834" s="37">
        <f>VLOOKUP(Pag_Inicio_Corr_mas_casos[[#This Row],[Corregimiento]],Hoja3!$A$2:$D$676,4,0)</f>
        <v>40503</v>
      </c>
      <c r="E12834" s="36">
        <v>3</v>
      </c>
    </row>
    <row r="12835" spans="1:5">
      <c r="A12835" s="35">
        <v>44515</v>
      </c>
      <c r="B12835" s="36">
        <v>44515</v>
      </c>
      <c r="C12835" s="36" t="s">
        <v>839</v>
      </c>
      <c r="D12835" s="37">
        <f>VLOOKUP(Pag_Inicio_Corr_mas_casos[[#This Row],[Corregimiento]],Hoja3!$A$2:$D$676,4,0)</f>
        <v>80814</v>
      </c>
      <c r="E12835" s="36">
        <v>3</v>
      </c>
    </row>
    <row r="12836" spans="1:5">
      <c r="A12836" s="35">
        <v>44515</v>
      </c>
      <c r="B12836" s="36">
        <v>44515</v>
      </c>
      <c r="C12836" s="36" t="s">
        <v>1263</v>
      </c>
      <c r="D12836" s="37">
        <f>VLOOKUP(Pag_Inicio_Corr_mas_casos[[#This Row],[Corregimiento]],Hoja3!$A$2:$D$676,4,0)</f>
        <v>40612</v>
      </c>
      <c r="E12836" s="36">
        <v>3</v>
      </c>
    </row>
    <row r="12837" spans="1:5">
      <c r="A12837" s="35">
        <v>44515</v>
      </c>
      <c r="B12837" s="36">
        <v>44515</v>
      </c>
      <c r="C12837" s="36" t="s">
        <v>1096</v>
      </c>
      <c r="D12837" s="37">
        <f>VLOOKUP(Pag_Inicio_Corr_mas_casos[[#This Row],[Corregimiento]],Hoja3!$A$2:$D$676,4,0)</f>
        <v>80826</v>
      </c>
      <c r="E12837" s="36">
        <v>3</v>
      </c>
    </row>
    <row r="12838" spans="1:5">
      <c r="A12838" s="35">
        <v>44515</v>
      </c>
      <c r="B12838" s="36">
        <v>44515</v>
      </c>
      <c r="C12838" s="36" t="s">
        <v>1287</v>
      </c>
      <c r="D12838" s="37">
        <f>VLOOKUP(Pag_Inicio_Corr_mas_casos[[#This Row],[Corregimiento]],Hoja3!$A$2:$D$676,4,0)</f>
        <v>130102</v>
      </c>
      <c r="E12838" s="36">
        <v>3</v>
      </c>
    </row>
    <row r="12839" spans="1:5">
      <c r="A12839" s="35">
        <v>44515</v>
      </c>
      <c r="B12839" s="36">
        <v>44515</v>
      </c>
      <c r="C12839" s="36" t="s">
        <v>1430</v>
      </c>
      <c r="D12839" s="37">
        <f>VLOOKUP(Pag_Inicio_Corr_mas_casos[[#This Row],[Corregimiento]],Hoja3!$A$2:$D$676,4,0)</f>
        <v>80810</v>
      </c>
      <c r="E12839" s="36">
        <v>2</v>
      </c>
    </row>
    <row r="12840" spans="1:5">
      <c r="A12840" s="35">
        <v>44515</v>
      </c>
      <c r="B12840" s="36">
        <v>44515</v>
      </c>
      <c r="C12840" s="36" t="s">
        <v>806</v>
      </c>
      <c r="D12840" s="37">
        <f>VLOOKUP(Pag_Inicio_Corr_mas_casos[[#This Row],[Corregimiento]],Hoja3!$A$2:$D$676,4,0)</f>
        <v>80806</v>
      </c>
      <c r="E12840" s="36">
        <v>2</v>
      </c>
    </row>
    <row r="12841" spans="1:5">
      <c r="A12841" s="35">
        <v>44515</v>
      </c>
      <c r="B12841" s="36">
        <v>44515</v>
      </c>
      <c r="C12841" s="36" t="s">
        <v>988</v>
      </c>
      <c r="D12841" s="37">
        <f>VLOOKUP(Pag_Inicio_Corr_mas_casos[[#This Row],[Corregimiento]],Hoja3!$A$2:$D$676,4,0)</f>
        <v>60202</v>
      </c>
      <c r="E12841" s="36">
        <v>2</v>
      </c>
    </row>
    <row r="12842" spans="1:5">
      <c r="A12842" s="35">
        <v>44515</v>
      </c>
      <c r="B12842" s="36">
        <v>44515</v>
      </c>
      <c r="C12842" s="36" t="s">
        <v>1522</v>
      </c>
      <c r="D12842" s="37">
        <f>VLOOKUP(Pag_Inicio_Corr_mas_casos[[#This Row],[Corregimiento]],Hoja3!$A$2:$D$676,4,0)</f>
        <v>70213</v>
      </c>
      <c r="E12842" s="36">
        <v>2</v>
      </c>
    </row>
    <row r="12843" spans="1:5">
      <c r="A12843" s="35">
        <v>44515</v>
      </c>
      <c r="B12843" s="36">
        <v>44515</v>
      </c>
      <c r="C12843" s="36" t="s">
        <v>796</v>
      </c>
      <c r="D12843" s="37">
        <f>VLOOKUP(Pag_Inicio_Corr_mas_casos[[#This Row],[Corregimiento]],Hoja3!$A$2:$D$676,4,0)</f>
        <v>80817</v>
      </c>
      <c r="E12843" s="36">
        <v>2</v>
      </c>
    </row>
    <row r="12844" spans="1:5">
      <c r="A12844" s="35">
        <v>44515</v>
      </c>
      <c r="B12844" s="36">
        <v>44515</v>
      </c>
      <c r="C12844" s="36" t="s">
        <v>800</v>
      </c>
      <c r="D12844" s="37">
        <f>VLOOKUP(Pag_Inicio_Corr_mas_casos[[#This Row],[Corregimiento]],Hoja3!$A$2:$D$676,4,0)</f>
        <v>80819</v>
      </c>
      <c r="E12844" s="36">
        <v>2</v>
      </c>
    </row>
    <row r="12845" spans="1:5">
      <c r="A12845" s="47">
        <v>44516</v>
      </c>
      <c r="B12845" s="48">
        <v>44516</v>
      </c>
      <c r="C12845" s="48" t="s">
        <v>1169</v>
      </c>
      <c r="D12845" s="49">
        <f>VLOOKUP(Pag_Inicio_Corr_mas_casos[[#This Row],[Corregimiento]],Hoja3!$A$2:$D$676,4,0)</f>
        <v>40601</v>
      </c>
      <c r="E12845" s="48">
        <v>8</v>
      </c>
    </row>
    <row r="12846" spans="1:5">
      <c r="A12846" s="47">
        <v>44516</v>
      </c>
      <c r="B12846" s="48">
        <v>44516</v>
      </c>
      <c r="C12846" s="48" t="s">
        <v>1421</v>
      </c>
      <c r="D12846" s="49">
        <f>VLOOKUP(Pag_Inicio_Corr_mas_casos[[#This Row],[Corregimiento]],Hoja3!$A$2:$D$676,4,0)</f>
        <v>80809</v>
      </c>
      <c r="E12846" s="48">
        <v>6</v>
      </c>
    </row>
    <row r="12847" spans="1:5">
      <c r="A12847" s="47">
        <v>44516</v>
      </c>
      <c r="B12847" s="48">
        <v>44516</v>
      </c>
      <c r="C12847" s="48" t="s">
        <v>1055</v>
      </c>
      <c r="D12847" s="49">
        <f>VLOOKUP(Pag_Inicio_Corr_mas_casos[[#This Row],[Corregimiento]],Hoja3!$A$2:$D$676,4,0)</f>
        <v>80814</v>
      </c>
      <c r="E12847" s="48">
        <v>6</v>
      </c>
    </row>
    <row r="12848" spans="1:5">
      <c r="A12848" s="47">
        <v>44516</v>
      </c>
      <c r="B12848" s="48">
        <v>44516</v>
      </c>
      <c r="C12848" s="48" t="s">
        <v>1121</v>
      </c>
      <c r="D12848" s="49">
        <f>VLOOKUP(Pag_Inicio_Corr_mas_casos[[#This Row],[Corregimiento]],Hoja3!$A$2:$D$676,4,0)</f>
        <v>80819</v>
      </c>
      <c r="E12848" s="48">
        <v>6</v>
      </c>
    </row>
    <row r="12849" spans="1:5">
      <c r="A12849" s="47">
        <v>44516</v>
      </c>
      <c r="B12849" s="48">
        <v>44516</v>
      </c>
      <c r="C12849" s="48" t="s">
        <v>1155</v>
      </c>
      <c r="D12849" s="49">
        <f>VLOOKUP(Pag_Inicio_Corr_mas_casos[[#This Row],[Corregimiento]],Hoja3!$A$2:$D$676,4,0)</f>
        <v>80812</v>
      </c>
      <c r="E12849" s="48">
        <v>6</v>
      </c>
    </row>
    <row r="12850" spans="1:5">
      <c r="A12850" s="47">
        <v>44516</v>
      </c>
      <c r="B12850" s="48">
        <v>44516</v>
      </c>
      <c r="C12850" s="48" t="s">
        <v>1141</v>
      </c>
      <c r="D12850" s="49">
        <f>VLOOKUP(Pag_Inicio_Corr_mas_casos[[#This Row],[Corregimiento]],Hoja3!$A$2:$D$676,4,0)</f>
        <v>30104</v>
      </c>
      <c r="E12850" s="48">
        <v>5</v>
      </c>
    </row>
    <row r="12851" spans="1:5">
      <c r="A12851" s="47">
        <v>44516</v>
      </c>
      <c r="B12851" s="48">
        <v>44516</v>
      </c>
      <c r="C12851" s="48" t="s">
        <v>1048</v>
      </c>
      <c r="D12851" s="49">
        <f>VLOOKUP(Pag_Inicio_Corr_mas_casos[[#This Row],[Corregimiento]],Hoja3!$A$2:$D$676,4,0)</f>
        <v>81009</v>
      </c>
      <c r="E12851" s="48">
        <v>5</v>
      </c>
    </row>
    <row r="12852" spans="1:5">
      <c r="A12852" s="47">
        <v>44516</v>
      </c>
      <c r="B12852" s="48">
        <v>44516</v>
      </c>
      <c r="C12852" s="48" t="s">
        <v>1060</v>
      </c>
      <c r="D12852" s="49">
        <f>VLOOKUP(Pag_Inicio_Corr_mas_casos[[#This Row],[Corregimiento]],Hoja3!$A$2:$D$676,4,0)</f>
        <v>80813</v>
      </c>
      <c r="E12852" s="48">
        <v>5</v>
      </c>
    </row>
    <row r="12853" spans="1:5">
      <c r="A12853" s="47">
        <v>44516</v>
      </c>
      <c r="B12853" s="48">
        <v>44516</v>
      </c>
      <c r="C12853" s="48" t="s">
        <v>1342</v>
      </c>
      <c r="D12853" s="49">
        <f>VLOOKUP(Pag_Inicio_Corr_mas_casos[[#This Row],[Corregimiento]],Hoja3!$A$2:$D$676,4,0)</f>
        <v>90201</v>
      </c>
      <c r="E12853" s="48">
        <v>4</v>
      </c>
    </row>
    <row r="12854" spans="1:5">
      <c r="A12854" s="47">
        <v>44516</v>
      </c>
      <c r="B12854" s="48">
        <v>44516</v>
      </c>
      <c r="C12854" s="48" t="s">
        <v>1049</v>
      </c>
      <c r="D12854" s="49">
        <f>VLOOKUP(Pag_Inicio_Corr_mas_casos[[#This Row],[Corregimiento]],Hoja3!$A$2:$D$676,4,0)</f>
        <v>80806</v>
      </c>
      <c r="E12854" s="48">
        <v>4</v>
      </c>
    </row>
    <row r="12855" spans="1:5">
      <c r="A12855" s="47">
        <v>44516</v>
      </c>
      <c r="B12855" s="48">
        <v>44516</v>
      </c>
      <c r="C12855" s="48" t="s">
        <v>1060</v>
      </c>
      <c r="D12855" s="49">
        <v>40607</v>
      </c>
      <c r="E12855" s="48">
        <v>4</v>
      </c>
    </row>
    <row r="12856" spans="1:5">
      <c r="A12856" s="47">
        <v>44516</v>
      </c>
      <c r="B12856" s="48">
        <v>44516</v>
      </c>
      <c r="C12856" s="48" t="s">
        <v>1115</v>
      </c>
      <c r="D12856" s="49">
        <f>VLOOKUP(Pag_Inicio_Corr_mas_casos[[#This Row],[Corregimiento]],Hoja3!$A$2:$D$676,4,0)</f>
        <v>60101</v>
      </c>
      <c r="E12856" s="48">
        <v>4</v>
      </c>
    </row>
    <row r="12857" spans="1:5">
      <c r="A12857" s="47">
        <v>44516</v>
      </c>
      <c r="B12857" s="48">
        <v>44516</v>
      </c>
      <c r="C12857" s="48" t="s">
        <v>1129</v>
      </c>
      <c r="D12857" s="49">
        <f>VLOOKUP(Pag_Inicio_Corr_mas_casos[[#This Row],[Corregimiento]],Hoja3!$A$2:$D$676,4,0)</f>
        <v>81002</v>
      </c>
      <c r="E12857" s="48">
        <v>4</v>
      </c>
    </row>
    <row r="12858" spans="1:5">
      <c r="A12858" s="47">
        <v>44516</v>
      </c>
      <c r="B12858" s="48">
        <v>44516</v>
      </c>
      <c r="C12858" s="48" t="s">
        <v>1132</v>
      </c>
      <c r="D12858" s="49">
        <f>VLOOKUP(Pag_Inicio_Corr_mas_casos[[#This Row],[Corregimiento]],Hoja3!$A$2:$D$676,4,0)</f>
        <v>30111</v>
      </c>
      <c r="E12858" s="48">
        <v>4</v>
      </c>
    </row>
    <row r="12859" spans="1:5">
      <c r="A12859" s="47">
        <v>44516</v>
      </c>
      <c r="B12859" s="48">
        <v>44516</v>
      </c>
      <c r="C12859" s="48" t="s">
        <v>1051</v>
      </c>
      <c r="D12859" s="49">
        <f>VLOOKUP(Pag_Inicio_Corr_mas_casos[[#This Row],[Corregimiento]],Hoja3!$A$2:$D$676,4,0)</f>
        <v>80807</v>
      </c>
      <c r="E12859" s="48">
        <v>4</v>
      </c>
    </row>
    <row r="12860" spans="1:5">
      <c r="A12860" s="47">
        <v>44516</v>
      </c>
      <c r="B12860" s="48">
        <v>44516</v>
      </c>
      <c r="C12860" s="48" t="s">
        <v>1131</v>
      </c>
      <c r="D12860" s="49">
        <f>VLOOKUP(Pag_Inicio_Corr_mas_casos[[#This Row],[Corregimiento]],Hoja3!$A$2:$D$676,4,0)</f>
        <v>91001</v>
      </c>
      <c r="E12860" s="48">
        <v>4</v>
      </c>
    </row>
    <row r="12861" spans="1:5">
      <c r="A12861" s="47">
        <v>44516</v>
      </c>
      <c r="B12861" s="48">
        <v>44516</v>
      </c>
      <c r="C12861" s="48" t="s">
        <v>1314</v>
      </c>
      <c r="D12861" s="49">
        <f>VLOOKUP(Pag_Inicio_Corr_mas_casos[[#This Row],[Corregimiento]],Hoja3!$A$2:$D$676,4,0)</f>
        <v>10207</v>
      </c>
      <c r="E12861" s="48">
        <v>4</v>
      </c>
    </row>
    <row r="12862" spans="1:5">
      <c r="A12862" s="47">
        <v>44516</v>
      </c>
      <c r="B12862" s="48">
        <v>44516</v>
      </c>
      <c r="C12862" s="48" t="s">
        <v>1142</v>
      </c>
      <c r="D12862" s="49">
        <f>VLOOKUP(Pag_Inicio_Corr_mas_casos[[#This Row],[Corregimiento]],Hoja3!$A$2:$D$676,4,0)</f>
        <v>91008</v>
      </c>
      <c r="E12862" s="48">
        <v>4</v>
      </c>
    </row>
    <row r="12863" spans="1:5">
      <c r="A12863" s="47">
        <v>44516</v>
      </c>
      <c r="B12863" s="48">
        <v>44516</v>
      </c>
      <c r="C12863" s="48" t="s">
        <v>1254</v>
      </c>
      <c r="D12863" s="49">
        <f>VLOOKUP(Pag_Inicio_Corr_mas_casos[[#This Row],[Corregimiento]],Hoja3!$A$2:$D$676,4,0)</f>
        <v>40506</v>
      </c>
      <c r="E12863" s="48">
        <v>4</v>
      </c>
    </row>
    <row r="12864" spans="1:5">
      <c r="A12864" s="47">
        <v>44516</v>
      </c>
      <c r="B12864" s="48">
        <v>44516</v>
      </c>
      <c r="C12864" s="48" t="s">
        <v>1062</v>
      </c>
      <c r="D12864" s="49">
        <f>VLOOKUP(Pag_Inicio_Corr_mas_casos[[#This Row],[Corregimiento]],Hoja3!$A$2:$D$676,4,0)</f>
        <v>80817</v>
      </c>
      <c r="E12864" s="48">
        <v>3</v>
      </c>
    </row>
    <row r="12865" spans="1:5">
      <c r="A12865" s="43">
        <v>44517</v>
      </c>
      <c r="B12865" s="41">
        <v>44517</v>
      </c>
      <c r="C12865" s="41" t="s">
        <v>828</v>
      </c>
      <c r="D12865" s="42">
        <f>VLOOKUP(Pag_Inicio_Corr_mas_casos[[#This Row],[Corregimiento]],Hoja3!$A$2:$D$676,4,0)</f>
        <v>80809</v>
      </c>
      <c r="E12865" s="41">
        <v>16</v>
      </c>
    </row>
    <row r="12866" spans="1:5">
      <c r="A12866" s="43">
        <v>44517</v>
      </c>
      <c r="B12866" s="41">
        <v>44517</v>
      </c>
      <c r="C12866" s="41" t="s">
        <v>1314</v>
      </c>
      <c r="D12866" s="42">
        <f>VLOOKUP(Pag_Inicio_Corr_mas_casos[[#This Row],[Corregimiento]],Hoja3!$A$2:$D$676,4,0)</f>
        <v>10207</v>
      </c>
      <c r="E12866" s="41">
        <v>14</v>
      </c>
    </row>
    <row r="12867" spans="1:5">
      <c r="A12867" s="43">
        <v>44517</v>
      </c>
      <c r="B12867" s="41">
        <v>44517</v>
      </c>
      <c r="C12867" s="41" t="s">
        <v>1121</v>
      </c>
      <c r="D12867" s="42">
        <f>VLOOKUP(Pag_Inicio_Corr_mas_casos[[#This Row],[Corregimiento]],Hoja3!$A$2:$D$676,4,0)</f>
        <v>80819</v>
      </c>
      <c r="E12867" s="41">
        <v>10</v>
      </c>
    </row>
    <row r="12868" spans="1:5">
      <c r="A12868" s="43">
        <v>44517</v>
      </c>
      <c r="B12868" s="41">
        <v>44517</v>
      </c>
      <c r="C12868" s="41" t="s">
        <v>866</v>
      </c>
      <c r="D12868" s="42">
        <f>VLOOKUP(Pag_Inicio_Corr_mas_casos[[#This Row],[Corregimiento]],Hoja3!$A$2:$D$676,4,0)</f>
        <v>40611</v>
      </c>
      <c r="E12868" s="41">
        <v>7</v>
      </c>
    </row>
    <row r="12869" spans="1:5">
      <c r="A12869" s="43">
        <v>44517</v>
      </c>
      <c r="B12869" s="41">
        <v>44517</v>
      </c>
      <c r="C12869" s="41" t="s">
        <v>1155</v>
      </c>
      <c r="D12869" s="42">
        <f>VLOOKUP(Pag_Inicio_Corr_mas_casos[[#This Row],[Corregimiento]],Hoja3!$A$2:$D$676,4,0)</f>
        <v>80812</v>
      </c>
      <c r="E12869" s="41">
        <v>7</v>
      </c>
    </row>
    <row r="12870" spans="1:5">
      <c r="A12870" s="43">
        <v>44517</v>
      </c>
      <c r="B12870" s="41">
        <v>44517</v>
      </c>
      <c r="C12870" s="41" t="s">
        <v>1101</v>
      </c>
      <c r="D12870" s="42">
        <f>VLOOKUP(Pag_Inicio_Corr_mas_casos[[#This Row],[Corregimiento]],Hoja3!$A$2:$D$676,4,0)</f>
        <v>80808</v>
      </c>
      <c r="E12870" s="41">
        <v>6</v>
      </c>
    </row>
    <row r="12871" spans="1:5">
      <c r="A12871" s="43">
        <v>44517</v>
      </c>
      <c r="B12871" s="41">
        <v>44517</v>
      </c>
      <c r="C12871" s="41" t="s">
        <v>1287</v>
      </c>
      <c r="D12871" s="42">
        <f>VLOOKUP(Pag_Inicio_Corr_mas_casos[[#This Row],[Corregimiento]],Hoja3!$A$2:$D$676,4,0)</f>
        <v>130102</v>
      </c>
      <c r="E12871" s="41">
        <v>6</v>
      </c>
    </row>
    <row r="12872" spans="1:5">
      <c r="A12872" s="43">
        <v>44517</v>
      </c>
      <c r="B12872" s="41">
        <v>44517</v>
      </c>
      <c r="C12872" s="41" t="s">
        <v>1048</v>
      </c>
      <c r="D12872" s="42">
        <f>VLOOKUP(Pag_Inicio_Corr_mas_casos[[#This Row],[Corregimiento]],Hoja3!$A$2:$D$676,4,0)</f>
        <v>81009</v>
      </c>
      <c r="E12872" s="41">
        <v>5</v>
      </c>
    </row>
    <row r="12873" spans="1:5">
      <c r="A12873" s="43">
        <v>44517</v>
      </c>
      <c r="B12873" s="41">
        <v>44517</v>
      </c>
      <c r="C12873" s="41" t="s">
        <v>1076</v>
      </c>
      <c r="D12873" s="42">
        <f>VLOOKUP(Pag_Inicio_Corr_mas_casos[[#This Row],[Corregimiento]],Hoja3!$A$2:$D$676,4,0)</f>
        <v>30107</v>
      </c>
      <c r="E12873" s="41">
        <v>5</v>
      </c>
    </row>
    <row r="12874" spans="1:5">
      <c r="A12874" s="43">
        <v>44517</v>
      </c>
      <c r="B12874" s="41">
        <v>44517</v>
      </c>
      <c r="C12874" s="41" t="s">
        <v>1115</v>
      </c>
      <c r="D12874" s="42">
        <f>VLOOKUP(Pag_Inicio_Corr_mas_casos[[#This Row],[Corregimiento]],Hoja3!$A$2:$D$676,4,0)</f>
        <v>60101</v>
      </c>
      <c r="E12874" s="41">
        <v>5</v>
      </c>
    </row>
    <row r="12875" spans="1:5">
      <c r="A12875" s="43">
        <v>44517</v>
      </c>
      <c r="B12875" s="41">
        <v>44517</v>
      </c>
      <c r="C12875" s="41" t="s">
        <v>1056</v>
      </c>
      <c r="D12875" s="42">
        <f>VLOOKUP(Pag_Inicio_Corr_mas_casos[[#This Row],[Corregimiento]],Hoja3!$A$2:$D$676,4,0)</f>
        <v>80826</v>
      </c>
      <c r="E12875" s="41">
        <v>5</v>
      </c>
    </row>
    <row r="12876" spans="1:5">
      <c r="A12876" s="43">
        <v>44517</v>
      </c>
      <c r="B12876" s="41">
        <v>44517</v>
      </c>
      <c r="C12876" s="41" t="s">
        <v>796</v>
      </c>
      <c r="D12876" s="42">
        <f>VLOOKUP(Pag_Inicio_Corr_mas_casos[[#This Row],[Corregimiento]],Hoja3!$A$2:$D$676,4,0)</f>
        <v>80817</v>
      </c>
      <c r="E12876" s="41">
        <v>4</v>
      </c>
    </row>
    <row r="12877" spans="1:5">
      <c r="A12877" s="43">
        <v>44517</v>
      </c>
      <c r="B12877" s="41">
        <v>44517</v>
      </c>
      <c r="C12877" s="41" t="s">
        <v>1051</v>
      </c>
      <c r="D12877" s="42">
        <f>VLOOKUP(Pag_Inicio_Corr_mas_casos[[#This Row],[Corregimiento]],Hoja3!$A$2:$D$676,4,0)</f>
        <v>80807</v>
      </c>
      <c r="E12877" s="41">
        <v>4</v>
      </c>
    </row>
    <row r="12878" spans="1:5">
      <c r="A12878" s="43">
        <v>44517</v>
      </c>
      <c r="B12878" s="41">
        <v>44517</v>
      </c>
      <c r="C12878" s="41" t="s">
        <v>1046</v>
      </c>
      <c r="D12878" s="42">
        <f>VLOOKUP(Pag_Inicio_Corr_mas_casos[[#This Row],[Corregimiento]],Hoja3!$A$2:$D$676,4,0)</f>
        <v>80810</v>
      </c>
      <c r="E12878" s="41">
        <v>4</v>
      </c>
    </row>
    <row r="12879" spans="1:5">
      <c r="A12879" s="43">
        <v>44517</v>
      </c>
      <c r="B12879" s="41">
        <v>44517</v>
      </c>
      <c r="C12879" s="41" t="s">
        <v>1131</v>
      </c>
      <c r="D12879" s="42">
        <f>VLOOKUP(Pag_Inicio_Corr_mas_casos[[#This Row],[Corregimiento]],Hoja3!$A$2:$D$676,4,0)</f>
        <v>91001</v>
      </c>
      <c r="E12879" s="41">
        <v>4</v>
      </c>
    </row>
    <row r="12880" spans="1:5">
      <c r="A12880" s="43">
        <v>44517</v>
      </c>
      <c r="B12880" s="41">
        <v>44517</v>
      </c>
      <c r="C12880" s="41" t="s">
        <v>1271</v>
      </c>
      <c r="D12880" s="42">
        <f>VLOOKUP(Pag_Inicio_Corr_mas_casos[[#This Row],[Corregimiento]],Hoja3!$A$2:$D$676,4,0)</f>
        <v>40601</v>
      </c>
      <c r="E12880" s="41">
        <v>4</v>
      </c>
    </row>
    <row r="12881" spans="1:5">
      <c r="A12881" s="43">
        <v>44517</v>
      </c>
      <c r="B12881" s="41">
        <v>44517</v>
      </c>
      <c r="C12881" s="41" t="s">
        <v>1055</v>
      </c>
      <c r="D12881" s="42">
        <f>VLOOKUP(Pag_Inicio_Corr_mas_casos[[#This Row],[Corregimiento]],Hoja3!$A$2:$D$676,4,0)</f>
        <v>80814</v>
      </c>
      <c r="E12881" s="41">
        <v>4</v>
      </c>
    </row>
    <row r="12882" spans="1:5">
      <c r="A12882" s="43">
        <v>44517</v>
      </c>
      <c r="B12882" s="41">
        <v>44517</v>
      </c>
      <c r="C12882" s="41" t="s">
        <v>1052</v>
      </c>
      <c r="D12882" s="42">
        <f>VLOOKUP(Pag_Inicio_Corr_mas_casos[[#This Row],[Corregimiento]],Hoja3!$A$2:$D$676,4,0)</f>
        <v>80816</v>
      </c>
      <c r="E12882" s="41">
        <v>4</v>
      </c>
    </row>
    <row r="12883" spans="1:5">
      <c r="A12883" s="43">
        <v>44517</v>
      </c>
      <c r="B12883" s="41">
        <v>44517</v>
      </c>
      <c r="C12883" s="41" t="s">
        <v>1141</v>
      </c>
      <c r="D12883" s="42">
        <f>VLOOKUP(Pag_Inicio_Corr_mas_casos[[#This Row],[Corregimiento]],Hoja3!$A$2:$D$676,4,0)</f>
        <v>30104</v>
      </c>
      <c r="E12883" s="41">
        <v>3</v>
      </c>
    </row>
    <row r="12884" spans="1:5">
      <c r="A12884" s="43">
        <v>44517</v>
      </c>
      <c r="B12884" s="41">
        <v>44517</v>
      </c>
      <c r="C12884" s="41" t="s">
        <v>1177</v>
      </c>
      <c r="D12884" s="42">
        <f>VLOOKUP(Pag_Inicio_Corr_mas_casos[[#This Row],[Corregimiento]],Hoja3!$A$2:$D$676,4,0)</f>
        <v>130101</v>
      </c>
      <c r="E12884" s="41">
        <v>3</v>
      </c>
    </row>
    <row r="12885" spans="1:5">
      <c r="A12885" s="32">
        <v>44518</v>
      </c>
      <c r="B12885" s="33">
        <v>44518</v>
      </c>
      <c r="C12885" s="33" t="s">
        <v>1425</v>
      </c>
      <c r="D12885" s="34">
        <f>VLOOKUP(Pag_Inicio_Corr_mas_casos[[#This Row],[Corregimiento]],Hoja3!$A$2:$D$676,4,0)</f>
        <v>80809</v>
      </c>
      <c r="E12885" s="33">
        <v>10</v>
      </c>
    </row>
    <row r="12886" spans="1:5">
      <c r="A12886" s="32">
        <v>44518</v>
      </c>
      <c r="B12886" s="33">
        <v>44518</v>
      </c>
      <c r="C12886" s="33" t="s">
        <v>800</v>
      </c>
      <c r="D12886" s="34">
        <f>VLOOKUP(Pag_Inicio_Corr_mas_casos[[#This Row],[Corregimiento]],Hoja3!$A$2:$D$676,4,0)</f>
        <v>80819</v>
      </c>
      <c r="E12886" s="33">
        <v>7</v>
      </c>
    </row>
    <row r="12887" spans="1:5">
      <c r="A12887" s="32">
        <v>44518</v>
      </c>
      <c r="B12887" s="33">
        <v>44518</v>
      </c>
      <c r="C12887" s="33" t="s">
        <v>839</v>
      </c>
      <c r="D12887" s="34">
        <f>VLOOKUP(Pag_Inicio_Corr_mas_casos[[#This Row],[Corregimiento]],Hoja3!$A$2:$D$676,4,0)</f>
        <v>80814</v>
      </c>
      <c r="E12887" s="33">
        <v>7</v>
      </c>
    </row>
    <row r="12888" spans="1:5">
      <c r="A12888" s="32">
        <v>44518</v>
      </c>
      <c r="B12888" s="33">
        <v>44518</v>
      </c>
      <c r="C12888" s="33" t="s">
        <v>1522</v>
      </c>
      <c r="D12888" s="34">
        <f>VLOOKUP(Pag_Inicio_Corr_mas_casos[[#This Row],[Corregimiento]],Hoja3!$A$2:$D$676,4,0)</f>
        <v>70213</v>
      </c>
      <c r="E12888" s="33">
        <v>6</v>
      </c>
    </row>
    <row r="12889" spans="1:5">
      <c r="A12889" s="32">
        <v>44518</v>
      </c>
      <c r="B12889" s="33">
        <v>44518</v>
      </c>
      <c r="C12889" s="33" t="s">
        <v>792</v>
      </c>
      <c r="D12889" s="34">
        <f>VLOOKUP(Pag_Inicio_Corr_mas_casos[[#This Row],[Corregimiento]],Hoja3!$A$2:$D$676,4,0)</f>
        <v>80821</v>
      </c>
      <c r="E12889" s="33">
        <v>6</v>
      </c>
    </row>
    <row r="12890" spans="1:5">
      <c r="A12890" s="32">
        <v>44518</v>
      </c>
      <c r="B12890" s="33">
        <v>44518</v>
      </c>
      <c r="C12890" s="33" t="s">
        <v>1155</v>
      </c>
      <c r="D12890" s="34">
        <f>VLOOKUP(Pag_Inicio_Corr_mas_casos[[#This Row],[Corregimiento]],Hoja3!$A$2:$D$676,4,0)</f>
        <v>80812</v>
      </c>
      <c r="E12890" s="33">
        <v>5</v>
      </c>
    </row>
    <row r="12891" spans="1:5">
      <c r="A12891" s="32">
        <v>44518</v>
      </c>
      <c r="B12891" s="33">
        <v>44518</v>
      </c>
      <c r="C12891" s="33" t="s">
        <v>1314</v>
      </c>
      <c r="D12891" s="34">
        <f>VLOOKUP(Pag_Inicio_Corr_mas_casos[[#This Row],[Corregimiento]],Hoja3!$A$2:$D$676,4,0)</f>
        <v>10207</v>
      </c>
      <c r="E12891" s="33">
        <v>5</v>
      </c>
    </row>
    <row r="12892" spans="1:5">
      <c r="A12892" s="32">
        <v>44518</v>
      </c>
      <c r="B12892" s="33">
        <v>44518</v>
      </c>
      <c r="C12892" s="33" t="s">
        <v>1045</v>
      </c>
      <c r="D12892" s="34">
        <f>VLOOKUP(Pag_Inicio_Corr_mas_casos[[#This Row],[Corregimiento]],Hoja3!$A$2:$D$676,4,0)</f>
        <v>81001</v>
      </c>
      <c r="E12892" s="33">
        <v>5</v>
      </c>
    </row>
    <row r="12893" spans="1:5">
      <c r="A12893" s="32">
        <v>44518</v>
      </c>
      <c r="B12893" s="33">
        <v>44518</v>
      </c>
      <c r="C12893" s="33" t="s">
        <v>1426</v>
      </c>
      <c r="D12893" s="34">
        <f>VLOOKUP(Pag_Inicio_Corr_mas_casos[[#This Row],[Corregimiento]],Hoja3!$A$2:$D$676,4,0)</f>
        <v>80807</v>
      </c>
      <c r="E12893" s="33">
        <v>5</v>
      </c>
    </row>
    <row r="12894" spans="1:5">
      <c r="A12894" s="32">
        <v>44518</v>
      </c>
      <c r="B12894" s="33">
        <v>44518</v>
      </c>
      <c r="C12894" s="33" t="s">
        <v>882</v>
      </c>
      <c r="D12894" s="34">
        <f>VLOOKUP(Pag_Inicio_Corr_mas_casos[[#This Row],[Corregimiento]],Hoja3!$A$2:$D$676,4,0)</f>
        <v>81009</v>
      </c>
      <c r="E12894" s="33">
        <v>5</v>
      </c>
    </row>
    <row r="12895" spans="1:5">
      <c r="A12895" s="32">
        <v>44518</v>
      </c>
      <c r="B12895" s="33">
        <v>44518</v>
      </c>
      <c r="C12895" s="33" t="s">
        <v>809</v>
      </c>
      <c r="D12895" s="34">
        <f>VLOOKUP(Pag_Inicio_Corr_mas_casos[[#This Row],[Corregimiento]],Hoja3!$A$2:$D$676,4,0)</f>
        <v>30107</v>
      </c>
      <c r="E12895" s="33">
        <v>5</v>
      </c>
    </row>
    <row r="12896" spans="1:5">
      <c r="A12896" s="32">
        <v>44518</v>
      </c>
      <c r="B12896" s="33">
        <v>44518</v>
      </c>
      <c r="C12896" s="33" t="s">
        <v>826</v>
      </c>
      <c r="D12896" s="34">
        <f>VLOOKUP(Pag_Inicio_Corr_mas_casos[[#This Row],[Corregimiento]],Hoja3!$A$2:$D$676,4,0)</f>
        <v>130105</v>
      </c>
      <c r="E12896" s="33">
        <v>5</v>
      </c>
    </row>
    <row r="12897" spans="1:5">
      <c r="A12897" s="32">
        <v>44518</v>
      </c>
      <c r="B12897" s="33">
        <v>44518</v>
      </c>
      <c r="C12897" s="33" t="s">
        <v>866</v>
      </c>
      <c r="D12897" s="34">
        <f>VLOOKUP(Pag_Inicio_Corr_mas_casos[[#This Row],[Corregimiento]],Hoja3!$A$2:$D$676,4,0)</f>
        <v>40611</v>
      </c>
      <c r="E12897" s="33">
        <v>4</v>
      </c>
    </row>
    <row r="12898" spans="1:5">
      <c r="A12898" s="32">
        <v>44518</v>
      </c>
      <c r="B12898" s="33">
        <v>44518</v>
      </c>
      <c r="C12898" s="33" t="s">
        <v>1094</v>
      </c>
      <c r="D12898" s="34">
        <f>VLOOKUP(Pag_Inicio_Corr_mas_casos[[#This Row],[Corregimiento]],Hoja3!$A$2:$D$676,4,0)</f>
        <v>80822</v>
      </c>
      <c r="E12898" s="33">
        <v>4</v>
      </c>
    </row>
    <row r="12899" spans="1:5">
      <c r="A12899" s="32">
        <v>44518</v>
      </c>
      <c r="B12899" s="33">
        <v>44518</v>
      </c>
      <c r="C12899" s="33" t="s">
        <v>1523</v>
      </c>
      <c r="D12899" s="34">
        <f>VLOOKUP(Pag_Inicio_Corr_mas_casos[[#This Row],[Corregimiento]],Hoja3!$A$2:$D$676,4,0)</f>
        <v>70205</v>
      </c>
      <c r="E12899" s="33">
        <v>4</v>
      </c>
    </row>
    <row r="12900" spans="1:5">
      <c r="A12900" s="32">
        <v>44518</v>
      </c>
      <c r="B12900" s="33">
        <v>44518</v>
      </c>
      <c r="C12900" s="33" t="s">
        <v>1155</v>
      </c>
      <c r="D12900" s="34">
        <v>20206</v>
      </c>
      <c r="E12900" s="33">
        <v>4</v>
      </c>
    </row>
    <row r="12901" spans="1:5">
      <c r="A12901" s="32">
        <v>44518</v>
      </c>
      <c r="B12901" s="33">
        <v>44518</v>
      </c>
      <c r="C12901" s="33" t="s">
        <v>1287</v>
      </c>
      <c r="D12901" s="34">
        <f>VLOOKUP(Pag_Inicio_Corr_mas_casos[[#This Row],[Corregimiento]],Hoja3!$A$2:$D$676,4,0)</f>
        <v>130102</v>
      </c>
      <c r="E12901" s="33">
        <v>4</v>
      </c>
    </row>
    <row r="12902" spans="1:5">
      <c r="A12902" s="32">
        <v>44518</v>
      </c>
      <c r="B12902" s="33">
        <v>44518</v>
      </c>
      <c r="C12902" s="33" t="s">
        <v>857</v>
      </c>
      <c r="D12902" s="34">
        <f>VLOOKUP(Pag_Inicio_Corr_mas_casos[[#This Row],[Corregimiento]],Hoja3!$A$2:$D$676,4,0)</f>
        <v>40503</v>
      </c>
      <c r="E12902" s="33">
        <v>4</v>
      </c>
    </row>
    <row r="12903" spans="1:5">
      <c r="A12903" s="32">
        <v>44518</v>
      </c>
      <c r="B12903" s="33">
        <v>44518</v>
      </c>
      <c r="C12903" s="33" t="s">
        <v>789</v>
      </c>
      <c r="D12903" s="34">
        <f>VLOOKUP(Pag_Inicio_Corr_mas_casos[[#This Row],[Corregimiento]],Hoja3!$A$2:$D$676,4,0)</f>
        <v>130106</v>
      </c>
      <c r="E12903" s="33">
        <v>4</v>
      </c>
    </row>
    <row r="12904" spans="1:5">
      <c r="A12904" s="32">
        <v>44518</v>
      </c>
      <c r="B12904" s="33">
        <v>44518</v>
      </c>
      <c r="C12904" s="33" t="s">
        <v>834</v>
      </c>
      <c r="D12904" s="34">
        <f>VLOOKUP(Pag_Inicio_Corr_mas_casos[[#This Row],[Corregimiento]],Hoja3!$A$2:$D$676,4,0)</f>
        <v>30104</v>
      </c>
      <c r="E12904" s="33">
        <v>3</v>
      </c>
    </row>
    <row r="12905" spans="1:5">
      <c r="A12905" s="35">
        <v>44519</v>
      </c>
      <c r="B12905" s="36">
        <v>44519</v>
      </c>
      <c r="C12905" s="36" t="s">
        <v>882</v>
      </c>
      <c r="D12905" s="37">
        <f>VLOOKUP(Pag_Inicio_Corr_mas_casos[[#This Row],[Corregimiento]],Hoja3!$A$2:$D$676,4,0)</f>
        <v>81009</v>
      </c>
      <c r="E12905" s="36">
        <v>10</v>
      </c>
    </row>
    <row r="12906" spans="1:5">
      <c r="A12906" s="35">
        <v>44519</v>
      </c>
      <c r="B12906" s="36">
        <v>44519</v>
      </c>
      <c r="C12906" s="36" t="s">
        <v>1076</v>
      </c>
      <c r="D12906" s="37">
        <f>VLOOKUP(Pag_Inicio_Corr_mas_casos[[#This Row],[Corregimiento]],Hoja3!$A$2:$D$676,4,0)</f>
        <v>30107</v>
      </c>
      <c r="E12906" s="36">
        <v>10</v>
      </c>
    </row>
    <row r="12907" spans="1:5">
      <c r="A12907" s="35">
        <v>44519</v>
      </c>
      <c r="B12907" s="36">
        <v>44519</v>
      </c>
      <c r="C12907" s="36" t="s">
        <v>1482</v>
      </c>
      <c r="D12907" s="37">
        <f>VLOOKUP(Pag_Inicio_Corr_mas_casos[[#This Row],[Corregimiento]],Hoja3!$A$2:$D$676,4,0)</f>
        <v>30108</v>
      </c>
      <c r="E12907" s="36">
        <v>8</v>
      </c>
    </row>
    <row r="12908" spans="1:5">
      <c r="A12908" s="35">
        <v>44519</v>
      </c>
      <c r="B12908" s="36">
        <v>44519</v>
      </c>
      <c r="C12908" s="36" t="s">
        <v>1060</v>
      </c>
      <c r="D12908" s="37">
        <f>VLOOKUP(Pag_Inicio_Corr_mas_casos[[#This Row],[Corregimiento]],Hoja3!$A$2:$D$676,4,0)</f>
        <v>80813</v>
      </c>
      <c r="E12908" s="36">
        <v>7</v>
      </c>
    </row>
    <row r="12909" spans="1:5">
      <c r="A12909" s="35">
        <v>44519</v>
      </c>
      <c r="B12909" s="36">
        <v>44519</v>
      </c>
      <c r="C12909" s="36" t="s">
        <v>1049</v>
      </c>
      <c r="D12909" s="37">
        <f>VLOOKUP(Pag_Inicio_Corr_mas_casos[[#This Row],[Corregimiento]],Hoja3!$A$2:$D$676,4,0)</f>
        <v>80806</v>
      </c>
      <c r="E12909" s="36">
        <v>7</v>
      </c>
    </row>
    <row r="12910" spans="1:5">
      <c r="A12910" s="35">
        <v>44519</v>
      </c>
      <c r="B12910" s="36">
        <v>44519</v>
      </c>
      <c r="C12910" s="36" t="s">
        <v>1120</v>
      </c>
      <c r="D12910" s="37">
        <f>VLOOKUP(Pag_Inicio_Corr_mas_casos[[#This Row],[Corregimiento]],Hoja3!$A$2:$D$676,4,0)</f>
        <v>80809</v>
      </c>
      <c r="E12910" s="36">
        <v>7</v>
      </c>
    </row>
    <row r="12911" spans="1:5">
      <c r="A12911" s="35">
        <v>44519</v>
      </c>
      <c r="B12911" s="36">
        <v>44519</v>
      </c>
      <c r="C12911" s="36" t="s">
        <v>1121</v>
      </c>
      <c r="D12911" s="37">
        <f>VLOOKUP(Pag_Inicio_Corr_mas_casos[[#This Row],[Corregimiento]],Hoja3!$A$2:$D$676,4,0)</f>
        <v>80819</v>
      </c>
      <c r="E12911" s="36">
        <v>7</v>
      </c>
    </row>
    <row r="12912" spans="1:5">
      <c r="A12912" s="35">
        <v>44519</v>
      </c>
      <c r="B12912" s="36">
        <v>44519</v>
      </c>
      <c r="C12912" s="36" t="s">
        <v>1155</v>
      </c>
      <c r="D12912" s="37">
        <f>VLOOKUP(Pag_Inicio_Corr_mas_casos[[#This Row],[Corregimiento]],Hoja3!$A$2:$D$676,4,0)</f>
        <v>80812</v>
      </c>
      <c r="E12912" s="36">
        <v>6</v>
      </c>
    </row>
    <row r="12913" spans="1:5">
      <c r="A12913" s="35">
        <v>44519</v>
      </c>
      <c r="B12913" s="36">
        <v>44519</v>
      </c>
      <c r="C12913" s="36" t="s">
        <v>1524</v>
      </c>
      <c r="D12913" s="37">
        <f>VLOOKUP(Pag_Inicio_Corr_mas_casos[[#This Row],[Corregimiento]],Hoja3!$A$2:$D$676,4,0)</f>
        <v>70206</v>
      </c>
      <c r="E12913" s="36">
        <v>5</v>
      </c>
    </row>
    <row r="12914" spans="1:5">
      <c r="A12914" s="35">
        <v>44519</v>
      </c>
      <c r="B12914" s="36">
        <v>44519</v>
      </c>
      <c r="C12914" s="36" t="s">
        <v>1116</v>
      </c>
      <c r="D12914" s="37">
        <f>VLOOKUP(Pag_Inicio_Corr_mas_casos[[#This Row],[Corregimiento]],Hoja3!$A$2:$D$676,4,0)</f>
        <v>40612</v>
      </c>
      <c r="E12914" s="36">
        <v>5</v>
      </c>
    </row>
    <row r="12915" spans="1:5">
      <c r="A12915" s="35">
        <v>44519</v>
      </c>
      <c r="B12915" s="36">
        <v>44519</v>
      </c>
      <c r="C12915" s="36" t="s">
        <v>1525</v>
      </c>
      <c r="D12915" s="37">
        <f>VLOOKUP(Pag_Inicio_Corr_mas_casos[[#This Row],[Corregimiento]],Hoja3!$A$2:$D$676,4,0)</f>
        <v>70605</v>
      </c>
      <c r="E12915" s="36">
        <v>5</v>
      </c>
    </row>
    <row r="12916" spans="1:5">
      <c r="A12916" s="35">
        <v>44519</v>
      </c>
      <c r="B12916" s="36">
        <v>44519</v>
      </c>
      <c r="C12916" s="36" t="s">
        <v>1131</v>
      </c>
      <c r="D12916" s="37">
        <f>VLOOKUP(Pag_Inicio_Corr_mas_casos[[#This Row],[Corregimiento]],Hoja3!$A$2:$D$676,4,0)</f>
        <v>91001</v>
      </c>
      <c r="E12916" s="36">
        <v>5</v>
      </c>
    </row>
    <row r="12917" spans="1:5">
      <c r="A12917" s="35">
        <v>44519</v>
      </c>
      <c r="B12917" s="36">
        <v>44519</v>
      </c>
      <c r="C12917" s="36" t="s">
        <v>1314</v>
      </c>
      <c r="D12917" s="37">
        <f>VLOOKUP(Pag_Inicio_Corr_mas_casos[[#This Row],[Corregimiento]],Hoja3!$A$2:$D$676,4,0)</f>
        <v>10207</v>
      </c>
      <c r="E12917" s="36">
        <v>5</v>
      </c>
    </row>
    <row r="12918" spans="1:5">
      <c r="A12918" s="35">
        <v>44519</v>
      </c>
      <c r="B12918" s="36">
        <v>44519</v>
      </c>
      <c r="C12918" s="36" t="s">
        <v>1526</v>
      </c>
      <c r="D12918" s="37">
        <f>VLOOKUP(Pag_Inicio_Corr_mas_casos[[#This Row],[Corregimiento]],Hoja3!$A$2:$D$676,4,0)</f>
        <v>70213</v>
      </c>
      <c r="E12918" s="36">
        <v>4</v>
      </c>
    </row>
    <row r="12919" spans="1:5">
      <c r="A12919" s="35">
        <v>44519</v>
      </c>
      <c r="B12919" s="36">
        <v>44519</v>
      </c>
      <c r="C12919" s="36" t="s">
        <v>1073</v>
      </c>
      <c r="D12919" s="37">
        <f>VLOOKUP(Pag_Inicio_Corr_mas_casos[[#This Row],[Corregimiento]],Hoja3!$A$2:$D$676,4,0)</f>
        <v>30113</v>
      </c>
      <c r="E12919" s="36">
        <v>4</v>
      </c>
    </row>
    <row r="12920" spans="1:5">
      <c r="A12920" s="35">
        <v>44519</v>
      </c>
      <c r="B12920" s="36">
        <v>44519</v>
      </c>
      <c r="C12920" s="36" t="s">
        <v>1107</v>
      </c>
      <c r="D12920" s="37">
        <f>VLOOKUP(Pag_Inicio_Corr_mas_casos[[#This Row],[Corregimiento]],Hoja3!$A$2:$D$676,4,0)</f>
        <v>81004</v>
      </c>
      <c r="E12920" s="36">
        <v>4</v>
      </c>
    </row>
    <row r="12921" spans="1:5">
      <c r="A12921" s="35">
        <v>44519</v>
      </c>
      <c r="B12921" s="36">
        <v>44519</v>
      </c>
      <c r="C12921" s="36" t="s">
        <v>1140</v>
      </c>
      <c r="D12921" s="37">
        <f>VLOOKUP(Pag_Inicio_Corr_mas_casos[[#This Row],[Corregimiento]],Hoja3!$A$2:$D$676,4,0)</f>
        <v>60102</v>
      </c>
      <c r="E12921" s="36">
        <v>4</v>
      </c>
    </row>
    <row r="12922" spans="1:5">
      <c r="A12922" s="35">
        <v>44519</v>
      </c>
      <c r="B12922" s="36">
        <v>44519</v>
      </c>
      <c r="C12922" s="36" t="s">
        <v>1150</v>
      </c>
      <c r="D12922" s="37">
        <f>VLOOKUP(Pag_Inicio_Corr_mas_casos[[#This Row],[Corregimiento]],Hoja3!$A$2:$D$676,4,0)</f>
        <v>70301</v>
      </c>
      <c r="E12922" s="36">
        <v>4</v>
      </c>
    </row>
    <row r="12923" spans="1:5">
      <c r="A12923" s="35">
        <v>44519</v>
      </c>
      <c r="B12923" s="36">
        <v>44519</v>
      </c>
      <c r="C12923" s="36" t="s">
        <v>1130</v>
      </c>
      <c r="D12923" s="37">
        <f>VLOOKUP(Pag_Inicio_Corr_mas_casos[[#This Row],[Corregimiento]],Hoja3!$A$2:$D$676,4,0)</f>
        <v>81003</v>
      </c>
      <c r="E12923" s="36">
        <v>3</v>
      </c>
    </row>
    <row r="12924" spans="1:5">
      <c r="A12924" s="35">
        <v>44519</v>
      </c>
      <c r="B12924" s="36">
        <v>44519</v>
      </c>
      <c r="C12924" s="36" t="s">
        <v>1169</v>
      </c>
      <c r="D12924" s="37">
        <f>VLOOKUP(Pag_Inicio_Corr_mas_casos[[#This Row],[Corregimiento]],Hoja3!$A$2:$D$676,4,0)</f>
        <v>40601</v>
      </c>
      <c r="E12924" s="36">
        <v>3</v>
      </c>
    </row>
    <row r="12925" spans="1:5">
      <c r="A12925" s="219">
        <v>44520</v>
      </c>
      <c r="B12925" s="220">
        <v>44520</v>
      </c>
      <c r="C12925" s="220" t="s">
        <v>792</v>
      </c>
      <c r="D12925" s="221">
        <f>VLOOKUP(Pag_Inicio_Corr_mas_casos[[#This Row],[Corregimiento]],Hoja3!$A$2:$D$676,4,0)</f>
        <v>80821</v>
      </c>
      <c r="E12925" s="220">
        <v>10</v>
      </c>
    </row>
    <row r="12926" spans="1:5">
      <c r="A12926" s="219">
        <v>44520</v>
      </c>
      <c r="B12926" s="220">
        <v>44520</v>
      </c>
      <c r="C12926" s="220" t="s">
        <v>1527</v>
      </c>
      <c r="D12926" s="221">
        <f>VLOOKUP(Pag_Inicio_Corr_mas_casos[[#This Row],[Corregimiento]],Hoja3!$A$2:$D$676,4,0)</f>
        <v>40101</v>
      </c>
      <c r="E12926" s="220">
        <v>2</v>
      </c>
    </row>
    <row r="12927" spans="1:5">
      <c r="A12927" s="219">
        <v>44520</v>
      </c>
      <c r="B12927" s="220">
        <v>44520</v>
      </c>
      <c r="C12927" s="220" t="s">
        <v>1094</v>
      </c>
      <c r="D12927" s="221">
        <f>VLOOKUP(Pag_Inicio_Corr_mas_casos[[#This Row],[Corregimiento]],Hoja3!$A$2:$D$676,4,0)</f>
        <v>80822</v>
      </c>
      <c r="E12927" s="220">
        <v>5</v>
      </c>
    </row>
    <row r="12928" spans="1:5">
      <c r="A12928" s="219">
        <v>44520</v>
      </c>
      <c r="B12928" s="220">
        <v>44520</v>
      </c>
      <c r="C12928" s="220" t="s">
        <v>1528</v>
      </c>
      <c r="D12928" s="221">
        <f>VLOOKUP(Pag_Inicio_Corr_mas_casos[[#This Row],[Corregimiento]],Hoja3!$A$2:$D$676,4,0)</f>
        <v>70702</v>
      </c>
      <c r="E12928" s="220">
        <v>1</v>
      </c>
    </row>
    <row r="12929" spans="1:5">
      <c r="A12929" s="219">
        <v>44520</v>
      </c>
      <c r="B12929" s="220">
        <v>44520</v>
      </c>
      <c r="C12929" s="220" t="s">
        <v>1045</v>
      </c>
      <c r="D12929" s="221">
        <f>VLOOKUP(Pag_Inicio_Corr_mas_casos[[#This Row],[Corregimiento]],Hoja3!$A$2:$D$676,4,0)</f>
        <v>81001</v>
      </c>
      <c r="E12929" s="220">
        <v>7</v>
      </c>
    </row>
    <row r="12930" spans="1:5">
      <c r="A12930" s="219">
        <v>44520</v>
      </c>
      <c r="B12930" s="220">
        <v>44520</v>
      </c>
      <c r="C12930" s="220" t="s">
        <v>1055</v>
      </c>
      <c r="D12930" s="221">
        <f>VLOOKUP(Pag_Inicio_Corr_mas_casos[[#This Row],[Corregimiento]],Hoja3!$A$2:$D$676,4,0)</f>
        <v>80814</v>
      </c>
      <c r="E12930" s="220">
        <v>3</v>
      </c>
    </row>
    <row r="12931" spans="1:5">
      <c r="A12931" s="219">
        <v>44520</v>
      </c>
      <c r="B12931" s="220">
        <v>44520</v>
      </c>
      <c r="C12931" s="220" t="s">
        <v>1529</v>
      </c>
      <c r="D12931" s="221">
        <f>VLOOKUP(Pag_Inicio_Corr_mas_casos[[#This Row],[Corregimiento]],Hoja3!$A$2:$D$676,4,0)</f>
        <v>81006</v>
      </c>
      <c r="E12931" s="220">
        <v>2</v>
      </c>
    </row>
    <row r="12932" spans="1:5">
      <c r="A12932" s="219">
        <v>44520</v>
      </c>
      <c r="B12932" s="220">
        <v>44520</v>
      </c>
      <c r="C12932" s="220" t="s">
        <v>1177</v>
      </c>
      <c r="D12932" s="221">
        <f>VLOOKUP(Pag_Inicio_Corr_mas_casos[[#This Row],[Corregimiento]],Hoja3!$A$2:$D$676,4,0)</f>
        <v>130101</v>
      </c>
      <c r="E12932" s="220">
        <v>5</v>
      </c>
    </row>
    <row r="12933" spans="1:5">
      <c r="A12933" s="219">
        <v>44520</v>
      </c>
      <c r="B12933" s="220">
        <v>44520</v>
      </c>
      <c r="C12933" s="220" t="s">
        <v>931</v>
      </c>
      <c r="D12933" s="221">
        <f>VLOOKUP(Pag_Inicio_Corr_mas_casos[[#This Row],[Corregimiento]],Hoja3!$A$2:$D$676,4,0)</f>
        <v>40204</v>
      </c>
      <c r="E12933" s="220">
        <v>2</v>
      </c>
    </row>
    <row r="12934" spans="1:5">
      <c r="A12934" s="219">
        <v>44520</v>
      </c>
      <c r="B12934" s="220">
        <v>44520</v>
      </c>
      <c r="C12934" s="220" t="s">
        <v>1530</v>
      </c>
      <c r="D12934" s="221">
        <f>VLOOKUP(Pag_Inicio_Corr_mas_casos[[#This Row],[Corregimiento]],Hoja3!$A$2:$D$676,4,0)</f>
        <v>40302</v>
      </c>
      <c r="E12934" s="220">
        <v>2</v>
      </c>
    </row>
    <row r="12935" spans="1:5">
      <c r="A12935" s="219">
        <v>44520</v>
      </c>
      <c r="B12935" s="220">
        <v>44520</v>
      </c>
      <c r="C12935" s="220" t="s">
        <v>1531</v>
      </c>
      <c r="D12935" s="221">
        <f>VLOOKUP(Pag_Inicio_Corr_mas_casos[[#This Row],[Corregimiento]],Hoja3!$A$2:$D$676,4,0)</f>
        <v>130701</v>
      </c>
      <c r="E12935" s="220">
        <v>1</v>
      </c>
    </row>
    <row r="12936" spans="1:5">
      <c r="A12936" s="219">
        <v>44520</v>
      </c>
      <c r="B12936" s="220">
        <v>44520</v>
      </c>
      <c r="C12936" s="220" t="s">
        <v>1451</v>
      </c>
      <c r="D12936" s="221">
        <f>VLOOKUP(Pag_Inicio_Corr_mas_casos[[#This Row],[Corregimiento]],Hoja3!$A$2:$D$676,4,0)</f>
        <v>130702</v>
      </c>
      <c r="E12936" s="220">
        <v>2</v>
      </c>
    </row>
    <row r="12937" spans="1:5">
      <c r="A12937" s="219">
        <v>44520</v>
      </c>
      <c r="B12937" s="220">
        <v>44520</v>
      </c>
      <c r="C12937" s="220" t="s">
        <v>1095</v>
      </c>
      <c r="D12937" s="221">
        <f>VLOOKUP(Pag_Inicio_Corr_mas_casos[[#This Row],[Corregimiento]],Hoja3!$A$2:$D$676,4,0)</f>
        <v>81007</v>
      </c>
      <c r="E12937" s="220">
        <v>2</v>
      </c>
    </row>
    <row r="12938" spans="1:5">
      <c r="A12938" s="219">
        <v>44520</v>
      </c>
      <c r="B12938" s="220">
        <v>44520</v>
      </c>
      <c r="C12938" s="220" t="s">
        <v>1129</v>
      </c>
      <c r="D12938" s="221">
        <f>VLOOKUP(Pag_Inicio_Corr_mas_casos[[#This Row],[Corregimiento]],Hoja3!$A$2:$D$676,4,0)</f>
        <v>81002</v>
      </c>
      <c r="E12938" s="220">
        <v>2</v>
      </c>
    </row>
    <row r="12939" spans="1:5">
      <c r="A12939" s="219">
        <v>44520</v>
      </c>
      <c r="B12939" s="220">
        <v>44520</v>
      </c>
      <c r="C12939" s="220" t="s">
        <v>1051</v>
      </c>
      <c r="D12939" s="221">
        <f>VLOOKUP(Pag_Inicio_Corr_mas_casos[[#This Row],[Corregimiento]],Hoja3!$A$2:$D$676,4,0)</f>
        <v>80807</v>
      </c>
      <c r="E12939" s="220">
        <v>2</v>
      </c>
    </row>
    <row r="12940" spans="1:5">
      <c r="A12940" s="219">
        <v>44520</v>
      </c>
      <c r="B12940" s="220">
        <v>44520</v>
      </c>
      <c r="C12940" s="220" t="s">
        <v>1049</v>
      </c>
      <c r="D12940" s="221">
        <f>VLOOKUP(Pag_Inicio_Corr_mas_casos[[#This Row],[Corregimiento]],Hoja3!$A$2:$D$676,4,0)</f>
        <v>80806</v>
      </c>
      <c r="E12940" s="220">
        <v>9</v>
      </c>
    </row>
    <row r="12941" spans="1:5">
      <c r="A12941" s="219">
        <v>44520</v>
      </c>
      <c r="B12941" s="220">
        <v>44520</v>
      </c>
      <c r="C12941" s="220" t="s">
        <v>857</v>
      </c>
      <c r="D12941" s="221">
        <f>VLOOKUP(Pag_Inicio_Corr_mas_casos[[#This Row],[Corregimiento]],Hoja3!$A$2:$D$676,4,0)</f>
        <v>40503</v>
      </c>
      <c r="E12941" s="220">
        <v>4</v>
      </c>
    </row>
    <row r="12942" spans="1:5">
      <c r="A12942" s="219">
        <v>44520</v>
      </c>
      <c r="B12942" s="220">
        <v>44520</v>
      </c>
      <c r="C12942" s="220" t="s">
        <v>801</v>
      </c>
      <c r="D12942" s="221">
        <f>VLOOKUP(Pag_Inicio_Corr_mas_casos[[#This Row],[Corregimiento]],Hoja3!$A$2:$D$676,4,0)</f>
        <v>130107</v>
      </c>
      <c r="E12942" s="220">
        <v>2</v>
      </c>
    </row>
    <row r="12943" spans="1:5">
      <c r="A12943" s="219">
        <v>44520</v>
      </c>
      <c r="B12943" s="220">
        <v>44520</v>
      </c>
      <c r="C12943" s="220" t="s">
        <v>983</v>
      </c>
      <c r="D12943" s="221">
        <f>VLOOKUP(Pag_Inicio_Corr_mas_casos[[#This Row],[Corregimiento]],Hoja3!$A$2:$D$676,4,0)</f>
        <v>91103</v>
      </c>
      <c r="E12943" s="220">
        <v>1</v>
      </c>
    </row>
    <row r="12944" spans="1:5">
      <c r="A12944" s="216">
        <v>44521</v>
      </c>
      <c r="B12944" s="217">
        <v>44521</v>
      </c>
      <c r="C12944" s="217" t="s">
        <v>1115</v>
      </c>
      <c r="D12944" s="218">
        <f>VLOOKUP(Pag_Inicio_Corr_mas_casos[[#This Row],[Corregimiento]],Hoja3!$A$2:$D$676,4,0)</f>
        <v>60101</v>
      </c>
      <c r="E12944" s="217">
        <v>9</v>
      </c>
    </row>
    <row r="12945" spans="1:5">
      <c r="A12945" s="216">
        <v>44521</v>
      </c>
      <c r="B12945" s="217">
        <v>44521</v>
      </c>
      <c r="C12945" s="217" t="s">
        <v>1013</v>
      </c>
      <c r="D12945" s="218">
        <f>VLOOKUP(Pag_Inicio_Corr_mas_casos[[#This Row],[Corregimiento]],Hoja3!$A$2:$D$676,4,0)</f>
        <v>80820</v>
      </c>
      <c r="E12945" s="217">
        <v>7</v>
      </c>
    </row>
    <row r="12946" spans="1:5">
      <c r="A12946" s="216">
        <v>44521</v>
      </c>
      <c r="B12946" s="217">
        <v>44521</v>
      </c>
      <c r="C12946" s="217" t="s">
        <v>1049</v>
      </c>
      <c r="D12946" s="218">
        <f>VLOOKUP(Pag_Inicio_Corr_mas_casos[[#This Row],[Corregimiento]],Hoja3!$A$2:$D$676,4,0)</f>
        <v>80806</v>
      </c>
      <c r="E12946" s="217">
        <v>6</v>
      </c>
    </row>
    <row r="12947" spans="1:5">
      <c r="A12947" s="216">
        <v>44521</v>
      </c>
      <c r="B12947" s="217">
        <v>44521</v>
      </c>
      <c r="C12947" s="217" t="s">
        <v>1271</v>
      </c>
      <c r="D12947" s="218">
        <f>VLOOKUP(Pag_Inicio_Corr_mas_casos[[#This Row],[Corregimiento]],Hoja3!$A$2:$D$676,4,0)</f>
        <v>40601</v>
      </c>
      <c r="E12947" s="217">
        <v>6</v>
      </c>
    </row>
    <row r="12948" spans="1:5">
      <c r="A12948" s="216">
        <v>44521</v>
      </c>
      <c r="B12948" s="217">
        <v>44521</v>
      </c>
      <c r="C12948" s="217" t="s">
        <v>1055</v>
      </c>
      <c r="D12948" s="218">
        <f>VLOOKUP(Pag_Inicio_Corr_mas_casos[[#This Row],[Corregimiento]],Hoja3!$A$2:$D$676,4,0)</f>
        <v>80814</v>
      </c>
      <c r="E12948" s="217">
        <v>6</v>
      </c>
    </row>
    <row r="12949" spans="1:5">
      <c r="A12949" s="216">
        <v>44521</v>
      </c>
      <c r="B12949" s="217">
        <v>44521</v>
      </c>
      <c r="C12949" s="217" t="s">
        <v>1056</v>
      </c>
      <c r="D12949" s="218">
        <f>VLOOKUP(Pag_Inicio_Corr_mas_casos[[#This Row],[Corregimiento]],Hoja3!$A$2:$D$676,4,0)</f>
        <v>80826</v>
      </c>
      <c r="E12949" s="217">
        <v>5</v>
      </c>
    </row>
    <row r="12950" spans="1:5">
      <c r="A12950" s="216">
        <v>44521</v>
      </c>
      <c r="B12950" s="217">
        <v>44521</v>
      </c>
      <c r="C12950" s="217" t="s">
        <v>1060</v>
      </c>
      <c r="D12950" s="218">
        <f>VLOOKUP(Pag_Inicio_Corr_mas_casos[[#This Row],[Corregimiento]],Hoja3!$A$2:$D$676,4,0)</f>
        <v>80813</v>
      </c>
      <c r="E12950" s="217">
        <v>5</v>
      </c>
    </row>
    <row r="12951" spans="1:5">
      <c r="A12951" s="216">
        <v>44521</v>
      </c>
      <c r="B12951" s="217">
        <v>44521</v>
      </c>
      <c r="C12951" s="217" t="s">
        <v>1532</v>
      </c>
      <c r="D12951" s="218">
        <f>VLOOKUP(Pag_Inicio_Corr_mas_casos[[#This Row],[Corregimiento]],Hoja3!$A$2:$D$676,4,0)</f>
        <v>70701</v>
      </c>
      <c r="E12951" s="217">
        <v>5</v>
      </c>
    </row>
    <row r="12952" spans="1:5">
      <c r="A12952" s="216">
        <v>44521</v>
      </c>
      <c r="B12952" s="217">
        <v>44521</v>
      </c>
      <c r="C12952" s="217" t="s">
        <v>1492</v>
      </c>
      <c r="D12952" s="218">
        <f>VLOOKUP(Pag_Inicio_Corr_mas_casos[[#This Row],[Corregimiento]],Hoja3!$A$2:$D$676,4,0)</f>
        <v>60105</v>
      </c>
      <c r="E12952" s="217">
        <v>4</v>
      </c>
    </row>
    <row r="12953" spans="1:5">
      <c r="A12953" s="216">
        <v>44521</v>
      </c>
      <c r="B12953" s="217">
        <v>44521</v>
      </c>
      <c r="C12953" s="217" t="s">
        <v>1045</v>
      </c>
      <c r="D12953" s="218">
        <f>VLOOKUP(Pag_Inicio_Corr_mas_casos[[#This Row],[Corregimiento]],Hoja3!$A$2:$D$676,4,0)</f>
        <v>81001</v>
      </c>
      <c r="E12953" s="217">
        <v>4</v>
      </c>
    </row>
    <row r="12954" spans="1:5">
      <c r="A12954" s="216">
        <v>44521</v>
      </c>
      <c r="B12954" s="217">
        <v>44521</v>
      </c>
      <c r="C12954" s="217" t="s">
        <v>1121</v>
      </c>
      <c r="D12954" s="218">
        <f>VLOOKUP(Pag_Inicio_Corr_mas_casos[[#This Row],[Corregimiento]],Hoja3!$A$2:$D$676,4,0)</f>
        <v>80819</v>
      </c>
      <c r="E12954" s="217">
        <v>4</v>
      </c>
    </row>
    <row r="12955" spans="1:5">
      <c r="A12955" s="216">
        <v>44521</v>
      </c>
      <c r="B12955" s="217">
        <v>44521</v>
      </c>
      <c r="C12955" s="217" t="s">
        <v>1155</v>
      </c>
      <c r="D12955" s="218">
        <f>VLOOKUP(Pag_Inicio_Corr_mas_casos[[#This Row],[Corregimiento]],Hoja3!$A$2:$D$676,4,0)</f>
        <v>80812</v>
      </c>
      <c r="E12955" s="217">
        <v>4</v>
      </c>
    </row>
    <row r="12956" spans="1:5">
      <c r="A12956" s="216">
        <v>44521</v>
      </c>
      <c r="B12956" s="217">
        <v>44521</v>
      </c>
      <c r="C12956" s="217" t="s">
        <v>1150</v>
      </c>
      <c r="D12956" s="218">
        <f>VLOOKUP(Pag_Inicio_Corr_mas_casos[[#This Row],[Corregimiento]],Hoja3!$A$2:$D$676,4,0)</f>
        <v>70301</v>
      </c>
      <c r="E12956" s="217">
        <v>3</v>
      </c>
    </row>
    <row r="12957" spans="1:5">
      <c r="A12957" s="216">
        <v>44521</v>
      </c>
      <c r="B12957" s="217">
        <v>44521</v>
      </c>
      <c r="C12957" s="217" t="s">
        <v>1469</v>
      </c>
      <c r="D12957" s="218">
        <f>VLOOKUP(Pag_Inicio_Corr_mas_casos[[#This Row],[Corregimiento]],Hoja3!$A$2:$D$676,4,0)</f>
        <v>30110</v>
      </c>
      <c r="E12957" s="217">
        <v>3</v>
      </c>
    </row>
    <row r="12958" spans="1:5">
      <c r="A12958" s="216">
        <v>44521</v>
      </c>
      <c r="B12958" s="217">
        <v>44521</v>
      </c>
      <c r="C12958" s="217" t="s">
        <v>1268</v>
      </c>
      <c r="D12958" s="218">
        <f>VLOOKUP(Pag_Inicio_Corr_mas_casos[[#This Row],[Corregimiento]],Hoja3!$A$2:$D$676,4,0)</f>
        <v>40606</v>
      </c>
      <c r="E12958" s="217">
        <v>3</v>
      </c>
    </row>
    <row r="12959" spans="1:5">
      <c r="A12959" s="216">
        <v>44521</v>
      </c>
      <c r="B12959" s="217">
        <v>44521</v>
      </c>
      <c r="C12959" s="217" t="s">
        <v>1533</v>
      </c>
      <c r="D12959" s="218">
        <f>VLOOKUP(Pag_Inicio_Corr_mas_casos[[#This Row],[Corregimiento]],Hoja3!$A$2:$D$676,4,0)</f>
        <v>40510</v>
      </c>
      <c r="E12959" s="217">
        <v>3</v>
      </c>
    </row>
    <row r="12960" spans="1:5">
      <c r="A12960" s="216">
        <v>44521</v>
      </c>
      <c r="B12960" s="217">
        <v>44521</v>
      </c>
      <c r="C12960" s="217" t="s">
        <v>789</v>
      </c>
      <c r="D12960" s="218">
        <f>VLOOKUP(Pag_Inicio_Corr_mas_casos[[#This Row],[Corregimiento]],Hoja3!$A$2:$D$676,4,0)</f>
        <v>130106</v>
      </c>
      <c r="E12960" s="217">
        <v>3</v>
      </c>
    </row>
    <row r="12961" spans="1:5">
      <c r="A12961" s="216">
        <v>44521</v>
      </c>
      <c r="B12961" s="217">
        <v>44521</v>
      </c>
      <c r="C12961" s="217" t="s">
        <v>1516</v>
      </c>
      <c r="D12961" s="218">
        <f>VLOOKUP(Pag_Inicio_Corr_mas_casos[[#This Row],[Corregimiento]],Hoja3!$A$2:$D$676,4,0)</f>
        <v>60104</v>
      </c>
      <c r="E12961" s="217">
        <v>3</v>
      </c>
    </row>
    <row r="12962" spans="1:5">
      <c r="A12962" s="216">
        <v>44521</v>
      </c>
      <c r="B12962" s="217">
        <v>44521</v>
      </c>
      <c r="C12962" s="217" t="s">
        <v>1046</v>
      </c>
      <c r="D12962" s="218">
        <f>VLOOKUP(Pag_Inicio_Corr_mas_casos[[#This Row],[Corregimiento]],Hoja3!$A$2:$D$676,4,0)</f>
        <v>80810</v>
      </c>
      <c r="E12962" s="217">
        <v>3</v>
      </c>
    </row>
    <row r="12963" spans="1:5">
      <c r="A12963" s="216">
        <v>44521</v>
      </c>
      <c r="B12963" s="217">
        <v>44521</v>
      </c>
      <c r="C12963" s="217" t="s">
        <v>1177</v>
      </c>
      <c r="D12963" s="218">
        <f>VLOOKUP(Pag_Inicio_Corr_mas_casos[[#This Row],[Corregimiento]],Hoja3!$A$2:$D$676,4,0)</f>
        <v>130101</v>
      </c>
      <c r="E12963" s="217">
        <v>3</v>
      </c>
    </row>
    <row r="12964" spans="1:5">
      <c r="A12964" s="35">
        <v>44522</v>
      </c>
      <c r="B12964" s="36">
        <v>44522</v>
      </c>
      <c r="C12964" s="36" t="s">
        <v>1339</v>
      </c>
      <c r="D12964" s="37">
        <f>VLOOKUP(Pag_Inicio_Corr_mas_casos[[#This Row],[Corregimiento]],Hoja3!$A$2:$D$676,4,0)</f>
        <v>20302</v>
      </c>
      <c r="E12964" s="36">
        <v>7</v>
      </c>
    </row>
    <row r="12965" spans="1:5">
      <c r="A12965" s="35">
        <v>44522</v>
      </c>
      <c r="B12965" s="36">
        <v>44522</v>
      </c>
      <c r="C12965" s="36" t="s">
        <v>1169</v>
      </c>
      <c r="D12965" s="37">
        <f>VLOOKUP(Pag_Inicio_Corr_mas_casos[[#This Row],[Corregimiento]],Hoja3!$A$2:$D$676,4,0)</f>
        <v>40601</v>
      </c>
      <c r="E12965" s="36">
        <v>5</v>
      </c>
    </row>
    <row r="12966" spans="1:5">
      <c r="A12966" s="35">
        <v>44522</v>
      </c>
      <c r="B12966" s="36">
        <v>44522</v>
      </c>
      <c r="C12966" s="36" t="s">
        <v>1163</v>
      </c>
      <c r="D12966" s="37">
        <f>VLOOKUP(Pag_Inicio_Corr_mas_casos[[#This Row],[Corregimiento]],Hoja3!$A$2:$D$676,4,0)</f>
        <v>130102</v>
      </c>
      <c r="E12966" s="36">
        <v>5</v>
      </c>
    </row>
    <row r="12967" spans="1:5">
      <c r="A12967" s="35">
        <v>44522</v>
      </c>
      <c r="B12967" s="36">
        <v>44522</v>
      </c>
      <c r="C12967" s="36" t="s">
        <v>1120</v>
      </c>
      <c r="D12967" s="37">
        <f>VLOOKUP(Pag_Inicio_Corr_mas_casos[[#This Row],[Corregimiento]],Hoja3!$A$2:$D$676,4,0)</f>
        <v>80809</v>
      </c>
      <c r="E12967" s="36">
        <v>4</v>
      </c>
    </row>
    <row r="12968" spans="1:5">
      <c r="A12968" s="35">
        <v>44522</v>
      </c>
      <c r="B12968" s="36">
        <v>44522</v>
      </c>
      <c r="C12968" s="36" t="s">
        <v>1049</v>
      </c>
      <c r="D12968" s="37">
        <f>VLOOKUP(Pag_Inicio_Corr_mas_casos[[#This Row],[Corregimiento]],Hoja3!$A$2:$D$676,4,0)</f>
        <v>80806</v>
      </c>
      <c r="E12968" s="36">
        <v>4</v>
      </c>
    </row>
    <row r="12969" spans="1:5">
      <c r="A12969" s="35">
        <v>44522</v>
      </c>
      <c r="B12969" s="36">
        <v>44522</v>
      </c>
      <c r="C12969" s="36" t="s">
        <v>1177</v>
      </c>
      <c r="D12969" s="37">
        <f>VLOOKUP(Pag_Inicio_Corr_mas_casos[[#This Row],[Corregimiento]],Hoja3!$A$2:$D$676,4,0)</f>
        <v>130101</v>
      </c>
      <c r="E12969" s="36">
        <v>4</v>
      </c>
    </row>
    <row r="12970" spans="1:5">
      <c r="A12970" s="35">
        <v>44522</v>
      </c>
      <c r="B12970" s="36">
        <v>44522</v>
      </c>
      <c r="C12970" s="36" t="s">
        <v>1534</v>
      </c>
      <c r="D12970" s="37">
        <f>VLOOKUP(Pag_Inicio_Corr_mas_casos[[#This Row],[Corregimiento]],Hoja3!$A$2:$D$676,4,0)</f>
        <v>70701</v>
      </c>
      <c r="E12970" s="36">
        <v>4</v>
      </c>
    </row>
    <row r="12971" spans="1:5">
      <c r="A12971" s="35">
        <v>44522</v>
      </c>
      <c r="B12971" s="36">
        <v>44522</v>
      </c>
      <c r="C12971" s="36" t="s">
        <v>1070</v>
      </c>
      <c r="D12971" s="37">
        <f>VLOOKUP(Pag_Inicio_Corr_mas_casos[[#This Row],[Corregimiento]],Hoja3!$A$2:$D$676,4,0)</f>
        <v>20601</v>
      </c>
      <c r="E12971" s="36">
        <v>3</v>
      </c>
    </row>
    <row r="12972" spans="1:5">
      <c r="A12972" s="35">
        <v>44522</v>
      </c>
      <c r="B12972" s="36">
        <v>44522</v>
      </c>
      <c r="C12972" s="36" t="s">
        <v>1076</v>
      </c>
      <c r="D12972" s="37">
        <f>VLOOKUP(Pag_Inicio_Corr_mas_casos[[#This Row],[Corregimiento]],Hoja3!$A$2:$D$676,4,0)</f>
        <v>30107</v>
      </c>
      <c r="E12972" s="36">
        <v>3</v>
      </c>
    </row>
    <row r="12973" spans="1:5">
      <c r="A12973" s="35">
        <v>44522</v>
      </c>
      <c r="B12973" s="36">
        <v>44522</v>
      </c>
      <c r="C12973" s="36" t="s">
        <v>1227</v>
      </c>
      <c r="D12973" s="37">
        <f>VLOOKUP(Pag_Inicio_Corr_mas_casos[[#This Row],[Corregimiento]],Hoja3!$A$2:$D$676,4,0)</f>
        <v>30401</v>
      </c>
      <c r="E12973" s="36">
        <v>3</v>
      </c>
    </row>
    <row r="12974" spans="1:5">
      <c r="A12974" s="35">
        <v>44522</v>
      </c>
      <c r="B12974" s="36">
        <v>44522</v>
      </c>
      <c r="C12974" s="36" t="s">
        <v>1055</v>
      </c>
      <c r="D12974" s="37">
        <f>VLOOKUP(Pag_Inicio_Corr_mas_casos[[#This Row],[Corregimiento]],Hoja3!$A$2:$D$676,4,0)</f>
        <v>80814</v>
      </c>
      <c r="E12974" s="36">
        <v>3</v>
      </c>
    </row>
    <row r="12975" spans="1:5">
      <c r="A12975" s="35">
        <v>44522</v>
      </c>
      <c r="B12975" s="36">
        <v>44522</v>
      </c>
      <c r="C12975" s="36" t="s">
        <v>1082</v>
      </c>
      <c r="D12975" s="37">
        <f>VLOOKUP(Pag_Inicio_Corr_mas_casos[[#This Row],[Corregimiento]],Hoja3!$A$2:$D$676,4,0)</f>
        <v>20606</v>
      </c>
      <c r="E12975" s="36">
        <v>3</v>
      </c>
    </row>
    <row r="12976" spans="1:5">
      <c r="A12976" s="35">
        <v>44522</v>
      </c>
      <c r="B12976" s="36">
        <v>44522</v>
      </c>
      <c r="C12976" s="36" t="s">
        <v>1155</v>
      </c>
      <c r="D12976" s="37">
        <f>VLOOKUP(Pag_Inicio_Corr_mas_casos[[#This Row],[Corregimiento]],Hoja3!$A$2:$D$676,4,0)</f>
        <v>80812</v>
      </c>
      <c r="E12976" s="36">
        <v>3</v>
      </c>
    </row>
    <row r="12977" spans="1:5">
      <c r="A12977" s="35">
        <v>44522</v>
      </c>
      <c r="B12977" s="36">
        <v>44522</v>
      </c>
      <c r="C12977" s="36" t="s">
        <v>1050</v>
      </c>
      <c r="D12977" s="37">
        <f>VLOOKUP(Pag_Inicio_Corr_mas_casos[[#This Row],[Corregimiento]],Hoja3!$A$2:$D$676,4,0)</f>
        <v>80823</v>
      </c>
      <c r="E12977" s="36">
        <v>2</v>
      </c>
    </row>
    <row r="12978" spans="1:5">
      <c r="A12978" s="35">
        <v>44522</v>
      </c>
      <c r="B12978" s="36">
        <v>44522</v>
      </c>
      <c r="C12978" s="36" t="s">
        <v>1128</v>
      </c>
      <c r="D12978" s="37">
        <f>VLOOKUP(Pag_Inicio_Corr_mas_casos[[#This Row],[Corregimiento]],Hoja3!$A$2:$D$676,4,0)</f>
        <v>81001</v>
      </c>
      <c r="E12978" s="36">
        <v>2</v>
      </c>
    </row>
    <row r="12979" spans="1:5">
      <c r="A12979" s="35">
        <v>44522</v>
      </c>
      <c r="B12979" s="36">
        <v>44522</v>
      </c>
      <c r="C12979" s="36" t="s">
        <v>1121</v>
      </c>
      <c r="D12979" s="37">
        <f>VLOOKUP(Pag_Inicio_Corr_mas_casos[[#This Row],[Corregimiento]],Hoja3!$A$2:$D$676,4,0)</f>
        <v>80819</v>
      </c>
      <c r="E12979" s="36">
        <v>2</v>
      </c>
    </row>
    <row r="12980" spans="1:5">
      <c r="A12980" s="35">
        <v>44522</v>
      </c>
      <c r="B12980" s="36">
        <v>44522</v>
      </c>
      <c r="C12980" s="36" t="s">
        <v>1338</v>
      </c>
      <c r="D12980" s="37">
        <f>VLOOKUP(Pag_Inicio_Corr_mas_casos[[#This Row],[Corregimiento]],Hoja3!$A$2:$D$676,4,0)</f>
        <v>40405</v>
      </c>
      <c r="E12980" s="36">
        <v>2</v>
      </c>
    </row>
    <row r="12981" spans="1:5">
      <c r="A12981" s="35">
        <v>44522</v>
      </c>
      <c r="B12981" s="36">
        <v>44522</v>
      </c>
      <c r="C12981" s="36" t="s">
        <v>1174</v>
      </c>
      <c r="D12981" s="37">
        <f>VLOOKUP(Pag_Inicio_Corr_mas_casos[[#This Row],[Corregimiento]],Hoja3!$A$2:$D$676,4,0)</f>
        <v>30110</v>
      </c>
      <c r="E12981" s="36">
        <v>2</v>
      </c>
    </row>
    <row r="12982" spans="1:5">
      <c r="A12982" s="35">
        <v>44522</v>
      </c>
      <c r="B12982" s="36">
        <v>44522</v>
      </c>
      <c r="C12982" s="36" t="s">
        <v>1130</v>
      </c>
      <c r="D12982" s="37">
        <f>VLOOKUP(Pag_Inicio_Corr_mas_casos[[#This Row],[Corregimiento]],Hoja3!$A$2:$D$676,4,0)</f>
        <v>81003</v>
      </c>
      <c r="E12982" s="36">
        <v>2</v>
      </c>
    </row>
    <row r="12983" spans="1:5">
      <c r="A12983" s="35">
        <v>44522</v>
      </c>
      <c r="B12983" s="36">
        <v>44522</v>
      </c>
      <c r="C12983" s="36" t="s">
        <v>1175</v>
      </c>
      <c r="D12983" s="37">
        <f>VLOOKUP(Pag_Inicio_Corr_mas_casos[[#This Row],[Corregimiento]],Hoja3!$A$2:$D$676,4,0)</f>
        <v>40610</v>
      </c>
      <c r="E12983" s="36">
        <v>2</v>
      </c>
    </row>
    <row r="12984" spans="1:5">
      <c r="A12984" s="209">
        <v>44523</v>
      </c>
      <c r="B12984" s="210">
        <v>44523</v>
      </c>
      <c r="C12984" s="210" t="s">
        <v>1155</v>
      </c>
      <c r="D12984" s="211">
        <f>VLOOKUP(Pag_Inicio_Corr_mas_casos[[#This Row],[Corregimiento]],Hoja3!$A$2:$D$676,4,0)</f>
        <v>80812</v>
      </c>
      <c r="E12984" s="210">
        <v>11</v>
      </c>
    </row>
    <row r="12985" spans="1:5">
      <c r="A12985" s="209">
        <v>44523</v>
      </c>
      <c r="B12985" s="210">
        <v>44523</v>
      </c>
      <c r="C12985" s="210" t="s">
        <v>1056</v>
      </c>
      <c r="D12985" s="211">
        <f>VLOOKUP(Pag_Inicio_Corr_mas_casos[[#This Row],[Corregimiento]],Hoja3!$A$2:$D$676,4,0)</f>
        <v>80826</v>
      </c>
      <c r="E12985" s="210">
        <v>10</v>
      </c>
    </row>
    <row r="12986" spans="1:5">
      <c r="A12986" s="209">
        <v>44523</v>
      </c>
      <c r="B12986" s="210">
        <v>44523</v>
      </c>
      <c r="C12986" s="210" t="s">
        <v>1120</v>
      </c>
      <c r="D12986" s="211">
        <f>VLOOKUP(Pag_Inicio_Corr_mas_casos[[#This Row],[Corregimiento]],Hoja3!$A$2:$D$676,4,0)</f>
        <v>80809</v>
      </c>
      <c r="E12986" s="210">
        <v>9</v>
      </c>
    </row>
    <row r="12987" spans="1:5">
      <c r="A12987" s="209">
        <v>44523</v>
      </c>
      <c r="B12987" s="210">
        <v>44523</v>
      </c>
      <c r="C12987" s="210" t="s">
        <v>1051</v>
      </c>
      <c r="D12987" s="211">
        <f>VLOOKUP(Pag_Inicio_Corr_mas_casos[[#This Row],[Corregimiento]],Hoja3!$A$2:$D$676,4,0)</f>
        <v>80807</v>
      </c>
      <c r="E12987" s="210">
        <v>8</v>
      </c>
    </row>
    <row r="12988" spans="1:5">
      <c r="A12988" s="209">
        <v>44523</v>
      </c>
      <c r="B12988" s="210">
        <v>44523</v>
      </c>
      <c r="C12988" s="210" t="s">
        <v>1535</v>
      </c>
      <c r="D12988" s="211">
        <f>VLOOKUP(Pag_Inicio_Corr_mas_casos[[#This Row],[Corregimiento]],Hoja3!$A$2:$D$676,4,0)</f>
        <v>70504</v>
      </c>
      <c r="E12988" s="210">
        <v>7</v>
      </c>
    </row>
    <row r="12989" spans="1:5">
      <c r="A12989" s="209">
        <v>44523</v>
      </c>
      <c r="B12989" s="210">
        <v>44523</v>
      </c>
      <c r="C12989" s="210" t="s">
        <v>1115</v>
      </c>
      <c r="D12989" s="211">
        <f>VLOOKUP(Pag_Inicio_Corr_mas_casos[[#This Row],[Corregimiento]],Hoja3!$A$2:$D$676,4,0)</f>
        <v>60101</v>
      </c>
      <c r="E12989" s="210">
        <v>7</v>
      </c>
    </row>
    <row r="12990" spans="1:5">
      <c r="A12990" s="209">
        <v>44523</v>
      </c>
      <c r="B12990" s="210">
        <v>44523</v>
      </c>
      <c r="C12990" s="210" t="s">
        <v>1169</v>
      </c>
      <c r="D12990" s="211">
        <f>VLOOKUP(Pag_Inicio_Corr_mas_casos[[#This Row],[Corregimiento]],Hoja3!$A$2:$D$676,4,0)</f>
        <v>40601</v>
      </c>
      <c r="E12990" s="210">
        <v>6</v>
      </c>
    </row>
    <row r="12991" spans="1:5">
      <c r="A12991" s="209">
        <v>44523</v>
      </c>
      <c r="B12991" s="210">
        <v>44523</v>
      </c>
      <c r="C12991" s="210" t="s">
        <v>1268</v>
      </c>
      <c r="D12991" s="211">
        <f>VLOOKUP(Pag_Inicio_Corr_mas_casos[[#This Row],[Corregimiento]],Hoja3!$A$2:$D$676,4,0)</f>
        <v>40606</v>
      </c>
      <c r="E12991" s="210">
        <v>6</v>
      </c>
    </row>
    <row r="12992" spans="1:5">
      <c r="A12992" s="209">
        <v>44523</v>
      </c>
      <c r="B12992" s="210">
        <v>44523</v>
      </c>
      <c r="C12992" s="210" t="s">
        <v>882</v>
      </c>
      <c r="D12992" s="211">
        <f>VLOOKUP(Pag_Inicio_Corr_mas_casos[[#This Row],[Corregimiento]],Hoja3!$A$2:$D$676,4,0)</f>
        <v>81009</v>
      </c>
      <c r="E12992" s="210">
        <v>5</v>
      </c>
    </row>
    <row r="12993" spans="1:5">
      <c r="A12993" s="209">
        <v>44523</v>
      </c>
      <c r="B12993" s="210">
        <v>44523</v>
      </c>
      <c r="C12993" s="210" t="s">
        <v>1116</v>
      </c>
      <c r="D12993" s="211">
        <f>VLOOKUP(Pag_Inicio_Corr_mas_casos[[#This Row],[Corregimiento]],Hoja3!$A$2:$D$676,4,0)</f>
        <v>40612</v>
      </c>
      <c r="E12993" s="210">
        <v>5</v>
      </c>
    </row>
    <row r="12994" spans="1:5">
      <c r="A12994" s="209">
        <v>44523</v>
      </c>
      <c r="B12994" s="210">
        <v>44523</v>
      </c>
      <c r="C12994" s="210" t="s">
        <v>1073</v>
      </c>
      <c r="D12994" s="211">
        <f>VLOOKUP(Pag_Inicio_Corr_mas_casos[[#This Row],[Corregimiento]],Hoja3!$A$2:$D$676,4,0)</f>
        <v>30113</v>
      </c>
      <c r="E12994" s="210">
        <v>5</v>
      </c>
    </row>
    <row r="12995" spans="1:5">
      <c r="A12995" s="209">
        <v>44523</v>
      </c>
      <c r="B12995" s="210">
        <v>44523</v>
      </c>
      <c r="C12995" s="210" t="s">
        <v>1286</v>
      </c>
      <c r="D12995" s="211">
        <f>VLOOKUP(Pag_Inicio_Corr_mas_casos[[#This Row],[Corregimiento]],Hoja3!$A$2:$D$676,4,0)</f>
        <v>40501</v>
      </c>
      <c r="E12995" s="210">
        <v>5</v>
      </c>
    </row>
    <row r="12996" spans="1:5">
      <c r="A12996" s="209">
        <v>44523</v>
      </c>
      <c r="B12996" s="210">
        <v>44523</v>
      </c>
      <c r="C12996" s="210" t="s">
        <v>1516</v>
      </c>
      <c r="D12996" s="211">
        <f>VLOOKUP(Pag_Inicio_Corr_mas_casos[[#This Row],[Corregimiento]],Hoja3!$A$2:$D$676,4,0)</f>
        <v>60104</v>
      </c>
      <c r="E12996" s="210">
        <v>4</v>
      </c>
    </row>
    <row r="12997" spans="1:5">
      <c r="A12997" s="209">
        <v>44523</v>
      </c>
      <c r="B12997" s="210">
        <v>44523</v>
      </c>
      <c r="C12997" s="210" t="s">
        <v>1046</v>
      </c>
      <c r="D12997" s="211">
        <f>VLOOKUP(Pag_Inicio_Corr_mas_casos[[#This Row],[Corregimiento]],Hoja3!$A$2:$D$676,4,0)</f>
        <v>80810</v>
      </c>
      <c r="E12997" s="210">
        <v>4</v>
      </c>
    </row>
    <row r="12998" spans="1:5">
      <c r="A12998" s="209">
        <v>44523</v>
      </c>
      <c r="B12998" s="210">
        <v>44523</v>
      </c>
      <c r="C12998" s="210" t="s">
        <v>1466</v>
      </c>
      <c r="D12998" s="211">
        <f>VLOOKUP(Pag_Inicio_Corr_mas_casos[[#This Row],[Corregimiento]],Hoja3!$A$2:$D$676,4,0)</f>
        <v>30109</v>
      </c>
      <c r="E12998" s="210">
        <v>4</v>
      </c>
    </row>
    <row r="12999" spans="1:5">
      <c r="A12999" s="209">
        <v>44523</v>
      </c>
      <c r="B12999" s="210">
        <v>44523</v>
      </c>
      <c r="C12999" s="210" t="s">
        <v>1121</v>
      </c>
      <c r="D12999" s="211">
        <f>VLOOKUP(Pag_Inicio_Corr_mas_casos[[#This Row],[Corregimiento]],Hoja3!$A$2:$D$676,4,0)</f>
        <v>80819</v>
      </c>
      <c r="E12999" s="210">
        <v>4</v>
      </c>
    </row>
    <row r="13000" spans="1:5">
      <c r="A13000" s="209">
        <v>44523</v>
      </c>
      <c r="B13000" s="210">
        <v>44523</v>
      </c>
      <c r="C13000" s="210" t="s">
        <v>1094</v>
      </c>
      <c r="D13000" s="211">
        <f>VLOOKUP(Pag_Inicio_Corr_mas_casos[[#This Row],[Corregimiento]],Hoja3!$A$2:$D$676,4,0)</f>
        <v>80822</v>
      </c>
      <c r="E13000" s="210">
        <v>4</v>
      </c>
    </row>
    <row r="13001" spans="1:5">
      <c r="A13001" s="209">
        <v>44523</v>
      </c>
      <c r="B13001" s="210">
        <v>44523</v>
      </c>
      <c r="C13001" s="210" t="s">
        <v>949</v>
      </c>
      <c r="D13001" s="211">
        <f>VLOOKUP(Pag_Inicio_Corr_mas_casos[[#This Row],[Corregimiento]],Hoja3!$A$2:$D$676,4,0)</f>
        <v>60103</v>
      </c>
      <c r="E13001" s="210">
        <v>4</v>
      </c>
    </row>
    <row r="13002" spans="1:5">
      <c r="A13002" s="209">
        <v>44523</v>
      </c>
      <c r="B13002" s="210">
        <v>44523</v>
      </c>
      <c r="C13002" s="210" t="s">
        <v>1536</v>
      </c>
      <c r="D13002" s="211">
        <f>VLOOKUP(Pag_Inicio_Corr_mas_casos[[#This Row],[Corregimiento]],Hoja3!$A$2:$D$676,4,0)</f>
        <v>91013</v>
      </c>
      <c r="E13002" s="210">
        <v>3</v>
      </c>
    </row>
    <row r="13003" spans="1:5">
      <c r="A13003" s="209">
        <v>44523</v>
      </c>
      <c r="B13003" s="210">
        <v>44523</v>
      </c>
      <c r="C13003" s="210" t="s">
        <v>1429</v>
      </c>
      <c r="D13003" s="211">
        <f>VLOOKUP(Pag_Inicio_Corr_mas_casos[[#This Row],[Corregimiento]],Hoja3!$A$2:$D$676,4,0)</f>
        <v>80808</v>
      </c>
      <c r="E13003" s="210">
        <v>3</v>
      </c>
    </row>
    <row r="13004" spans="1:5">
      <c r="A13004" s="206">
        <v>44524</v>
      </c>
      <c r="B13004" s="207">
        <v>44524</v>
      </c>
      <c r="C13004" s="207" t="s">
        <v>1120</v>
      </c>
      <c r="D13004" s="208">
        <f>VLOOKUP(Pag_Inicio_Corr_mas_casos[[#This Row],[Corregimiento]],Hoja3!$A$2:$D$676,4,0)</f>
        <v>80809</v>
      </c>
      <c r="E13004" s="207">
        <v>11</v>
      </c>
    </row>
    <row r="13005" spans="1:5">
      <c r="A13005" s="206">
        <v>44524</v>
      </c>
      <c r="B13005" s="207">
        <v>44524</v>
      </c>
      <c r="C13005" s="207" t="s">
        <v>1348</v>
      </c>
      <c r="D13005" s="208">
        <f>VLOOKUP(Pag_Inicio_Corr_mas_casos[[#This Row],[Corregimiento]],Hoja3!$A$2:$D$676,4,0)</f>
        <v>10207</v>
      </c>
      <c r="E13005" s="207">
        <v>10</v>
      </c>
    </row>
    <row r="13006" spans="1:5">
      <c r="A13006" s="206">
        <v>44524</v>
      </c>
      <c r="B13006" s="207">
        <v>44524</v>
      </c>
      <c r="C13006" s="207" t="s">
        <v>1121</v>
      </c>
      <c r="D13006" s="208">
        <f>VLOOKUP(Pag_Inicio_Corr_mas_casos[[#This Row],[Corregimiento]],Hoja3!$A$2:$D$676,4,0)</f>
        <v>80819</v>
      </c>
      <c r="E13006" s="207">
        <v>10</v>
      </c>
    </row>
    <row r="13007" spans="1:5">
      <c r="A13007" s="206">
        <v>44524</v>
      </c>
      <c r="B13007" s="207">
        <v>44524</v>
      </c>
      <c r="C13007" s="207" t="s">
        <v>1155</v>
      </c>
      <c r="D13007" s="208">
        <f>VLOOKUP(Pag_Inicio_Corr_mas_casos[[#This Row],[Corregimiento]],Hoja3!$A$2:$D$676,4,0)</f>
        <v>80812</v>
      </c>
      <c r="E13007" s="207">
        <v>8</v>
      </c>
    </row>
    <row r="13008" spans="1:5">
      <c r="A13008" s="206">
        <v>44524</v>
      </c>
      <c r="B13008" s="207">
        <v>44524</v>
      </c>
      <c r="C13008" s="207" t="s">
        <v>1492</v>
      </c>
      <c r="D13008" s="208">
        <f>VLOOKUP(Pag_Inicio_Corr_mas_casos[[#This Row],[Corregimiento]],Hoja3!$A$2:$D$676,4,0)</f>
        <v>60105</v>
      </c>
      <c r="E13008" s="207">
        <v>6</v>
      </c>
    </row>
    <row r="13009" spans="1:5">
      <c r="A13009" s="206">
        <v>44524</v>
      </c>
      <c r="B13009" s="207">
        <v>44524</v>
      </c>
      <c r="C13009" s="207" t="s">
        <v>1169</v>
      </c>
      <c r="D13009" s="208">
        <f>VLOOKUP(Pag_Inicio_Corr_mas_casos[[#This Row],[Corregimiento]],Hoja3!$A$2:$D$676,4,0)</f>
        <v>40601</v>
      </c>
      <c r="E13009" s="207">
        <v>6</v>
      </c>
    </row>
    <row r="13010" spans="1:5">
      <c r="A13010" s="206">
        <v>44524</v>
      </c>
      <c r="B13010" s="207">
        <v>44524</v>
      </c>
      <c r="C13010" s="207" t="s">
        <v>1094</v>
      </c>
      <c r="D13010" s="208">
        <f>VLOOKUP(Pag_Inicio_Corr_mas_casos[[#This Row],[Corregimiento]],Hoja3!$A$2:$D$676,4,0)</f>
        <v>80822</v>
      </c>
      <c r="E13010" s="207">
        <v>6</v>
      </c>
    </row>
    <row r="13011" spans="1:5">
      <c r="A13011" s="206">
        <v>44524</v>
      </c>
      <c r="B13011" s="207">
        <v>44524</v>
      </c>
      <c r="C13011" s="207" t="s">
        <v>1115</v>
      </c>
      <c r="D13011" s="208">
        <f>VLOOKUP(Pag_Inicio_Corr_mas_casos[[#This Row],[Corregimiento]],Hoja3!$A$2:$D$676,4,0)</f>
        <v>60101</v>
      </c>
      <c r="E13011" s="207">
        <v>6</v>
      </c>
    </row>
    <row r="13012" spans="1:5">
      <c r="A13012" s="206">
        <v>44524</v>
      </c>
      <c r="B13012" s="207">
        <v>44524</v>
      </c>
      <c r="C13012" s="207" t="s">
        <v>1130</v>
      </c>
      <c r="D13012" s="208">
        <f>VLOOKUP(Pag_Inicio_Corr_mas_casos[[#This Row],[Corregimiento]],Hoja3!$A$2:$D$676,4,0)</f>
        <v>81003</v>
      </c>
      <c r="E13012" s="207">
        <v>6</v>
      </c>
    </row>
    <row r="13013" spans="1:5">
      <c r="A13013" s="206">
        <v>44524</v>
      </c>
      <c r="B13013" s="207">
        <v>44524</v>
      </c>
      <c r="C13013" s="207" t="s">
        <v>1056</v>
      </c>
      <c r="D13013" s="208">
        <f>VLOOKUP(Pag_Inicio_Corr_mas_casos[[#This Row],[Corregimiento]],Hoja3!$A$2:$D$676,4,0)</f>
        <v>80826</v>
      </c>
      <c r="E13013" s="207">
        <v>5</v>
      </c>
    </row>
    <row r="13014" spans="1:5">
      <c r="A13014" s="206">
        <v>44524</v>
      </c>
      <c r="B13014" s="207">
        <v>44524</v>
      </c>
      <c r="C13014" s="207" t="s">
        <v>882</v>
      </c>
      <c r="D13014" s="208">
        <f>VLOOKUP(Pag_Inicio_Corr_mas_casos[[#This Row],[Corregimiento]],Hoja3!$A$2:$D$676,4,0)</f>
        <v>81009</v>
      </c>
      <c r="E13014" s="207">
        <v>5</v>
      </c>
    </row>
    <row r="13015" spans="1:5">
      <c r="A13015" s="206">
        <v>44524</v>
      </c>
      <c r="B13015" s="207">
        <v>44524</v>
      </c>
      <c r="C13015" s="207" t="s">
        <v>1049</v>
      </c>
      <c r="D13015" s="208">
        <f>VLOOKUP(Pag_Inicio_Corr_mas_casos[[#This Row],[Corregimiento]],Hoja3!$A$2:$D$676,4,0)</f>
        <v>80806</v>
      </c>
      <c r="E13015" s="207">
        <v>5</v>
      </c>
    </row>
    <row r="13016" spans="1:5">
      <c r="A13016" s="206">
        <v>44524</v>
      </c>
      <c r="B13016" s="207">
        <v>44524</v>
      </c>
      <c r="C13016" s="207" t="s">
        <v>1116</v>
      </c>
      <c r="D13016" s="208">
        <f>VLOOKUP(Pag_Inicio_Corr_mas_casos[[#This Row],[Corregimiento]],Hoja3!$A$2:$D$676,4,0)</f>
        <v>40612</v>
      </c>
      <c r="E13016" s="207">
        <v>5</v>
      </c>
    </row>
    <row r="13017" spans="1:5">
      <c r="A13017" s="206">
        <v>44524</v>
      </c>
      <c r="B13017" s="207">
        <v>44524</v>
      </c>
      <c r="C13017" s="207" t="s">
        <v>1073</v>
      </c>
      <c r="D13017" s="208">
        <f>VLOOKUP(Pag_Inicio_Corr_mas_casos[[#This Row],[Corregimiento]],Hoja3!$A$2:$D$676,4,0)</f>
        <v>30113</v>
      </c>
      <c r="E13017" s="207">
        <v>4</v>
      </c>
    </row>
    <row r="13018" spans="1:5">
      <c r="A13018" s="206">
        <v>44524</v>
      </c>
      <c r="B13018" s="207">
        <v>44524</v>
      </c>
      <c r="C13018" s="207" t="s">
        <v>1150</v>
      </c>
      <c r="D13018" s="208">
        <f>VLOOKUP(Pag_Inicio_Corr_mas_casos[[#This Row],[Corregimiento]],Hoja3!$A$2:$D$676,4,0)</f>
        <v>70301</v>
      </c>
      <c r="E13018" s="207">
        <v>4</v>
      </c>
    </row>
    <row r="13019" spans="1:5">
      <c r="A13019" s="206">
        <v>44524</v>
      </c>
      <c r="B13019" s="207">
        <v>44524</v>
      </c>
      <c r="C13019" s="207" t="s">
        <v>834</v>
      </c>
      <c r="D13019" s="208">
        <f>VLOOKUP(Pag_Inicio_Corr_mas_casos[[#This Row],[Corregimiento]],Hoja3!$A$2:$D$676,4,0)</f>
        <v>30104</v>
      </c>
      <c r="E13019" s="207">
        <v>4</v>
      </c>
    </row>
    <row r="13020" spans="1:5">
      <c r="A13020" s="206">
        <v>44524</v>
      </c>
      <c r="B13020" s="207">
        <v>44524</v>
      </c>
      <c r="C13020" s="207" t="s">
        <v>1045</v>
      </c>
      <c r="D13020" s="208">
        <f>VLOOKUP(Pag_Inicio_Corr_mas_casos[[#This Row],[Corregimiento]],Hoja3!$A$2:$D$676,4,0)</f>
        <v>81001</v>
      </c>
      <c r="E13020" s="207">
        <v>4</v>
      </c>
    </row>
    <row r="13021" spans="1:5">
      <c r="A13021" s="206">
        <v>44524</v>
      </c>
      <c r="B13021" s="207">
        <v>44524</v>
      </c>
      <c r="C13021" s="207" t="s">
        <v>1002</v>
      </c>
      <c r="D13021" s="208">
        <f>VLOOKUP(Pag_Inicio_Corr_mas_casos[[#This Row],[Corregimiento]],Hoja3!$A$2:$D$676,4,0)</f>
        <v>91001</v>
      </c>
      <c r="E13021" s="207">
        <v>4</v>
      </c>
    </row>
    <row r="13022" spans="1:5">
      <c r="A13022" s="206">
        <v>44524</v>
      </c>
      <c r="B13022" s="207">
        <v>44524</v>
      </c>
      <c r="C13022" s="207" t="s">
        <v>1029</v>
      </c>
      <c r="D13022" s="208">
        <f>VLOOKUP(Pag_Inicio_Corr_mas_casos[[#This Row],[Corregimiento]],Hoja3!$A$2:$D$676,4,0)</f>
        <v>91008</v>
      </c>
      <c r="E13022" s="207">
        <v>4</v>
      </c>
    </row>
    <row r="13023" spans="1:5">
      <c r="A13023" s="206">
        <v>44524</v>
      </c>
      <c r="B13023" s="207">
        <v>44524</v>
      </c>
      <c r="C13023" s="207" t="s">
        <v>1517</v>
      </c>
      <c r="D13023" s="208">
        <f>VLOOKUP(Pag_Inicio_Corr_mas_casos[[#This Row],[Corregimiento]],Hoja3!$A$2:$D$676,4,0)</f>
        <v>120307</v>
      </c>
      <c r="E13023" s="207">
        <v>4</v>
      </c>
    </row>
    <row r="13024" spans="1:5">
      <c r="A13024" s="203">
        <v>44525</v>
      </c>
      <c r="B13024" s="204">
        <v>44525</v>
      </c>
      <c r="C13024" s="204" t="s">
        <v>1155</v>
      </c>
      <c r="D13024" s="205">
        <f>VLOOKUP(Pag_Inicio_Corr_mas_casos[[#This Row],[Corregimiento]],Hoja3!$A$2:$D$676,4,0)</f>
        <v>80812</v>
      </c>
      <c r="E13024" s="204">
        <v>19</v>
      </c>
    </row>
    <row r="13025" spans="1:5">
      <c r="A13025" s="203">
        <v>44525</v>
      </c>
      <c r="B13025" s="204">
        <v>44525</v>
      </c>
      <c r="C13025" s="204" t="s">
        <v>1051</v>
      </c>
      <c r="D13025" s="205">
        <f>VLOOKUP(Pag_Inicio_Corr_mas_casos[[#This Row],[Corregimiento]],Hoja3!$A$2:$D$676,4,0)</f>
        <v>80807</v>
      </c>
      <c r="E13025" s="204">
        <v>11</v>
      </c>
    </row>
    <row r="13026" spans="1:5">
      <c r="A13026" s="203">
        <v>44525</v>
      </c>
      <c r="B13026" s="204">
        <v>44525</v>
      </c>
      <c r="C13026" s="204" t="s">
        <v>882</v>
      </c>
      <c r="D13026" s="205">
        <f>VLOOKUP(Pag_Inicio_Corr_mas_casos[[#This Row],[Corregimiento]],Hoja3!$A$2:$D$676,4,0)</f>
        <v>81009</v>
      </c>
      <c r="E13026" s="204">
        <v>11</v>
      </c>
    </row>
    <row r="13027" spans="1:5">
      <c r="A13027" s="203">
        <v>44525</v>
      </c>
      <c r="B13027" s="204">
        <v>44525</v>
      </c>
      <c r="C13027" s="204" t="s">
        <v>1056</v>
      </c>
      <c r="D13027" s="205">
        <f>VLOOKUP(Pag_Inicio_Corr_mas_casos[[#This Row],[Corregimiento]],Hoja3!$A$2:$D$676,4,0)</f>
        <v>80826</v>
      </c>
      <c r="E13027" s="204">
        <v>10</v>
      </c>
    </row>
    <row r="13028" spans="1:5">
      <c r="A13028" s="203">
        <v>44525</v>
      </c>
      <c r="B13028" s="204">
        <v>44525</v>
      </c>
      <c r="C13028" s="204" t="s">
        <v>1120</v>
      </c>
      <c r="D13028" s="205">
        <f>VLOOKUP(Pag_Inicio_Corr_mas_casos[[#This Row],[Corregimiento]],Hoja3!$A$2:$D$676,4,0)</f>
        <v>80809</v>
      </c>
      <c r="E13028" s="204">
        <v>8</v>
      </c>
    </row>
    <row r="13029" spans="1:5">
      <c r="A13029" s="203">
        <v>44525</v>
      </c>
      <c r="B13029" s="204">
        <v>44525</v>
      </c>
      <c r="C13029" s="204" t="s">
        <v>1532</v>
      </c>
      <c r="D13029" s="205">
        <f>VLOOKUP(Pag_Inicio_Corr_mas_casos[[#This Row],[Corregimiento]],Hoja3!$A$2:$D$676,4,0)</f>
        <v>70701</v>
      </c>
      <c r="E13029" s="204">
        <v>7</v>
      </c>
    </row>
    <row r="13030" spans="1:5">
      <c r="A13030" s="203">
        <v>44525</v>
      </c>
      <c r="B13030" s="204">
        <v>44525</v>
      </c>
      <c r="C13030" s="204" t="s">
        <v>1046</v>
      </c>
      <c r="D13030" s="205">
        <f>VLOOKUP(Pag_Inicio_Corr_mas_casos[[#This Row],[Corregimiento]],Hoja3!$A$2:$D$676,4,0)</f>
        <v>80810</v>
      </c>
      <c r="E13030" s="204">
        <v>7</v>
      </c>
    </row>
    <row r="13031" spans="1:5">
      <c r="A13031" s="203">
        <v>44525</v>
      </c>
      <c r="B13031" s="204">
        <v>44525</v>
      </c>
      <c r="C13031" s="204" t="s">
        <v>1050</v>
      </c>
      <c r="D13031" s="205">
        <f>VLOOKUP(Pag_Inicio_Corr_mas_casos[[#This Row],[Corregimiento]],Hoja3!$A$2:$D$676,4,0)</f>
        <v>80823</v>
      </c>
      <c r="E13031" s="204">
        <v>7</v>
      </c>
    </row>
    <row r="13032" spans="1:5">
      <c r="A13032" s="203">
        <v>44525</v>
      </c>
      <c r="B13032" s="204">
        <v>44525</v>
      </c>
      <c r="C13032" s="204" t="s">
        <v>881</v>
      </c>
      <c r="D13032" s="205">
        <f>VLOOKUP(Pag_Inicio_Corr_mas_casos[[#This Row],[Corregimiento]],Hoja3!$A$2:$D$676,4,0)</f>
        <v>80821</v>
      </c>
      <c r="E13032" s="204">
        <v>7</v>
      </c>
    </row>
    <row r="13033" spans="1:5">
      <c r="A13033" s="203">
        <v>44525</v>
      </c>
      <c r="B13033" s="204">
        <v>44525</v>
      </c>
      <c r="C13033" s="204" t="s">
        <v>1537</v>
      </c>
      <c r="D13033" s="205">
        <f>VLOOKUP(Pag_Inicio_Corr_mas_casos[[#This Row],[Corregimiento]],Hoja3!$A$2:$D$676,4,0)</f>
        <v>60102</v>
      </c>
      <c r="E13033" s="204">
        <v>7</v>
      </c>
    </row>
    <row r="13034" spans="1:5">
      <c r="A13034" s="203">
        <v>44525</v>
      </c>
      <c r="B13034" s="204">
        <v>44525</v>
      </c>
      <c r="C13034" s="204" t="s">
        <v>950</v>
      </c>
      <c r="D13034" s="205">
        <f>VLOOKUP(Pag_Inicio_Corr_mas_casos[[#This Row],[Corregimiento]],Hoja3!$A$2:$D$676,4,0)</f>
        <v>80811</v>
      </c>
      <c r="E13034" s="204">
        <v>6</v>
      </c>
    </row>
    <row r="13035" spans="1:5">
      <c r="A13035" s="203">
        <v>44525</v>
      </c>
      <c r="B13035" s="204">
        <v>44525</v>
      </c>
      <c r="C13035" s="204" t="s">
        <v>1121</v>
      </c>
      <c r="D13035" s="205">
        <f>VLOOKUP(Pag_Inicio_Corr_mas_casos[[#This Row],[Corregimiento]],Hoja3!$A$2:$D$676,4,0)</f>
        <v>80819</v>
      </c>
      <c r="E13035" s="204">
        <v>6</v>
      </c>
    </row>
    <row r="13036" spans="1:5">
      <c r="A13036" s="203">
        <v>44525</v>
      </c>
      <c r="B13036" s="204">
        <v>44525</v>
      </c>
      <c r="C13036" s="204" t="s">
        <v>949</v>
      </c>
      <c r="D13036" s="205">
        <f>VLOOKUP(Pag_Inicio_Corr_mas_casos[[#This Row],[Corregimiento]],Hoja3!$A$2:$D$676,4,0)</f>
        <v>60103</v>
      </c>
      <c r="E13036" s="204">
        <v>6</v>
      </c>
    </row>
    <row r="13037" spans="1:5">
      <c r="A13037" s="203">
        <v>44525</v>
      </c>
      <c r="B13037" s="204">
        <v>44525</v>
      </c>
      <c r="C13037" s="204" t="s">
        <v>1060</v>
      </c>
      <c r="D13037" s="205">
        <f>VLOOKUP(Pag_Inicio_Corr_mas_casos[[#This Row],[Corregimiento]],Hoja3!$A$2:$D$676,4,0)</f>
        <v>80813</v>
      </c>
      <c r="E13037" s="204">
        <v>5</v>
      </c>
    </row>
    <row r="13038" spans="1:5">
      <c r="A13038" s="203">
        <v>44525</v>
      </c>
      <c r="B13038" s="204">
        <v>44525</v>
      </c>
      <c r="C13038" s="204" t="s">
        <v>826</v>
      </c>
      <c r="D13038" s="205">
        <f>VLOOKUP(Pag_Inicio_Corr_mas_casos[[#This Row],[Corregimiento]],Hoja3!$A$2:$D$676,4,0)</f>
        <v>130105</v>
      </c>
      <c r="E13038" s="204">
        <v>5</v>
      </c>
    </row>
    <row r="13039" spans="1:5">
      <c r="A13039" s="203">
        <v>44525</v>
      </c>
      <c r="B13039" s="204">
        <v>44525</v>
      </c>
      <c r="C13039" s="204" t="s">
        <v>1049</v>
      </c>
      <c r="D13039" s="205">
        <f>VLOOKUP(Pag_Inicio_Corr_mas_casos[[#This Row],[Corregimiento]],Hoja3!$A$2:$D$676,4,0)</f>
        <v>80806</v>
      </c>
      <c r="E13039" s="204">
        <v>5</v>
      </c>
    </row>
    <row r="13040" spans="1:5">
      <c r="A13040" s="203">
        <v>44525</v>
      </c>
      <c r="B13040" s="204">
        <v>44525</v>
      </c>
      <c r="C13040" s="204" t="s">
        <v>1506</v>
      </c>
      <c r="D13040" s="205">
        <f>VLOOKUP(Pag_Inicio_Corr_mas_casos[[#This Row],[Corregimiento]],Hoja3!$A$2:$D$676,4,0)</f>
        <v>91007</v>
      </c>
      <c r="E13040" s="204">
        <v>4</v>
      </c>
    </row>
    <row r="13041" spans="1:5">
      <c r="A13041" s="203">
        <v>44525</v>
      </c>
      <c r="B13041" s="204">
        <v>44525</v>
      </c>
      <c r="C13041" s="204" t="s">
        <v>1055</v>
      </c>
      <c r="D13041" s="205">
        <f>VLOOKUP(Pag_Inicio_Corr_mas_casos[[#This Row],[Corregimiento]],Hoja3!$A$2:$D$676,4,0)</f>
        <v>80814</v>
      </c>
      <c r="E13041" s="204">
        <v>4</v>
      </c>
    </row>
    <row r="13042" spans="1:5">
      <c r="A13042" s="203">
        <v>44525</v>
      </c>
      <c r="B13042" s="204">
        <v>44525</v>
      </c>
      <c r="C13042" s="204" t="s">
        <v>1177</v>
      </c>
      <c r="D13042" s="205">
        <f>VLOOKUP(Pag_Inicio_Corr_mas_casos[[#This Row],[Corregimiento]],Hoja3!$A$2:$D$676,4,0)</f>
        <v>130101</v>
      </c>
      <c r="E13042" s="204">
        <v>4</v>
      </c>
    </row>
    <row r="13043" spans="1:5">
      <c r="A13043" s="203">
        <v>44525</v>
      </c>
      <c r="B13043" s="204">
        <v>44525</v>
      </c>
      <c r="C13043" s="204" t="s">
        <v>1115</v>
      </c>
      <c r="D13043" s="205">
        <f>VLOOKUP(Pag_Inicio_Corr_mas_casos[[#This Row],[Corregimiento]],Hoja3!$A$2:$D$676,4,0)</f>
        <v>60101</v>
      </c>
      <c r="E13043" s="204">
        <v>4</v>
      </c>
    </row>
    <row r="13044" spans="1:5">
      <c r="A13044" s="209">
        <v>44526</v>
      </c>
      <c r="B13044" s="210">
        <v>44526</v>
      </c>
      <c r="C13044" s="210" t="s">
        <v>1155</v>
      </c>
      <c r="D13044" s="211">
        <f>VLOOKUP(Pag_Inicio_Corr_mas_casos[[#This Row],[Corregimiento]],Hoja3!$A$2:$D$676,4,0)</f>
        <v>80812</v>
      </c>
      <c r="E13044" s="210">
        <v>16</v>
      </c>
    </row>
    <row r="13045" spans="1:5">
      <c r="A13045" s="209">
        <v>44526</v>
      </c>
      <c r="B13045" s="210">
        <v>44526</v>
      </c>
      <c r="C13045" s="210" t="s">
        <v>1049</v>
      </c>
      <c r="D13045" s="211">
        <f>VLOOKUP(Pag_Inicio_Corr_mas_casos[[#This Row],[Corregimiento]],Hoja3!$A$2:$D$676,4,0)</f>
        <v>80806</v>
      </c>
      <c r="E13045" s="210">
        <v>9</v>
      </c>
    </row>
    <row r="13046" spans="1:5">
      <c r="A13046" s="209">
        <v>44526</v>
      </c>
      <c r="B13046" s="210">
        <v>44526</v>
      </c>
      <c r="C13046" s="210" t="s">
        <v>1120</v>
      </c>
      <c r="D13046" s="211">
        <f>VLOOKUP(Pag_Inicio_Corr_mas_casos[[#This Row],[Corregimiento]],Hoja3!$A$2:$D$676,4,0)</f>
        <v>80809</v>
      </c>
      <c r="E13046" s="210">
        <v>8</v>
      </c>
    </row>
    <row r="13047" spans="1:5">
      <c r="A13047" s="209">
        <v>44526</v>
      </c>
      <c r="B13047" s="210">
        <v>44526</v>
      </c>
      <c r="C13047" s="210" t="s">
        <v>882</v>
      </c>
      <c r="D13047" s="211">
        <f>VLOOKUP(Pag_Inicio_Corr_mas_casos[[#This Row],[Corregimiento]],Hoja3!$A$2:$D$676,4,0)</f>
        <v>81009</v>
      </c>
      <c r="E13047" s="210">
        <v>7</v>
      </c>
    </row>
    <row r="13048" spans="1:5">
      <c r="A13048" s="209">
        <v>44526</v>
      </c>
      <c r="B13048" s="210">
        <v>44526</v>
      </c>
      <c r="C13048" s="210" t="s">
        <v>1051</v>
      </c>
      <c r="D13048" s="211">
        <f>VLOOKUP(Pag_Inicio_Corr_mas_casos[[#This Row],[Corregimiento]],Hoja3!$A$2:$D$676,4,0)</f>
        <v>80807</v>
      </c>
      <c r="E13048" s="210">
        <v>6</v>
      </c>
    </row>
    <row r="13049" spans="1:5">
      <c r="A13049" s="209">
        <v>44526</v>
      </c>
      <c r="B13049" s="210">
        <v>44526</v>
      </c>
      <c r="C13049" s="210" t="s">
        <v>1121</v>
      </c>
      <c r="D13049" s="211">
        <f>VLOOKUP(Pag_Inicio_Corr_mas_casos[[#This Row],[Corregimiento]],Hoja3!$A$2:$D$676,4,0)</f>
        <v>80819</v>
      </c>
      <c r="E13049" s="210">
        <v>6</v>
      </c>
    </row>
    <row r="13050" spans="1:5">
      <c r="A13050" s="209">
        <v>44526</v>
      </c>
      <c r="B13050" s="210">
        <v>44526</v>
      </c>
      <c r="C13050" s="210" t="s">
        <v>1055</v>
      </c>
      <c r="D13050" s="211">
        <f>VLOOKUP(Pag_Inicio_Corr_mas_casos[[#This Row],[Corregimiento]],Hoja3!$A$2:$D$676,4,0)</f>
        <v>80814</v>
      </c>
      <c r="E13050" s="210">
        <v>5</v>
      </c>
    </row>
    <row r="13051" spans="1:5">
      <c r="A13051" s="209">
        <v>44526</v>
      </c>
      <c r="B13051" s="210">
        <v>44526</v>
      </c>
      <c r="C13051" s="210" t="s">
        <v>1050</v>
      </c>
      <c r="D13051" s="211">
        <f>VLOOKUP(Pag_Inicio_Corr_mas_casos[[#This Row],[Corregimiento]],Hoja3!$A$2:$D$676,4,0)</f>
        <v>80823</v>
      </c>
      <c r="E13051" s="210">
        <v>5</v>
      </c>
    </row>
    <row r="13052" spans="1:5">
      <c r="A13052" s="209">
        <v>44526</v>
      </c>
      <c r="B13052" s="210">
        <v>44526</v>
      </c>
      <c r="C13052" s="210" t="s">
        <v>1002</v>
      </c>
      <c r="D13052" s="211">
        <f>VLOOKUP(Pag_Inicio_Corr_mas_casos[[#This Row],[Corregimiento]],Hoja3!$A$2:$D$676,4,0)</f>
        <v>91001</v>
      </c>
      <c r="E13052" s="210">
        <v>4</v>
      </c>
    </row>
    <row r="13053" spans="1:5">
      <c r="A13053" s="209">
        <v>44526</v>
      </c>
      <c r="B13053" s="210">
        <v>44526</v>
      </c>
      <c r="C13053" s="210" t="s">
        <v>1461</v>
      </c>
      <c r="D13053" s="211">
        <f>VLOOKUP(Pag_Inicio_Corr_mas_casos[[#This Row],[Corregimiento]],Hoja3!$A$2:$D$676,4,0)</f>
        <v>130717</v>
      </c>
      <c r="E13053" s="210">
        <v>4</v>
      </c>
    </row>
    <row r="13054" spans="1:5">
      <c r="A13054" s="209">
        <v>44526</v>
      </c>
      <c r="B13054" s="210">
        <v>44526</v>
      </c>
      <c r="C13054" s="210" t="s">
        <v>949</v>
      </c>
      <c r="D13054" s="211">
        <f>VLOOKUP(Pag_Inicio_Corr_mas_casos[[#This Row],[Corregimiento]],Hoja3!$A$2:$D$676,4,0)</f>
        <v>60103</v>
      </c>
      <c r="E13054" s="210">
        <v>4</v>
      </c>
    </row>
    <row r="13055" spans="1:5">
      <c r="A13055" s="209">
        <v>44526</v>
      </c>
      <c r="B13055" s="210">
        <v>44526</v>
      </c>
      <c r="C13055" s="210" t="s">
        <v>1177</v>
      </c>
      <c r="D13055" s="211">
        <f>VLOOKUP(Pag_Inicio_Corr_mas_casos[[#This Row],[Corregimiento]],Hoja3!$A$2:$D$676,4,0)</f>
        <v>130101</v>
      </c>
      <c r="E13055" s="210">
        <v>4</v>
      </c>
    </row>
    <row r="13056" spans="1:5">
      <c r="A13056" s="209">
        <v>44526</v>
      </c>
      <c r="B13056" s="210">
        <v>44526</v>
      </c>
      <c r="C13056" s="210" t="s">
        <v>818</v>
      </c>
      <c r="D13056" s="211">
        <f>VLOOKUP(Pag_Inicio_Corr_mas_casos[[#This Row],[Corregimiento]],Hoja3!$A$2:$D$676,4,0)</f>
        <v>80815</v>
      </c>
      <c r="E13056" s="210">
        <v>4</v>
      </c>
    </row>
    <row r="13057" spans="1:5">
      <c r="A13057" s="209">
        <v>44526</v>
      </c>
      <c r="B13057" s="210">
        <v>44526</v>
      </c>
      <c r="C13057" s="210" t="s">
        <v>1534</v>
      </c>
      <c r="D13057" s="211">
        <f>VLOOKUP(Pag_Inicio_Corr_mas_casos[[#This Row],[Corregimiento]],Hoja3!$A$2:$D$676,4,0)</f>
        <v>70701</v>
      </c>
      <c r="E13057" s="210">
        <v>4</v>
      </c>
    </row>
    <row r="13058" spans="1:5">
      <c r="A13058" s="209">
        <v>44526</v>
      </c>
      <c r="B13058" s="210">
        <v>44526</v>
      </c>
      <c r="C13058" s="210" t="s">
        <v>1451</v>
      </c>
      <c r="D13058" s="211">
        <f>VLOOKUP(Pag_Inicio_Corr_mas_casos[[#This Row],[Corregimiento]],Hoja3!$A$2:$D$676,4,0)</f>
        <v>130702</v>
      </c>
      <c r="E13058" s="210">
        <v>3</v>
      </c>
    </row>
    <row r="13059" spans="1:5">
      <c r="A13059" s="209">
        <v>44526</v>
      </c>
      <c r="B13059" s="210">
        <v>44526</v>
      </c>
      <c r="C13059" s="210" t="s">
        <v>1538</v>
      </c>
      <c r="D13059" s="211">
        <f>VLOOKUP(Pag_Inicio_Corr_mas_casos[[#This Row],[Corregimiento]],Hoja3!$A$2:$D$676,4,0)</f>
        <v>70405</v>
      </c>
      <c r="E13059" s="210">
        <v>3</v>
      </c>
    </row>
    <row r="13060" spans="1:5">
      <c r="A13060" s="209">
        <v>44526</v>
      </c>
      <c r="B13060" s="210">
        <v>44526</v>
      </c>
      <c r="C13060" s="210" t="s">
        <v>1539</v>
      </c>
      <c r="D13060" s="211">
        <f>VLOOKUP(Pag_Inicio_Corr_mas_casos[[#This Row],[Corregimiento]],Hoja3!$A$2:$D$676,4,0)</f>
        <v>60501</v>
      </c>
      <c r="E13060" s="210">
        <v>3</v>
      </c>
    </row>
    <row r="13061" spans="1:5">
      <c r="A13061" s="209">
        <v>44526</v>
      </c>
      <c r="B13061" s="210">
        <v>44526</v>
      </c>
      <c r="C13061" s="210" t="s">
        <v>1163</v>
      </c>
      <c r="D13061" s="211">
        <f>VLOOKUP(Pag_Inicio_Corr_mas_casos[[#This Row],[Corregimiento]],Hoja3!$A$2:$D$676,4,0)</f>
        <v>130102</v>
      </c>
      <c r="E13061" s="210">
        <v>3</v>
      </c>
    </row>
    <row r="13062" spans="1:5">
      <c r="A13062" s="209">
        <v>44526</v>
      </c>
      <c r="B13062" s="210">
        <v>44526</v>
      </c>
      <c r="C13062" s="210" t="s">
        <v>950</v>
      </c>
      <c r="D13062" s="211">
        <f>VLOOKUP(Pag_Inicio_Corr_mas_casos[[#This Row],[Corregimiento]],Hoja3!$A$2:$D$676,4,0)</f>
        <v>80811</v>
      </c>
      <c r="E13062" s="210">
        <v>3</v>
      </c>
    </row>
    <row r="13063" spans="1:5">
      <c r="A13063" s="209">
        <v>44526</v>
      </c>
      <c r="B13063" s="210">
        <v>44526</v>
      </c>
      <c r="C13063" s="210" t="s">
        <v>1115</v>
      </c>
      <c r="D13063" s="211">
        <f>VLOOKUP(Pag_Inicio_Corr_mas_casos[[#This Row],[Corregimiento]],Hoja3!$A$2:$D$676,4,0)</f>
        <v>60101</v>
      </c>
      <c r="E13063" s="210">
        <v>3</v>
      </c>
    </row>
    <row r="13064" spans="1:5">
      <c r="A13064" s="47">
        <v>44527</v>
      </c>
      <c r="B13064" s="48">
        <v>44527</v>
      </c>
      <c r="C13064" s="48" t="s">
        <v>1155</v>
      </c>
      <c r="D13064" s="49">
        <f>VLOOKUP(Pag_Inicio_Corr_mas_casos[[#This Row],[Corregimiento]],Hoja3!$A$2:$D$676,4,0)</f>
        <v>80812</v>
      </c>
      <c r="E13064" s="48">
        <v>16</v>
      </c>
    </row>
    <row r="13065" spans="1:5">
      <c r="A13065" s="47">
        <v>44527</v>
      </c>
      <c r="B13065" s="48">
        <v>44527</v>
      </c>
      <c r="C13065" s="48" t="s">
        <v>1049</v>
      </c>
      <c r="D13065" s="49">
        <f>VLOOKUP(Pag_Inicio_Corr_mas_casos[[#This Row],[Corregimiento]],Hoja3!$A$2:$D$676,4,0)</f>
        <v>80806</v>
      </c>
      <c r="E13065" s="48">
        <v>9</v>
      </c>
    </row>
    <row r="13066" spans="1:5">
      <c r="A13066" s="47">
        <v>44527</v>
      </c>
      <c r="B13066" s="48">
        <v>44527</v>
      </c>
      <c r="C13066" s="48" t="s">
        <v>1120</v>
      </c>
      <c r="D13066" s="49">
        <f>VLOOKUP(Pag_Inicio_Corr_mas_casos[[#This Row],[Corregimiento]],Hoja3!$A$2:$D$676,4,0)</f>
        <v>80809</v>
      </c>
      <c r="E13066" s="48">
        <v>8</v>
      </c>
    </row>
    <row r="13067" spans="1:5">
      <c r="A13067" s="47">
        <v>44527</v>
      </c>
      <c r="B13067" s="48">
        <v>44527</v>
      </c>
      <c r="C13067" s="48" t="s">
        <v>882</v>
      </c>
      <c r="D13067" s="49">
        <f>VLOOKUP(Pag_Inicio_Corr_mas_casos[[#This Row],[Corregimiento]],Hoja3!$A$2:$D$676,4,0)</f>
        <v>81009</v>
      </c>
      <c r="E13067" s="48">
        <v>7</v>
      </c>
    </row>
    <row r="13068" spans="1:5">
      <c r="A13068" s="47">
        <v>44527</v>
      </c>
      <c r="B13068" s="48">
        <v>44527</v>
      </c>
      <c r="C13068" s="48" t="s">
        <v>1051</v>
      </c>
      <c r="D13068" s="49">
        <f>VLOOKUP(Pag_Inicio_Corr_mas_casos[[#This Row],[Corregimiento]],Hoja3!$A$2:$D$676,4,0)</f>
        <v>80807</v>
      </c>
      <c r="E13068" s="48">
        <v>6</v>
      </c>
    </row>
    <row r="13069" spans="1:5">
      <c r="A13069" s="47">
        <v>44527</v>
      </c>
      <c r="B13069" s="48">
        <v>44527</v>
      </c>
      <c r="C13069" s="48" t="s">
        <v>1121</v>
      </c>
      <c r="D13069" s="49">
        <f>VLOOKUP(Pag_Inicio_Corr_mas_casos[[#This Row],[Corregimiento]],Hoja3!$A$2:$D$676,4,0)</f>
        <v>80819</v>
      </c>
      <c r="E13069" s="48">
        <v>6</v>
      </c>
    </row>
    <row r="13070" spans="1:5">
      <c r="A13070" s="47">
        <v>44527</v>
      </c>
      <c r="B13070" s="48">
        <v>44527</v>
      </c>
      <c r="C13070" s="48" t="s">
        <v>1055</v>
      </c>
      <c r="D13070" s="49">
        <f>VLOOKUP(Pag_Inicio_Corr_mas_casos[[#This Row],[Corregimiento]],Hoja3!$A$2:$D$676,4,0)</f>
        <v>80814</v>
      </c>
      <c r="E13070" s="48">
        <v>5</v>
      </c>
    </row>
    <row r="13071" spans="1:5">
      <c r="A13071" s="47">
        <v>44527</v>
      </c>
      <c r="B13071" s="48">
        <v>44527</v>
      </c>
      <c r="C13071" s="48" t="s">
        <v>1050</v>
      </c>
      <c r="D13071" s="49">
        <f>VLOOKUP(Pag_Inicio_Corr_mas_casos[[#This Row],[Corregimiento]],Hoja3!$A$2:$D$676,4,0)</f>
        <v>80823</v>
      </c>
      <c r="E13071" s="48">
        <v>5</v>
      </c>
    </row>
    <row r="13072" spans="1:5">
      <c r="A13072" s="47">
        <v>44527</v>
      </c>
      <c r="B13072" s="48">
        <v>44527</v>
      </c>
      <c r="C13072" s="48" t="s">
        <v>1002</v>
      </c>
      <c r="D13072" s="49">
        <f>VLOOKUP(Pag_Inicio_Corr_mas_casos[[#This Row],[Corregimiento]],Hoja3!$A$2:$D$676,4,0)</f>
        <v>91001</v>
      </c>
      <c r="E13072" s="48">
        <v>4</v>
      </c>
    </row>
    <row r="13073" spans="1:5">
      <c r="A13073" s="47">
        <v>44527</v>
      </c>
      <c r="B13073" s="48">
        <v>44527</v>
      </c>
      <c r="C13073" s="48" t="s">
        <v>1461</v>
      </c>
      <c r="D13073" s="49">
        <f>VLOOKUP(Pag_Inicio_Corr_mas_casos[[#This Row],[Corregimiento]],Hoja3!$A$2:$D$676,4,0)</f>
        <v>130717</v>
      </c>
      <c r="E13073" s="48">
        <v>4</v>
      </c>
    </row>
    <row r="13074" spans="1:5">
      <c r="A13074" s="47">
        <v>44527</v>
      </c>
      <c r="B13074" s="48">
        <v>44527</v>
      </c>
      <c r="C13074" s="48" t="s">
        <v>949</v>
      </c>
      <c r="D13074" s="49">
        <f>VLOOKUP(Pag_Inicio_Corr_mas_casos[[#This Row],[Corregimiento]],Hoja3!$A$2:$D$676,4,0)</f>
        <v>60103</v>
      </c>
      <c r="E13074" s="48">
        <v>4</v>
      </c>
    </row>
    <row r="13075" spans="1:5">
      <c r="A13075" s="47">
        <v>44527</v>
      </c>
      <c r="B13075" s="48">
        <v>44527</v>
      </c>
      <c r="C13075" s="48" t="s">
        <v>1177</v>
      </c>
      <c r="D13075" s="49">
        <f>VLOOKUP(Pag_Inicio_Corr_mas_casos[[#This Row],[Corregimiento]],Hoja3!$A$2:$D$676,4,0)</f>
        <v>130101</v>
      </c>
      <c r="E13075" s="48">
        <v>4</v>
      </c>
    </row>
    <row r="13076" spans="1:5">
      <c r="A13076" s="47">
        <v>44527</v>
      </c>
      <c r="B13076" s="48">
        <v>44527</v>
      </c>
      <c r="C13076" s="48" t="s">
        <v>818</v>
      </c>
      <c r="D13076" s="49">
        <f>VLOOKUP(Pag_Inicio_Corr_mas_casos[[#This Row],[Corregimiento]],Hoja3!$A$2:$D$676,4,0)</f>
        <v>80815</v>
      </c>
      <c r="E13076" s="48">
        <v>4</v>
      </c>
    </row>
    <row r="13077" spans="1:5">
      <c r="A13077" s="47">
        <v>44527</v>
      </c>
      <c r="B13077" s="48">
        <v>44527</v>
      </c>
      <c r="C13077" s="48" t="s">
        <v>1534</v>
      </c>
      <c r="D13077" s="49">
        <f>VLOOKUP(Pag_Inicio_Corr_mas_casos[[#This Row],[Corregimiento]],Hoja3!$A$2:$D$676,4,0)</f>
        <v>70701</v>
      </c>
      <c r="E13077" s="48">
        <v>4</v>
      </c>
    </row>
    <row r="13078" spans="1:5">
      <c r="A13078" s="47">
        <v>44527</v>
      </c>
      <c r="B13078" s="48">
        <v>44527</v>
      </c>
      <c r="C13078" s="48" t="s">
        <v>1451</v>
      </c>
      <c r="D13078" s="49">
        <f>VLOOKUP(Pag_Inicio_Corr_mas_casos[[#This Row],[Corregimiento]],Hoja3!$A$2:$D$676,4,0)</f>
        <v>130702</v>
      </c>
      <c r="E13078" s="48">
        <v>3</v>
      </c>
    </row>
    <row r="13079" spans="1:5">
      <c r="A13079" s="47">
        <v>44527</v>
      </c>
      <c r="B13079" s="48">
        <v>44527</v>
      </c>
      <c r="C13079" s="48" t="s">
        <v>1538</v>
      </c>
      <c r="D13079" s="49">
        <f>VLOOKUP(Pag_Inicio_Corr_mas_casos[[#This Row],[Corregimiento]],Hoja3!$A$2:$D$676,4,0)</f>
        <v>70405</v>
      </c>
      <c r="E13079" s="48">
        <v>3</v>
      </c>
    </row>
    <row r="13080" spans="1:5">
      <c r="A13080" s="47">
        <v>44527</v>
      </c>
      <c r="B13080" s="48">
        <v>44527</v>
      </c>
      <c r="C13080" s="48" t="s">
        <v>1539</v>
      </c>
      <c r="D13080" s="49">
        <f>VLOOKUP(Pag_Inicio_Corr_mas_casos[[#This Row],[Corregimiento]],Hoja3!$A$2:$D$676,4,0)</f>
        <v>60501</v>
      </c>
      <c r="E13080" s="48">
        <v>3</v>
      </c>
    </row>
    <row r="13081" spans="1:5">
      <c r="A13081" s="47">
        <v>44527</v>
      </c>
      <c r="B13081" s="48">
        <v>44527</v>
      </c>
      <c r="C13081" s="48" t="s">
        <v>1163</v>
      </c>
      <c r="D13081" s="49">
        <f>VLOOKUP(Pag_Inicio_Corr_mas_casos[[#This Row],[Corregimiento]],Hoja3!$A$2:$D$676,4,0)</f>
        <v>130102</v>
      </c>
      <c r="E13081" s="48">
        <v>3</v>
      </c>
    </row>
    <row r="13082" spans="1:5">
      <c r="A13082" s="47">
        <v>44527</v>
      </c>
      <c r="B13082" s="48">
        <v>44527</v>
      </c>
      <c r="C13082" s="48" t="s">
        <v>950</v>
      </c>
      <c r="D13082" s="49">
        <f>VLOOKUP(Pag_Inicio_Corr_mas_casos[[#This Row],[Corregimiento]],Hoja3!$A$2:$D$676,4,0)</f>
        <v>80811</v>
      </c>
      <c r="E13082" s="48">
        <v>3</v>
      </c>
    </row>
    <row r="13083" spans="1:5">
      <c r="A13083" s="47">
        <v>44527</v>
      </c>
      <c r="B13083" s="48">
        <v>44527</v>
      </c>
      <c r="C13083" s="48" t="s">
        <v>1115</v>
      </c>
      <c r="D13083" s="49">
        <f>VLOOKUP(Pag_Inicio_Corr_mas_casos[[#This Row],[Corregimiento]],Hoja3!$A$2:$D$676,4,0)</f>
        <v>60101</v>
      </c>
      <c r="E13083" s="48">
        <v>3</v>
      </c>
    </row>
    <row r="13084" spans="1:5">
      <c r="A13084" s="203">
        <v>44528</v>
      </c>
      <c r="B13084" s="204">
        <v>44528</v>
      </c>
      <c r="C13084" s="204" t="s">
        <v>1120</v>
      </c>
      <c r="D13084" s="205">
        <f>VLOOKUP(Pag_Inicio_Corr_mas_casos[[#This Row],[Corregimiento]],Hoja3!$A$2:$D$676,4,0)</f>
        <v>80809</v>
      </c>
      <c r="E13084" s="204">
        <v>9</v>
      </c>
    </row>
    <row r="13085" spans="1:5">
      <c r="A13085" s="203">
        <v>44528</v>
      </c>
      <c r="B13085" s="204">
        <v>44528</v>
      </c>
      <c r="C13085" s="204" t="s">
        <v>1540</v>
      </c>
      <c r="D13085" s="205">
        <f>VLOOKUP(Pag_Inicio_Corr_mas_casos[[#This Row],[Corregimiento]],Hoja3!$A$2:$D$676,4,0)</f>
        <v>90503</v>
      </c>
      <c r="E13085" s="204">
        <v>9</v>
      </c>
    </row>
    <row r="13086" spans="1:5">
      <c r="A13086" s="203">
        <v>44528</v>
      </c>
      <c r="B13086" s="204">
        <v>44528</v>
      </c>
      <c r="C13086" s="204" t="s">
        <v>1262</v>
      </c>
      <c r="D13086" s="205">
        <f>VLOOKUP(Pag_Inicio_Corr_mas_casos[[#This Row],[Corregimiento]],Hoja3!$A$2:$D$676,4,0)</f>
        <v>20601</v>
      </c>
      <c r="E13086" s="204">
        <v>8</v>
      </c>
    </row>
    <row r="13087" spans="1:5">
      <c r="A13087" s="203">
        <v>44528</v>
      </c>
      <c r="B13087" s="204">
        <v>44528</v>
      </c>
      <c r="C13087" s="204" t="s">
        <v>1205</v>
      </c>
      <c r="D13087" s="205">
        <f>VLOOKUP(Pag_Inicio_Corr_mas_casos[[#This Row],[Corregimiento]],Hoja3!$A$2:$D$676,4,0)</f>
        <v>130106</v>
      </c>
      <c r="E13087" s="204">
        <v>7</v>
      </c>
    </row>
    <row r="13088" spans="1:5">
      <c r="A13088" s="203">
        <v>44528</v>
      </c>
      <c r="B13088" s="204">
        <v>44528</v>
      </c>
      <c r="C13088" s="204" t="s">
        <v>1115</v>
      </c>
      <c r="D13088" s="205">
        <f>VLOOKUP(Pag_Inicio_Corr_mas_casos[[#This Row],[Corregimiento]],Hoja3!$A$2:$D$676,4,0)</f>
        <v>60101</v>
      </c>
      <c r="E13088" s="204">
        <v>7</v>
      </c>
    </row>
    <row r="13089" spans="1:5">
      <c r="A13089" s="203">
        <v>44528</v>
      </c>
      <c r="B13089" s="204">
        <v>44528</v>
      </c>
      <c r="C13089" s="204" t="s">
        <v>1163</v>
      </c>
      <c r="D13089" s="205">
        <f>VLOOKUP(Pag_Inicio_Corr_mas_casos[[#This Row],[Corregimiento]],Hoja3!$A$2:$D$676,4,0)</f>
        <v>130102</v>
      </c>
      <c r="E13089" s="204">
        <v>6</v>
      </c>
    </row>
    <row r="13090" spans="1:5">
      <c r="A13090" s="203">
        <v>44528</v>
      </c>
      <c r="B13090" s="204">
        <v>44528</v>
      </c>
      <c r="C13090" s="204" t="s">
        <v>881</v>
      </c>
      <c r="D13090" s="205">
        <f>VLOOKUP(Pag_Inicio_Corr_mas_casos[[#This Row],[Corregimiento]],Hoja3!$A$2:$D$676,4,0)</f>
        <v>80821</v>
      </c>
      <c r="E13090" s="204">
        <v>6</v>
      </c>
    </row>
    <row r="13091" spans="1:5">
      <c r="A13091" s="203">
        <v>44528</v>
      </c>
      <c r="B13091" s="204">
        <v>44528</v>
      </c>
      <c r="C13091" s="204" t="s">
        <v>1094</v>
      </c>
      <c r="D13091" s="205">
        <f>VLOOKUP(Pag_Inicio_Corr_mas_casos[[#This Row],[Corregimiento]],Hoja3!$A$2:$D$676,4,0)</f>
        <v>80822</v>
      </c>
      <c r="E13091" s="204">
        <v>5</v>
      </c>
    </row>
    <row r="13092" spans="1:5">
      <c r="A13092" s="203">
        <v>44528</v>
      </c>
      <c r="B13092" s="204">
        <v>44528</v>
      </c>
      <c r="C13092" s="204" t="s">
        <v>1532</v>
      </c>
      <c r="D13092" s="205">
        <f>VLOOKUP(Pag_Inicio_Corr_mas_casos[[#This Row],[Corregimiento]],Hoja3!$A$2:$D$676,4,0)</f>
        <v>70701</v>
      </c>
      <c r="E13092" s="204">
        <v>5</v>
      </c>
    </row>
    <row r="13093" spans="1:5">
      <c r="A13093" s="203">
        <v>44528</v>
      </c>
      <c r="B13093" s="204">
        <v>44528</v>
      </c>
      <c r="C13093" s="204" t="s">
        <v>882</v>
      </c>
      <c r="D13093" s="205">
        <f>VLOOKUP(Pag_Inicio_Corr_mas_casos[[#This Row],[Corregimiento]],Hoja3!$A$2:$D$676,4,0)</f>
        <v>81009</v>
      </c>
      <c r="E13093" s="204">
        <v>5</v>
      </c>
    </row>
    <row r="13094" spans="1:5">
      <c r="A13094" s="203">
        <v>44528</v>
      </c>
      <c r="B13094" s="204">
        <v>44528</v>
      </c>
      <c r="C13094" s="204" t="s">
        <v>1155</v>
      </c>
      <c r="D13094" s="205">
        <f>VLOOKUP(Pag_Inicio_Corr_mas_casos[[#This Row],[Corregimiento]],Hoja3!$A$2:$D$676,4,0)</f>
        <v>80812</v>
      </c>
      <c r="E13094" s="204">
        <v>5</v>
      </c>
    </row>
    <row r="13095" spans="1:5">
      <c r="A13095" s="203">
        <v>44528</v>
      </c>
      <c r="B13095" s="204">
        <v>44528</v>
      </c>
      <c r="C13095" s="204" t="s">
        <v>1121</v>
      </c>
      <c r="D13095" s="205">
        <f>VLOOKUP(Pag_Inicio_Corr_mas_casos[[#This Row],[Corregimiento]],Hoja3!$A$2:$D$676,4,0)</f>
        <v>80819</v>
      </c>
      <c r="E13095" s="204">
        <v>5</v>
      </c>
    </row>
    <row r="13096" spans="1:5">
      <c r="A13096" s="203">
        <v>44528</v>
      </c>
      <c r="B13096" s="204">
        <v>44528</v>
      </c>
      <c r="C13096" s="204" t="s">
        <v>1073</v>
      </c>
      <c r="D13096" s="205">
        <f>VLOOKUP(Pag_Inicio_Corr_mas_casos[[#This Row],[Corregimiento]],Hoja3!$A$2:$D$676,4,0)</f>
        <v>30113</v>
      </c>
      <c r="E13096" s="204">
        <v>4</v>
      </c>
    </row>
    <row r="13097" spans="1:5">
      <c r="A13097" s="203">
        <v>44528</v>
      </c>
      <c r="B13097" s="204">
        <v>44528</v>
      </c>
      <c r="C13097" s="204" t="s">
        <v>841</v>
      </c>
      <c r="D13097" s="205">
        <f>VLOOKUP(Pag_Inicio_Corr_mas_casos[[#This Row],[Corregimiento]],Hoja3!$A$2:$D$676,4,0)</f>
        <v>30111</v>
      </c>
      <c r="E13097" s="204">
        <v>4</v>
      </c>
    </row>
    <row r="13098" spans="1:5">
      <c r="A13098" s="203">
        <v>44528</v>
      </c>
      <c r="B13098" s="204">
        <v>44528</v>
      </c>
      <c r="C13098" s="204" t="s">
        <v>1051</v>
      </c>
      <c r="D13098" s="205">
        <f>VLOOKUP(Pag_Inicio_Corr_mas_casos[[#This Row],[Corregimiento]],Hoja3!$A$2:$D$676,4,0)</f>
        <v>80807</v>
      </c>
      <c r="E13098" s="204">
        <v>4</v>
      </c>
    </row>
    <row r="13099" spans="1:5">
      <c r="A13099" s="203">
        <v>44528</v>
      </c>
      <c r="B13099" s="204">
        <v>44528</v>
      </c>
      <c r="C13099" s="204" t="s">
        <v>1492</v>
      </c>
      <c r="D13099" s="205">
        <f>VLOOKUP(Pag_Inicio_Corr_mas_casos[[#This Row],[Corregimiento]],Hoja3!$A$2:$D$676,4,0)</f>
        <v>60105</v>
      </c>
      <c r="E13099" s="204">
        <v>4</v>
      </c>
    </row>
    <row r="13100" spans="1:5">
      <c r="A13100" s="203">
        <v>44528</v>
      </c>
      <c r="B13100" s="204">
        <v>44528</v>
      </c>
      <c r="C13100" s="204" t="s">
        <v>1056</v>
      </c>
      <c r="D13100" s="205">
        <f>VLOOKUP(Pag_Inicio_Corr_mas_casos[[#This Row],[Corregimiento]],Hoja3!$A$2:$D$676,4,0)</f>
        <v>80826</v>
      </c>
      <c r="E13100" s="204">
        <v>4</v>
      </c>
    </row>
    <row r="13101" spans="1:5">
      <c r="A13101" s="203">
        <v>44528</v>
      </c>
      <c r="B13101" s="204">
        <v>44528</v>
      </c>
      <c r="C13101" s="204" t="s">
        <v>1130</v>
      </c>
      <c r="D13101" s="205">
        <f>VLOOKUP(Pag_Inicio_Corr_mas_casos[[#This Row],[Corregimiento]],Hoja3!$A$2:$D$676,4,0)</f>
        <v>81003</v>
      </c>
      <c r="E13101" s="204">
        <v>4</v>
      </c>
    </row>
    <row r="13102" spans="1:5">
      <c r="A13102" s="203">
        <v>44528</v>
      </c>
      <c r="B13102" s="204">
        <v>44528</v>
      </c>
      <c r="C13102" s="204" t="s">
        <v>1541</v>
      </c>
      <c r="D13102" s="205">
        <f>VLOOKUP(Pag_Inicio_Corr_mas_casos[[#This Row],[Corregimiento]],Hoja3!$A$2:$D$676,4,0)</f>
        <v>60301</v>
      </c>
      <c r="E13102" s="204">
        <v>4</v>
      </c>
    </row>
    <row r="13103" spans="1:5">
      <c r="A13103" s="203">
        <v>44528</v>
      </c>
      <c r="B13103" s="204">
        <v>44528</v>
      </c>
      <c r="C13103" s="204" t="s">
        <v>1045</v>
      </c>
      <c r="D13103" s="205">
        <f>VLOOKUP(Pag_Inicio_Corr_mas_casos[[#This Row],[Corregimiento]],Hoja3!$A$2:$D$676,4,0)</f>
        <v>81001</v>
      </c>
      <c r="E13103" s="204">
        <v>4</v>
      </c>
    </row>
    <row r="13104" spans="1:5">
      <c r="A13104" s="216">
        <v>44529</v>
      </c>
      <c r="B13104" s="217">
        <v>44529</v>
      </c>
      <c r="C13104" s="217" t="s">
        <v>1121</v>
      </c>
      <c r="D13104" s="218">
        <f>VLOOKUP(Pag_Inicio_Corr_mas_casos[[#This Row],[Corregimiento]],Hoja3!$A$2:$D$676,4,0)</f>
        <v>80819</v>
      </c>
      <c r="E13104" s="217">
        <v>5</v>
      </c>
    </row>
    <row r="13105" spans="1:5">
      <c r="A13105" s="216">
        <v>44529</v>
      </c>
      <c r="B13105" s="217">
        <v>44529</v>
      </c>
      <c r="C13105" s="217" t="s">
        <v>1055</v>
      </c>
      <c r="D13105" s="218">
        <f>VLOOKUP(Pag_Inicio_Corr_mas_casos[[#This Row],[Corregimiento]],Hoja3!$A$2:$D$676,4,0)</f>
        <v>80814</v>
      </c>
      <c r="E13105" s="217">
        <v>5</v>
      </c>
    </row>
    <row r="13106" spans="1:5">
      <c r="A13106" s="216">
        <v>44529</v>
      </c>
      <c r="B13106" s="217">
        <v>44529</v>
      </c>
      <c r="C13106" s="217" t="s">
        <v>796</v>
      </c>
      <c r="D13106" s="218">
        <f>VLOOKUP(Pag_Inicio_Corr_mas_casos[[#This Row],[Corregimiento]],Hoja3!$A$2:$D$676,4,0)</f>
        <v>80817</v>
      </c>
      <c r="E13106" s="217">
        <v>4</v>
      </c>
    </row>
    <row r="13107" spans="1:5">
      <c r="A13107" s="216">
        <v>44529</v>
      </c>
      <c r="B13107" s="217">
        <v>44529</v>
      </c>
      <c r="C13107" s="217" t="s">
        <v>1120</v>
      </c>
      <c r="D13107" s="218">
        <f>VLOOKUP(Pag_Inicio_Corr_mas_casos[[#This Row],[Corregimiento]],Hoja3!$A$2:$D$676,4,0)</f>
        <v>80809</v>
      </c>
      <c r="E13107" s="217">
        <v>4</v>
      </c>
    </row>
    <row r="13108" spans="1:5">
      <c r="A13108" s="216">
        <v>44529</v>
      </c>
      <c r="B13108" s="217">
        <v>44529</v>
      </c>
      <c r="C13108" s="217" t="s">
        <v>1532</v>
      </c>
      <c r="D13108" s="218">
        <f>VLOOKUP(Pag_Inicio_Corr_mas_casos[[#This Row],[Corregimiento]],Hoja3!$A$2:$D$676,4,0)</f>
        <v>70701</v>
      </c>
      <c r="E13108" s="217">
        <v>4</v>
      </c>
    </row>
    <row r="13109" spans="1:5">
      <c r="A13109" s="216">
        <v>44529</v>
      </c>
      <c r="B13109" s="217">
        <v>44529</v>
      </c>
      <c r="C13109" s="217" t="s">
        <v>1542</v>
      </c>
      <c r="D13109" s="218">
        <f>VLOOKUP(Pag_Inicio_Corr_mas_casos[[#This Row],[Corregimiento]],Hoja3!$A$2:$D$676,4,0)</f>
        <v>91010</v>
      </c>
      <c r="E13109" s="217">
        <v>3</v>
      </c>
    </row>
    <row r="13110" spans="1:5">
      <c r="A13110" s="216">
        <v>44529</v>
      </c>
      <c r="B13110" s="217">
        <v>44529</v>
      </c>
      <c r="C13110" s="217" t="s">
        <v>1517</v>
      </c>
      <c r="D13110" s="218">
        <f>VLOOKUP(Pag_Inicio_Corr_mas_casos[[#This Row],[Corregimiento]],Hoja3!$A$2:$D$676,4,0)</f>
        <v>120307</v>
      </c>
      <c r="E13110" s="217">
        <v>2</v>
      </c>
    </row>
    <row r="13111" spans="1:5">
      <c r="A13111" s="216">
        <v>44529</v>
      </c>
      <c r="B13111" s="217">
        <v>44529</v>
      </c>
      <c r="C13111" s="217" t="s">
        <v>1499</v>
      </c>
      <c r="D13111" s="218">
        <f>VLOOKUP(Pag_Inicio_Corr_mas_casos[[#This Row],[Corregimiento]],Hoja3!$A$2:$D$676,4,0)</f>
        <v>40201</v>
      </c>
      <c r="E13111" s="217">
        <v>2</v>
      </c>
    </row>
    <row r="13112" spans="1:5">
      <c r="A13112" s="216">
        <v>44529</v>
      </c>
      <c r="B13112" s="217">
        <v>44529</v>
      </c>
      <c r="C13112" s="217" t="s">
        <v>1115</v>
      </c>
      <c r="D13112" s="218">
        <f>VLOOKUP(Pag_Inicio_Corr_mas_casos[[#This Row],[Corregimiento]],Hoja3!$A$2:$D$676,4,0)</f>
        <v>60101</v>
      </c>
      <c r="E13112" s="217">
        <v>2</v>
      </c>
    </row>
    <row r="13113" spans="1:5">
      <c r="A13113" s="216">
        <v>44529</v>
      </c>
      <c r="B13113" s="217">
        <v>44529</v>
      </c>
      <c r="C13113" s="217" t="s">
        <v>809</v>
      </c>
      <c r="D13113" s="218">
        <f>VLOOKUP(Pag_Inicio_Corr_mas_casos[[#This Row],[Corregimiento]],Hoja3!$A$2:$D$676,4,0)</f>
        <v>30107</v>
      </c>
      <c r="E13113" s="217">
        <v>2</v>
      </c>
    </row>
    <row r="13114" spans="1:5">
      <c r="A13114" s="216">
        <v>44529</v>
      </c>
      <c r="B13114" s="217">
        <v>44529</v>
      </c>
      <c r="C13114" s="217" t="s">
        <v>1002</v>
      </c>
      <c r="D13114" s="218">
        <f>VLOOKUP(Pag_Inicio_Corr_mas_casos[[#This Row],[Corregimiento]],Hoja3!$A$2:$D$676,4,0)</f>
        <v>91001</v>
      </c>
      <c r="E13114" s="217">
        <v>2</v>
      </c>
    </row>
    <row r="13115" spans="1:5">
      <c r="A13115" s="216">
        <v>44529</v>
      </c>
      <c r="B13115" s="217">
        <v>44529</v>
      </c>
      <c r="C13115" s="217" t="s">
        <v>1263</v>
      </c>
      <c r="D13115" s="218">
        <f>VLOOKUP(Pag_Inicio_Corr_mas_casos[[#This Row],[Corregimiento]],Hoja3!$A$2:$D$676,4,0)</f>
        <v>40612</v>
      </c>
      <c r="E13115" s="217">
        <v>2</v>
      </c>
    </row>
    <row r="13116" spans="1:5">
      <c r="A13116" s="216">
        <v>44529</v>
      </c>
      <c r="B13116" s="217">
        <v>44529</v>
      </c>
      <c r="C13116" s="217" t="s">
        <v>1269</v>
      </c>
      <c r="D13116" s="218">
        <f>VLOOKUP(Pag_Inicio_Corr_mas_casos[[#This Row],[Corregimiento]],Hoja3!$A$2:$D$676,4,0)</f>
        <v>81008</v>
      </c>
      <c r="E13116" s="217">
        <v>2</v>
      </c>
    </row>
    <row r="13117" spans="1:5">
      <c r="A13117" s="216">
        <v>44529</v>
      </c>
      <c r="B13117" s="217">
        <v>44529</v>
      </c>
      <c r="C13117" s="217" t="s">
        <v>1539</v>
      </c>
      <c r="D13117" s="218">
        <f>VLOOKUP(Pag_Inicio_Corr_mas_casos[[#This Row],[Corregimiento]],Hoja3!$A$2:$D$676,4,0)</f>
        <v>60501</v>
      </c>
      <c r="E13117" s="217">
        <v>2</v>
      </c>
    </row>
    <row r="13118" spans="1:5">
      <c r="A13118" s="216">
        <v>44529</v>
      </c>
      <c r="B13118" s="217">
        <v>44529</v>
      </c>
      <c r="C13118" s="217" t="s">
        <v>1060</v>
      </c>
      <c r="D13118" s="218">
        <f>VLOOKUP(Pag_Inicio_Corr_mas_casos[[#This Row],[Corregimiento]],Hoja3!$A$2:$D$676,4,0)</f>
        <v>80813</v>
      </c>
      <c r="E13118" s="217">
        <v>2</v>
      </c>
    </row>
    <row r="13119" spans="1:5">
      <c r="A13119" s="216">
        <v>44529</v>
      </c>
      <c r="B13119" s="217">
        <v>44529</v>
      </c>
      <c r="C13119" s="217" t="s">
        <v>1429</v>
      </c>
      <c r="D13119" s="218">
        <f>VLOOKUP(Pag_Inicio_Corr_mas_casos[[#This Row],[Corregimiento]],Hoja3!$A$2:$D$676,4,0)</f>
        <v>80808</v>
      </c>
      <c r="E13119" s="217">
        <v>2</v>
      </c>
    </row>
    <row r="13120" spans="1:5">
      <c r="A13120" s="216">
        <v>44529</v>
      </c>
      <c r="B13120" s="217">
        <v>44529</v>
      </c>
      <c r="C13120" s="217" t="s">
        <v>1177</v>
      </c>
      <c r="D13120" s="218">
        <f>VLOOKUP(Pag_Inicio_Corr_mas_casos[[#This Row],[Corregimiento]],Hoja3!$A$2:$D$676,4,0)</f>
        <v>130101</v>
      </c>
      <c r="E13120" s="217">
        <v>2</v>
      </c>
    </row>
    <row r="13121" spans="1:5">
      <c r="A13121" s="216">
        <v>44529</v>
      </c>
      <c r="B13121" s="217">
        <v>44529</v>
      </c>
      <c r="C13121" s="217" t="s">
        <v>1543</v>
      </c>
      <c r="D13121" s="218">
        <f>VLOOKUP(Pag_Inicio_Corr_mas_casos[[#This Row],[Corregimiento]],Hoja3!$A$2:$D$676,4,0)</f>
        <v>70703</v>
      </c>
      <c r="E13121" s="217">
        <v>2</v>
      </c>
    </row>
    <row r="13122" spans="1:5">
      <c r="A13122" s="216">
        <v>44529</v>
      </c>
      <c r="B13122" s="217">
        <v>44529</v>
      </c>
      <c r="C13122" s="217" t="s">
        <v>881</v>
      </c>
      <c r="D13122" s="218">
        <f>VLOOKUP(Pag_Inicio_Corr_mas_casos[[#This Row],[Corregimiento]],Hoja3!$A$2:$D$676,4,0)</f>
        <v>80821</v>
      </c>
      <c r="E13122" s="217">
        <v>2</v>
      </c>
    </row>
    <row r="13123" spans="1:5">
      <c r="A13123" s="216">
        <v>44529</v>
      </c>
      <c r="B13123" s="217">
        <v>44529</v>
      </c>
      <c r="C13123" s="217" t="s">
        <v>1504</v>
      </c>
      <c r="D13123" s="218">
        <f>VLOOKUP(Pag_Inicio_Corr_mas_casos[[#This Row],[Corregimiento]],Hoja3!$A$2:$D$676,4,0)</f>
        <v>130301</v>
      </c>
      <c r="E13123" s="217">
        <v>2</v>
      </c>
    </row>
    <row r="13124" spans="1:5">
      <c r="A13124" s="206">
        <v>44530</v>
      </c>
      <c r="B13124" s="207">
        <v>44530</v>
      </c>
      <c r="C13124" s="207" t="s">
        <v>1155</v>
      </c>
      <c r="D13124" s="208">
        <f>VLOOKUP(Pag_Inicio_Corr_mas_casos[[#This Row],[Corregimiento]],Hoja3!$A$2:$D$676,4,0)</f>
        <v>80812</v>
      </c>
      <c r="E13124" s="207">
        <v>8</v>
      </c>
    </row>
    <row r="13125" spans="1:5">
      <c r="A13125" s="206">
        <v>44530</v>
      </c>
      <c r="B13125" s="207">
        <v>44530</v>
      </c>
      <c r="C13125" s="207" t="s">
        <v>1348</v>
      </c>
      <c r="D13125" s="208">
        <f>VLOOKUP(Pag_Inicio_Corr_mas_casos[[#This Row],[Corregimiento]],Hoja3!$A$2:$D$676,4,0)</f>
        <v>10207</v>
      </c>
      <c r="E13125" s="207">
        <v>6</v>
      </c>
    </row>
    <row r="13126" spans="1:5">
      <c r="A13126" s="206">
        <v>44530</v>
      </c>
      <c r="B13126" s="207">
        <v>44530</v>
      </c>
      <c r="C13126" s="207" t="s">
        <v>809</v>
      </c>
      <c r="D13126" s="208">
        <f>VLOOKUP(Pag_Inicio_Corr_mas_casos[[#This Row],[Corregimiento]],Hoja3!$A$2:$D$676,4,0)</f>
        <v>30107</v>
      </c>
      <c r="E13126" s="207">
        <v>6</v>
      </c>
    </row>
    <row r="13127" spans="1:5">
      <c r="A13127" s="206">
        <v>44530</v>
      </c>
      <c r="B13127" s="207">
        <v>44530</v>
      </c>
      <c r="C13127" s="207" t="s">
        <v>1534</v>
      </c>
      <c r="D13127" s="208">
        <f>VLOOKUP(Pag_Inicio_Corr_mas_casos[[#This Row],[Corregimiento]],Hoja3!$A$2:$D$676,4,0)</f>
        <v>70701</v>
      </c>
      <c r="E13127" s="207">
        <v>5</v>
      </c>
    </row>
    <row r="13128" spans="1:5">
      <c r="A13128" s="206">
        <v>44530</v>
      </c>
      <c r="B13128" s="207">
        <v>44530</v>
      </c>
      <c r="C13128" s="207" t="s">
        <v>1130</v>
      </c>
      <c r="D13128" s="208">
        <f>VLOOKUP(Pag_Inicio_Corr_mas_casos[[#This Row],[Corregimiento]],Hoja3!$A$2:$D$676,4,0)</f>
        <v>81003</v>
      </c>
      <c r="E13128" s="207">
        <v>5</v>
      </c>
    </row>
    <row r="13129" spans="1:5">
      <c r="A13129" s="206">
        <v>44530</v>
      </c>
      <c r="B13129" s="207">
        <v>44530</v>
      </c>
      <c r="C13129" s="207" t="s">
        <v>1531</v>
      </c>
      <c r="D13129" s="208">
        <f>VLOOKUP(Pag_Inicio_Corr_mas_casos[[#This Row],[Corregimiento]],Hoja3!$A$2:$D$676,4,0)</f>
        <v>130701</v>
      </c>
      <c r="E13129" s="207">
        <v>4</v>
      </c>
    </row>
    <row r="13130" spans="1:5">
      <c r="A13130" s="206">
        <v>44530</v>
      </c>
      <c r="B13130" s="207">
        <v>44530</v>
      </c>
      <c r="C13130" s="207" t="s">
        <v>882</v>
      </c>
      <c r="D13130" s="208">
        <f>VLOOKUP(Pag_Inicio_Corr_mas_casos[[#This Row],[Corregimiento]],Hoja3!$A$2:$D$676,4,0)</f>
        <v>81009</v>
      </c>
      <c r="E13130" s="207">
        <v>4</v>
      </c>
    </row>
    <row r="13131" spans="1:5">
      <c r="A13131" s="206">
        <v>44530</v>
      </c>
      <c r="B13131" s="207">
        <v>44530</v>
      </c>
      <c r="C13131" s="207" t="s">
        <v>1177</v>
      </c>
      <c r="D13131" s="208">
        <f>VLOOKUP(Pag_Inicio_Corr_mas_casos[[#This Row],[Corregimiento]],Hoja3!$A$2:$D$676,4,0)</f>
        <v>130101</v>
      </c>
      <c r="E13131" s="207">
        <v>4</v>
      </c>
    </row>
    <row r="13132" spans="1:5">
      <c r="A13132" s="206">
        <v>44530</v>
      </c>
      <c r="B13132" s="207">
        <v>44530</v>
      </c>
      <c r="C13132" s="207" t="s">
        <v>881</v>
      </c>
      <c r="D13132" s="208">
        <f>VLOOKUP(Pag_Inicio_Corr_mas_casos[[#This Row],[Corregimiento]],Hoja3!$A$2:$D$676,4,0)</f>
        <v>80821</v>
      </c>
      <c r="E13132" s="207">
        <v>4</v>
      </c>
    </row>
    <row r="13133" spans="1:5">
      <c r="A13133" s="206">
        <v>44530</v>
      </c>
      <c r="B13133" s="207">
        <v>44530</v>
      </c>
      <c r="C13133" s="207" t="s">
        <v>1094</v>
      </c>
      <c r="D13133" s="208">
        <f>VLOOKUP(Pag_Inicio_Corr_mas_casos[[#This Row],[Corregimiento]],Hoja3!$A$2:$D$676,4,0)</f>
        <v>80822</v>
      </c>
      <c r="E13133" s="207">
        <v>3</v>
      </c>
    </row>
    <row r="13134" spans="1:5">
      <c r="A13134" s="206">
        <v>44530</v>
      </c>
      <c r="B13134" s="207">
        <v>44530</v>
      </c>
      <c r="C13134" s="207" t="s">
        <v>1088</v>
      </c>
      <c r="D13134" s="208">
        <f>VLOOKUP(Pag_Inicio_Corr_mas_casos[[#This Row],[Corregimiento]],Hoja3!$A$2:$D$676,4,0)</f>
        <v>81002</v>
      </c>
      <c r="E13134" s="207">
        <v>3</v>
      </c>
    </row>
    <row r="13135" spans="1:5">
      <c r="A13135" s="206">
        <v>44530</v>
      </c>
      <c r="B13135" s="207">
        <v>44530</v>
      </c>
      <c r="C13135" s="207" t="s">
        <v>1120</v>
      </c>
      <c r="D13135" s="208">
        <f>VLOOKUP(Pag_Inicio_Corr_mas_casos[[#This Row],[Corregimiento]],Hoja3!$A$2:$D$676,4,0)</f>
        <v>80809</v>
      </c>
      <c r="E13135" s="207">
        <v>3</v>
      </c>
    </row>
    <row r="13136" spans="1:5">
      <c r="A13136" s="206">
        <v>44530</v>
      </c>
      <c r="B13136" s="207">
        <v>44530</v>
      </c>
      <c r="C13136" s="207" t="s">
        <v>1115</v>
      </c>
      <c r="D13136" s="208">
        <f>VLOOKUP(Pag_Inicio_Corr_mas_casos[[#This Row],[Corregimiento]],Hoja3!$A$2:$D$676,4,0)</f>
        <v>60101</v>
      </c>
      <c r="E13136" s="207">
        <v>3</v>
      </c>
    </row>
    <row r="13137" spans="1:5">
      <c r="A13137" s="206">
        <v>44530</v>
      </c>
      <c r="B13137" s="207">
        <v>44530</v>
      </c>
      <c r="C13137" s="207" t="s">
        <v>1430</v>
      </c>
      <c r="D13137" s="208">
        <f>VLOOKUP(Pag_Inicio_Corr_mas_casos[[#This Row],[Corregimiento]],Hoja3!$A$2:$D$676,4,0)</f>
        <v>80810</v>
      </c>
      <c r="E13137" s="207">
        <v>3</v>
      </c>
    </row>
    <row r="13138" spans="1:5">
      <c r="A13138" s="206">
        <v>44530</v>
      </c>
      <c r="B13138" s="207">
        <v>44530</v>
      </c>
      <c r="C13138" s="207" t="s">
        <v>1050</v>
      </c>
      <c r="D13138" s="208">
        <f>VLOOKUP(Pag_Inicio_Corr_mas_casos[[#This Row],[Corregimiento]],Hoja3!$A$2:$D$676,4,0)</f>
        <v>80823</v>
      </c>
      <c r="E13138" s="207">
        <v>3</v>
      </c>
    </row>
    <row r="13139" spans="1:5">
      <c r="A13139" s="206">
        <v>44530</v>
      </c>
      <c r="B13139" s="207">
        <v>44530</v>
      </c>
      <c r="C13139" s="207" t="s">
        <v>1492</v>
      </c>
      <c r="D13139" s="208">
        <f>VLOOKUP(Pag_Inicio_Corr_mas_casos[[#This Row],[Corregimiento]],Hoja3!$A$2:$D$676,4,0)</f>
        <v>60105</v>
      </c>
      <c r="E13139" s="207">
        <v>3</v>
      </c>
    </row>
    <row r="13140" spans="1:5">
      <c r="A13140" s="206">
        <v>44530</v>
      </c>
      <c r="B13140" s="207">
        <v>44530</v>
      </c>
      <c r="C13140" s="207" t="s">
        <v>841</v>
      </c>
      <c r="D13140" s="208">
        <f>VLOOKUP(Pag_Inicio_Corr_mas_casos[[#This Row],[Corregimiento]],Hoja3!$A$2:$D$676,4,0)</f>
        <v>30111</v>
      </c>
      <c r="E13140" s="207">
        <v>2</v>
      </c>
    </row>
    <row r="13141" spans="1:5">
      <c r="A13141" s="206">
        <v>44530</v>
      </c>
      <c r="B13141" s="207">
        <v>44530</v>
      </c>
      <c r="C13141" s="207" t="s">
        <v>1544</v>
      </c>
      <c r="D13141" s="208">
        <f>VLOOKUP(Pag_Inicio_Corr_mas_casos[[#This Row],[Corregimiento]],Hoja3!$A$2:$D$676,4,0)</f>
        <v>41001</v>
      </c>
      <c r="E13141" s="207">
        <v>2</v>
      </c>
    </row>
    <row r="13142" spans="1:5">
      <c r="A13142" s="206">
        <v>44530</v>
      </c>
      <c r="B13142" s="207">
        <v>44530</v>
      </c>
      <c r="C13142" s="207" t="s">
        <v>1545</v>
      </c>
      <c r="D13142" s="208">
        <f>VLOOKUP(Pag_Inicio_Corr_mas_casos[[#This Row],[Corregimiento]],Hoja3!$A$2:$D$676,4,0)</f>
        <v>40611</v>
      </c>
      <c r="E13142" s="207">
        <v>2</v>
      </c>
    </row>
    <row r="13143" spans="1:5">
      <c r="A13143" s="206">
        <v>44530</v>
      </c>
      <c r="B13143" s="207">
        <v>44530</v>
      </c>
      <c r="C13143" s="207" t="s">
        <v>1347</v>
      </c>
      <c r="D13143" s="208">
        <f>VLOOKUP(Pag_Inicio_Corr_mas_casos[[#This Row],[Corregimiento]],Hoja3!$A$2:$D$676,4,0)</f>
        <v>40405</v>
      </c>
      <c r="E13143" s="207">
        <v>2</v>
      </c>
    </row>
    <row r="13144" spans="1:5">
      <c r="A13144" s="203">
        <v>44531</v>
      </c>
      <c r="B13144" s="204">
        <v>44531</v>
      </c>
      <c r="C13144" s="204" t="s">
        <v>1155</v>
      </c>
      <c r="D13144" s="205">
        <f>VLOOKUP(Pag_Inicio_Corr_mas_casos[[#This Row],[Corregimiento]],Hoja3!$A$2:$D$676,4,0)</f>
        <v>80812</v>
      </c>
      <c r="E13144" s="204">
        <v>16</v>
      </c>
    </row>
    <row r="13145" spans="1:5">
      <c r="A13145" s="203">
        <v>44531</v>
      </c>
      <c r="B13145" s="204">
        <v>44531</v>
      </c>
      <c r="C13145" s="204" t="s">
        <v>1163</v>
      </c>
      <c r="D13145" s="205">
        <f>VLOOKUP(Pag_Inicio_Corr_mas_casos[[#This Row],[Corregimiento]],Hoja3!$A$2:$D$676,4,0)</f>
        <v>130102</v>
      </c>
      <c r="E13145" s="204">
        <v>9</v>
      </c>
    </row>
    <row r="13146" spans="1:5">
      <c r="A13146" s="203">
        <v>44531</v>
      </c>
      <c r="B13146" s="204">
        <v>44531</v>
      </c>
      <c r="C13146" s="204" t="s">
        <v>1002</v>
      </c>
      <c r="D13146" s="205">
        <f>VLOOKUP(Pag_Inicio_Corr_mas_casos[[#This Row],[Corregimiento]],Hoja3!$A$2:$D$676,4,0)</f>
        <v>91001</v>
      </c>
      <c r="E13146" s="204">
        <v>8</v>
      </c>
    </row>
    <row r="13147" spans="1:5">
      <c r="A13147" s="203">
        <v>44531</v>
      </c>
      <c r="B13147" s="204">
        <v>44531</v>
      </c>
      <c r="C13147" s="204" t="s">
        <v>1177</v>
      </c>
      <c r="D13147" s="205">
        <f>VLOOKUP(Pag_Inicio_Corr_mas_casos[[#This Row],[Corregimiento]],Hoja3!$A$2:$D$676,4,0)</f>
        <v>130101</v>
      </c>
      <c r="E13147" s="204">
        <v>8</v>
      </c>
    </row>
    <row r="13148" spans="1:5">
      <c r="A13148" s="203">
        <v>44531</v>
      </c>
      <c r="B13148" s="204">
        <v>44531</v>
      </c>
      <c r="C13148" s="204" t="s">
        <v>1051</v>
      </c>
      <c r="D13148" s="205">
        <f>VLOOKUP(Pag_Inicio_Corr_mas_casos[[#This Row],[Corregimiento]],Hoja3!$A$2:$D$676,4,0)</f>
        <v>80807</v>
      </c>
      <c r="E13148" s="204">
        <v>8</v>
      </c>
    </row>
    <row r="13149" spans="1:5">
      <c r="A13149" s="203">
        <v>44531</v>
      </c>
      <c r="B13149" s="204">
        <v>44531</v>
      </c>
      <c r="C13149" s="204" t="s">
        <v>891</v>
      </c>
      <c r="D13149" s="205">
        <f>VLOOKUP(Pag_Inicio_Corr_mas_casos[[#This Row],[Corregimiento]],Hoja3!$A$2:$D$676,4,0)</f>
        <v>20606</v>
      </c>
      <c r="E13149" s="204">
        <v>7</v>
      </c>
    </row>
    <row r="13150" spans="1:5">
      <c r="A13150" s="203">
        <v>44531</v>
      </c>
      <c r="B13150" s="204">
        <v>44531</v>
      </c>
      <c r="C13150" s="204" t="s">
        <v>1515</v>
      </c>
      <c r="D13150" s="205">
        <f>VLOOKUP(Pag_Inicio_Corr_mas_casos[[#This Row],[Corregimiento]],Hoja3!$A$2:$D$676,4,0)</f>
        <v>70301</v>
      </c>
      <c r="E13150" s="204">
        <v>6</v>
      </c>
    </row>
    <row r="13151" spans="1:5">
      <c r="A13151" s="203">
        <v>44531</v>
      </c>
      <c r="B13151" s="204">
        <v>44531</v>
      </c>
      <c r="C13151" s="204" t="s">
        <v>1121</v>
      </c>
      <c r="D13151" s="205">
        <f>VLOOKUP(Pag_Inicio_Corr_mas_casos[[#This Row],[Corregimiento]],Hoja3!$A$2:$D$676,4,0)</f>
        <v>80819</v>
      </c>
      <c r="E13151" s="204">
        <v>6</v>
      </c>
    </row>
    <row r="13152" spans="1:5">
      <c r="A13152" s="203">
        <v>44531</v>
      </c>
      <c r="B13152" s="204">
        <v>44531</v>
      </c>
      <c r="C13152" s="204" t="s">
        <v>1492</v>
      </c>
      <c r="D13152" s="205">
        <f>VLOOKUP(Pag_Inicio_Corr_mas_casos[[#This Row],[Corregimiento]],Hoja3!$A$2:$D$676,4,0)</f>
        <v>60105</v>
      </c>
      <c r="E13152" s="204">
        <v>5</v>
      </c>
    </row>
    <row r="13153" spans="1:5">
      <c r="A13153" s="203">
        <v>44531</v>
      </c>
      <c r="B13153" s="204">
        <v>44531</v>
      </c>
      <c r="C13153" s="204" t="s">
        <v>1115</v>
      </c>
      <c r="D13153" s="205">
        <f>VLOOKUP(Pag_Inicio_Corr_mas_casos[[#This Row],[Corregimiento]],Hoja3!$A$2:$D$676,4,0)</f>
        <v>60101</v>
      </c>
      <c r="E13153" s="204">
        <v>5</v>
      </c>
    </row>
    <row r="13154" spans="1:5">
      <c r="A13154" s="203">
        <v>44531</v>
      </c>
      <c r="B13154" s="204">
        <v>44531</v>
      </c>
      <c r="C13154" s="204" t="s">
        <v>1360</v>
      </c>
      <c r="D13154" s="205">
        <f>VLOOKUP(Pag_Inicio_Corr_mas_casos[[#This Row],[Corregimiento]],Hoja3!$A$2:$D$676,4,0)</f>
        <v>10101</v>
      </c>
      <c r="E13154" s="204">
        <v>5</v>
      </c>
    </row>
    <row r="13155" spans="1:5">
      <c r="A13155" s="203">
        <v>44531</v>
      </c>
      <c r="B13155" s="204">
        <v>44531</v>
      </c>
      <c r="C13155" s="204" t="s">
        <v>1050</v>
      </c>
      <c r="D13155" s="205">
        <f>VLOOKUP(Pag_Inicio_Corr_mas_casos[[#This Row],[Corregimiento]],Hoja3!$A$2:$D$676,4,0)</f>
        <v>80823</v>
      </c>
      <c r="E13155" s="204">
        <v>5</v>
      </c>
    </row>
    <row r="13156" spans="1:5">
      <c r="A13156" s="203">
        <v>44531</v>
      </c>
      <c r="B13156" s="204">
        <v>44531</v>
      </c>
      <c r="C13156" s="204" t="s">
        <v>1049</v>
      </c>
      <c r="D13156" s="205">
        <f>VLOOKUP(Pag_Inicio_Corr_mas_casos[[#This Row],[Corregimiento]],Hoja3!$A$2:$D$676,4,0)</f>
        <v>80806</v>
      </c>
      <c r="E13156" s="204">
        <v>5</v>
      </c>
    </row>
    <row r="13157" spans="1:5">
      <c r="A13157" s="203">
        <v>44531</v>
      </c>
      <c r="B13157" s="204">
        <v>44531</v>
      </c>
      <c r="C13157" s="204" t="s">
        <v>1088</v>
      </c>
      <c r="D13157" s="205">
        <f>VLOOKUP(Pag_Inicio_Corr_mas_casos[[#This Row],[Corregimiento]],Hoja3!$A$2:$D$676,4,0)</f>
        <v>81002</v>
      </c>
      <c r="E13157" s="204">
        <v>5</v>
      </c>
    </row>
    <row r="13158" spans="1:5">
      <c r="A13158" s="203">
        <v>44531</v>
      </c>
      <c r="B13158" s="204">
        <v>44531</v>
      </c>
      <c r="C13158" s="204" t="s">
        <v>1055</v>
      </c>
      <c r="D13158" s="205">
        <f>VLOOKUP(Pag_Inicio_Corr_mas_casos[[#This Row],[Corregimiento]],Hoja3!$A$2:$D$676,4,0)</f>
        <v>80814</v>
      </c>
      <c r="E13158" s="204">
        <v>5</v>
      </c>
    </row>
    <row r="13159" spans="1:5">
      <c r="A13159" s="203">
        <v>44531</v>
      </c>
      <c r="B13159" s="204">
        <v>44531</v>
      </c>
      <c r="C13159" s="204" t="s">
        <v>882</v>
      </c>
      <c r="D13159" s="205">
        <f>VLOOKUP(Pag_Inicio_Corr_mas_casos[[#This Row],[Corregimiento]],Hoja3!$A$2:$D$676,4,0)</f>
        <v>81009</v>
      </c>
      <c r="E13159" s="204">
        <v>4</v>
      </c>
    </row>
    <row r="13160" spans="1:5">
      <c r="A13160" s="203">
        <v>44531</v>
      </c>
      <c r="B13160" s="204">
        <v>44531</v>
      </c>
      <c r="C13160" s="204" t="s">
        <v>1546</v>
      </c>
      <c r="D13160" s="205">
        <f>VLOOKUP(Pag_Inicio_Corr_mas_casos[[#This Row],[Corregimiento]],Hoja3!$A$2:$D$676,4,0)</f>
        <v>70704</v>
      </c>
      <c r="E13160" s="204">
        <v>4</v>
      </c>
    </row>
    <row r="13161" spans="1:5">
      <c r="A13161" s="203">
        <v>44531</v>
      </c>
      <c r="B13161" s="204">
        <v>44531</v>
      </c>
      <c r="C13161" s="204" t="s">
        <v>1120</v>
      </c>
      <c r="D13161" s="205">
        <f>VLOOKUP(Pag_Inicio_Corr_mas_casos[[#This Row],[Corregimiento]],Hoja3!$A$2:$D$676,4,0)</f>
        <v>80809</v>
      </c>
      <c r="E13161" s="204">
        <v>4</v>
      </c>
    </row>
    <row r="13162" spans="1:5">
      <c r="A13162" s="203">
        <v>44531</v>
      </c>
      <c r="B13162" s="204">
        <v>44531</v>
      </c>
      <c r="C13162" s="204" t="s">
        <v>1056</v>
      </c>
      <c r="D13162" s="205">
        <f>VLOOKUP(Pag_Inicio_Corr_mas_casos[[#This Row],[Corregimiento]],Hoja3!$A$2:$D$676,4,0)</f>
        <v>80826</v>
      </c>
      <c r="E13162" s="204">
        <v>4</v>
      </c>
    </row>
    <row r="13163" spans="1:5">
      <c r="A13163" s="203">
        <v>44531</v>
      </c>
      <c r="B13163" s="204">
        <v>44531</v>
      </c>
      <c r="C13163" s="204" t="s">
        <v>1529</v>
      </c>
      <c r="D13163" s="205">
        <f>VLOOKUP(Pag_Inicio_Corr_mas_casos[[#This Row],[Corregimiento]],Hoja3!$A$2:$D$676,4,0)</f>
        <v>81006</v>
      </c>
      <c r="E13163" s="204">
        <v>4</v>
      </c>
    </row>
    <row r="13164" spans="1:5">
      <c r="A13164" s="43">
        <v>44532</v>
      </c>
      <c r="B13164" s="41">
        <v>44532</v>
      </c>
      <c r="C13164" s="41" t="s">
        <v>1120</v>
      </c>
      <c r="D13164" s="42">
        <f>VLOOKUP(Pag_Inicio_Corr_mas_casos[[#This Row],[Corregimiento]],Hoja3!$A$2:$D$676,4,0)</f>
        <v>80809</v>
      </c>
      <c r="E13164" s="41">
        <v>14</v>
      </c>
    </row>
    <row r="13165" spans="1:5">
      <c r="A13165" s="43">
        <v>44532</v>
      </c>
      <c r="B13165" s="41">
        <v>44532</v>
      </c>
      <c r="C13165" s="41" t="s">
        <v>1051</v>
      </c>
      <c r="D13165" s="42">
        <f>VLOOKUP(Pag_Inicio_Corr_mas_casos[[#This Row],[Corregimiento]],Hoja3!$A$2:$D$676,4,0)</f>
        <v>80807</v>
      </c>
      <c r="E13165" s="41">
        <v>10</v>
      </c>
    </row>
    <row r="13166" spans="1:5">
      <c r="A13166" s="43">
        <v>44532</v>
      </c>
      <c r="B13166" s="41">
        <v>44532</v>
      </c>
      <c r="C13166" s="41" t="s">
        <v>1163</v>
      </c>
      <c r="D13166" s="42">
        <f>VLOOKUP(Pag_Inicio_Corr_mas_casos[[#This Row],[Corregimiento]],Hoja3!$A$2:$D$676,4,0)</f>
        <v>130102</v>
      </c>
      <c r="E13166" s="41">
        <v>9</v>
      </c>
    </row>
    <row r="13167" spans="1:5">
      <c r="A13167" s="43">
        <v>44532</v>
      </c>
      <c r="B13167" s="41">
        <v>44532</v>
      </c>
      <c r="C13167" s="41" t="s">
        <v>1049</v>
      </c>
      <c r="D13167" s="42">
        <f>VLOOKUP(Pag_Inicio_Corr_mas_casos[[#This Row],[Corregimiento]],Hoja3!$A$2:$D$676,4,0)</f>
        <v>80806</v>
      </c>
      <c r="E13167" s="41">
        <v>8</v>
      </c>
    </row>
    <row r="13168" spans="1:5">
      <c r="A13168" s="43">
        <v>44532</v>
      </c>
      <c r="B13168" s="41">
        <v>44532</v>
      </c>
      <c r="C13168" s="41" t="s">
        <v>1155</v>
      </c>
      <c r="D13168" s="42">
        <f>VLOOKUP(Pag_Inicio_Corr_mas_casos[[#This Row],[Corregimiento]],Hoja3!$A$2:$D$676,4,0)</f>
        <v>80812</v>
      </c>
      <c r="E13168" s="41">
        <v>8</v>
      </c>
    </row>
    <row r="13169" spans="1:5">
      <c r="A13169" s="43">
        <v>44532</v>
      </c>
      <c r="B13169" s="41">
        <v>44532</v>
      </c>
      <c r="C13169" s="41" t="s">
        <v>1121</v>
      </c>
      <c r="D13169" s="42">
        <f>VLOOKUP(Pag_Inicio_Corr_mas_casos[[#This Row],[Corregimiento]],Hoja3!$A$2:$D$676,4,0)</f>
        <v>80819</v>
      </c>
      <c r="E13169" s="41">
        <v>7</v>
      </c>
    </row>
    <row r="13170" spans="1:5">
      <c r="A13170" s="43">
        <v>44532</v>
      </c>
      <c r="B13170" s="41">
        <v>44532</v>
      </c>
      <c r="C13170" s="41" t="s">
        <v>1161</v>
      </c>
      <c r="D13170" s="42">
        <f>VLOOKUP(Pag_Inicio_Corr_mas_casos[[#This Row],[Corregimiento]],Hoja3!$A$2:$D$676,4,0)</f>
        <v>40201</v>
      </c>
      <c r="E13170" s="41">
        <v>7</v>
      </c>
    </row>
    <row r="13171" spans="1:5">
      <c r="A13171" s="43">
        <v>44532</v>
      </c>
      <c r="B13171" s="41">
        <v>44532</v>
      </c>
      <c r="C13171" s="41" t="s">
        <v>1212</v>
      </c>
      <c r="D13171" s="42">
        <f>VLOOKUP(Pag_Inicio_Corr_mas_casos[[#This Row],[Corregimiento]],Hoja3!$A$2:$D$676,4,0)</f>
        <v>130301</v>
      </c>
      <c r="E13171" s="41">
        <v>7</v>
      </c>
    </row>
    <row r="13172" spans="1:5">
      <c r="A13172" s="43">
        <v>44532</v>
      </c>
      <c r="B13172" s="41">
        <v>44532</v>
      </c>
      <c r="C13172" s="41" t="s">
        <v>1284</v>
      </c>
      <c r="D13172" s="42">
        <f>VLOOKUP(Pag_Inicio_Corr_mas_casos[[#This Row],[Corregimiento]],Hoja3!$A$2:$D$676,4,0)</f>
        <v>40701</v>
      </c>
      <c r="E13172" s="41">
        <v>6</v>
      </c>
    </row>
    <row r="13173" spans="1:5">
      <c r="A13173" s="43">
        <v>44532</v>
      </c>
      <c r="B13173" s="41">
        <v>44532</v>
      </c>
      <c r="C13173" s="41" t="s">
        <v>1115</v>
      </c>
      <c r="D13173" s="42">
        <f>VLOOKUP(Pag_Inicio_Corr_mas_casos[[#This Row],[Corregimiento]],Hoja3!$A$2:$D$676,4,0)</f>
        <v>60101</v>
      </c>
      <c r="E13173" s="41">
        <v>5</v>
      </c>
    </row>
    <row r="13174" spans="1:5">
      <c r="A13174" s="43">
        <v>44532</v>
      </c>
      <c r="B13174" s="41">
        <v>44532</v>
      </c>
      <c r="C13174" s="41" t="s">
        <v>1047</v>
      </c>
      <c r="D13174" s="42">
        <f>VLOOKUP(Pag_Inicio_Corr_mas_casos[[#This Row],[Corregimiento]],Hoja3!$A$2:$D$676,4,0)</f>
        <v>130717</v>
      </c>
      <c r="E13174" s="41">
        <v>5</v>
      </c>
    </row>
    <row r="13175" spans="1:5">
      <c r="A13175" s="43">
        <v>44532</v>
      </c>
      <c r="B13175" s="41">
        <v>44532</v>
      </c>
      <c r="C13175" s="41" t="s">
        <v>881</v>
      </c>
      <c r="D13175" s="42">
        <f>VLOOKUP(Pag_Inicio_Corr_mas_casos[[#This Row],[Corregimiento]],Hoja3!$A$2:$D$676,4,0)</f>
        <v>80821</v>
      </c>
      <c r="E13175" s="41">
        <v>5</v>
      </c>
    </row>
    <row r="13176" spans="1:5">
      <c r="A13176" s="43">
        <v>44532</v>
      </c>
      <c r="B13176" s="41">
        <v>44532</v>
      </c>
      <c r="C13176" s="41" t="s">
        <v>1547</v>
      </c>
      <c r="D13176" s="42">
        <f>VLOOKUP(Pag_Inicio_Corr_mas_casos[[#This Row],[Corregimiento]],Hoja3!$A$2:$D$676,4,0)</f>
        <v>70209</v>
      </c>
      <c r="E13176" s="41">
        <v>4</v>
      </c>
    </row>
    <row r="13177" spans="1:5">
      <c r="A13177" s="43">
        <v>44532</v>
      </c>
      <c r="B13177" s="41">
        <v>44532</v>
      </c>
      <c r="C13177" s="41" t="s">
        <v>1046</v>
      </c>
      <c r="D13177" s="42">
        <f>VLOOKUP(Pag_Inicio_Corr_mas_casos[[#This Row],[Corregimiento]],Hoja3!$A$2:$D$676,4,0)</f>
        <v>80810</v>
      </c>
      <c r="E13177" s="41">
        <v>4</v>
      </c>
    </row>
    <row r="13178" spans="1:5">
      <c r="A13178" s="43">
        <v>44532</v>
      </c>
      <c r="B13178" s="41">
        <v>44532</v>
      </c>
      <c r="C13178" s="41" t="s">
        <v>1314</v>
      </c>
      <c r="D13178" s="42">
        <f>VLOOKUP(Pag_Inicio_Corr_mas_casos[[#This Row],[Corregimiento]],Hoja3!$A$2:$D$676,4,0)</f>
        <v>10207</v>
      </c>
      <c r="E13178" s="41">
        <v>4</v>
      </c>
    </row>
    <row r="13179" spans="1:5">
      <c r="A13179" s="43">
        <v>44532</v>
      </c>
      <c r="B13179" s="41">
        <v>44532</v>
      </c>
      <c r="C13179" s="41" t="s">
        <v>1063</v>
      </c>
      <c r="D13179" s="42">
        <f>VLOOKUP(Pag_Inicio_Corr_mas_casos[[#This Row],[Corregimiento]],Hoja3!$A$2:$D$676,4,0)</f>
        <v>80822</v>
      </c>
      <c r="E13179" s="41">
        <v>4</v>
      </c>
    </row>
    <row r="13180" spans="1:5">
      <c r="A13180" s="43">
        <v>44532</v>
      </c>
      <c r="B13180" s="41">
        <v>44532</v>
      </c>
      <c r="C13180" s="41" t="s">
        <v>1084</v>
      </c>
      <c r="D13180" s="42">
        <f>VLOOKUP(Pag_Inicio_Corr_mas_casos[[#This Row],[Corregimiento]],Hoja3!$A$2:$D$676,4,0)</f>
        <v>20207</v>
      </c>
      <c r="E13180" s="41">
        <v>4</v>
      </c>
    </row>
    <row r="13181" spans="1:5">
      <c r="A13181" s="43">
        <v>44532</v>
      </c>
      <c r="B13181" s="41">
        <v>44532</v>
      </c>
      <c r="C13181" s="41" t="s">
        <v>1128</v>
      </c>
      <c r="D13181" s="42">
        <f>VLOOKUP(Pag_Inicio_Corr_mas_casos[[#This Row],[Corregimiento]],Hoja3!$A$2:$D$676,4,0)</f>
        <v>81001</v>
      </c>
      <c r="E13181" s="41">
        <v>4</v>
      </c>
    </row>
    <row r="13182" spans="1:5">
      <c r="A13182" s="43">
        <v>44532</v>
      </c>
      <c r="B13182" s="41">
        <v>44532</v>
      </c>
      <c r="C13182" s="41" t="s">
        <v>1052</v>
      </c>
      <c r="D13182" s="42">
        <f>VLOOKUP(Pag_Inicio_Corr_mas_casos[[#This Row],[Corregimiento]],Hoja3!$A$2:$D$676,4,0)</f>
        <v>80816</v>
      </c>
      <c r="E13182" s="41">
        <v>4</v>
      </c>
    </row>
    <row r="13183" spans="1:5">
      <c r="A13183" s="43">
        <v>44532</v>
      </c>
      <c r="B13183" s="41">
        <v>44532</v>
      </c>
      <c r="C13183" s="41" t="s">
        <v>1112</v>
      </c>
      <c r="D13183" s="42">
        <f>VLOOKUP(Pag_Inicio_Corr_mas_casos[[#This Row],[Corregimiento]],Hoja3!$A$2:$D$676,4,0)</f>
        <v>40611</v>
      </c>
      <c r="E13183" s="41">
        <v>4</v>
      </c>
    </row>
    <row r="13184" spans="1:5">
      <c r="A13184" s="206">
        <v>44533</v>
      </c>
      <c r="B13184" s="207">
        <v>44533</v>
      </c>
      <c r="C13184" s="207" t="s">
        <v>1532</v>
      </c>
      <c r="D13184" s="208">
        <f>VLOOKUP(Pag_Inicio_Corr_mas_casos[[#This Row],[Corregimiento]],Hoja3!$A$2:$D$676,4,0)</f>
        <v>70701</v>
      </c>
      <c r="E13184" s="207">
        <v>13</v>
      </c>
    </row>
    <row r="13185" spans="1:5">
      <c r="A13185" s="206">
        <v>44533</v>
      </c>
      <c r="B13185" s="207">
        <v>44533</v>
      </c>
      <c r="C13185" s="207" t="s">
        <v>1120</v>
      </c>
      <c r="D13185" s="208">
        <f>VLOOKUP(Pag_Inicio_Corr_mas_casos[[#This Row],[Corregimiento]],Hoja3!$A$2:$D$676,4,0)</f>
        <v>80809</v>
      </c>
      <c r="E13185" s="207">
        <v>12</v>
      </c>
    </row>
    <row r="13186" spans="1:5">
      <c r="A13186" s="206">
        <v>44533</v>
      </c>
      <c r="B13186" s="207">
        <v>44533</v>
      </c>
      <c r="C13186" s="207" t="s">
        <v>1121</v>
      </c>
      <c r="D13186" s="208">
        <f>VLOOKUP(Pag_Inicio_Corr_mas_casos[[#This Row],[Corregimiento]],Hoja3!$A$2:$D$676,4,0)</f>
        <v>80819</v>
      </c>
      <c r="E13186" s="207">
        <v>11</v>
      </c>
    </row>
    <row r="13187" spans="1:5">
      <c r="A13187" s="206">
        <v>44533</v>
      </c>
      <c r="B13187" s="207">
        <v>44533</v>
      </c>
      <c r="C13187" s="207" t="s">
        <v>1051</v>
      </c>
      <c r="D13187" s="208">
        <f>VLOOKUP(Pag_Inicio_Corr_mas_casos[[#This Row],[Corregimiento]],Hoja3!$A$2:$D$676,4,0)</f>
        <v>80807</v>
      </c>
      <c r="E13187" s="207">
        <v>9</v>
      </c>
    </row>
    <row r="13188" spans="1:5">
      <c r="A13188" s="206">
        <v>44533</v>
      </c>
      <c r="B13188" s="207">
        <v>44533</v>
      </c>
      <c r="C13188" s="207" t="s">
        <v>1548</v>
      </c>
      <c r="D13188" s="208">
        <f>VLOOKUP(Pag_Inicio_Corr_mas_casos[[#This Row],[Corregimiento]],Hoja3!$A$2:$D$676,4,0)</f>
        <v>130309</v>
      </c>
      <c r="E13188" s="207">
        <v>7</v>
      </c>
    </row>
    <row r="13189" spans="1:5">
      <c r="A13189" s="206">
        <v>44533</v>
      </c>
      <c r="B13189" s="207">
        <v>44533</v>
      </c>
      <c r="C13189" s="207" t="s">
        <v>1130</v>
      </c>
      <c r="D13189" s="208">
        <f>VLOOKUP(Pag_Inicio_Corr_mas_casos[[#This Row],[Corregimiento]],Hoja3!$A$2:$D$676,4,0)</f>
        <v>81003</v>
      </c>
      <c r="E13189" s="207">
        <v>7</v>
      </c>
    </row>
    <row r="13190" spans="1:5">
      <c r="A13190" s="206">
        <v>44533</v>
      </c>
      <c r="B13190" s="207">
        <v>44533</v>
      </c>
      <c r="C13190" s="207" t="s">
        <v>881</v>
      </c>
      <c r="D13190" s="208">
        <f>VLOOKUP(Pag_Inicio_Corr_mas_casos[[#This Row],[Corregimiento]],Hoja3!$A$2:$D$676,4,0)</f>
        <v>80821</v>
      </c>
      <c r="E13190" s="207">
        <v>7</v>
      </c>
    </row>
    <row r="13191" spans="1:5">
      <c r="A13191" s="206">
        <v>44533</v>
      </c>
      <c r="B13191" s="207">
        <v>44533</v>
      </c>
      <c r="C13191" s="207" t="s">
        <v>796</v>
      </c>
      <c r="D13191" s="208">
        <f>VLOOKUP(Pag_Inicio_Corr_mas_casos[[#This Row],[Corregimiento]],Hoja3!$A$2:$D$676,4,0)</f>
        <v>80817</v>
      </c>
      <c r="E13191" s="207">
        <v>6</v>
      </c>
    </row>
    <row r="13192" spans="1:5">
      <c r="A13192" s="206">
        <v>44533</v>
      </c>
      <c r="B13192" s="207">
        <v>44533</v>
      </c>
      <c r="C13192" s="207" t="s">
        <v>949</v>
      </c>
      <c r="D13192" s="208">
        <f>VLOOKUP(Pag_Inicio_Corr_mas_casos[[#This Row],[Corregimiento]],Hoja3!$A$2:$D$676,4,0)</f>
        <v>60103</v>
      </c>
      <c r="E13192" s="207">
        <v>6</v>
      </c>
    </row>
    <row r="13193" spans="1:5">
      <c r="A13193" s="206">
        <v>44533</v>
      </c>
      <c r="B13193" s="207">
        <v>44533</v>
      </c>
      <c r="C13193" s="207" t="s">
        <v>1155</v>
      </c>
      <c r="D13193" s="208">
        <f>VLOOKUP(Pag_Inicio_Corr_mas_casos[[#This Row],[Corregimiento]],Hoja3!$A$2:$D$676,4,0)</f>
        <v>80812</v>
      </c>
      <c r="E13193" s="207">
        <v>6</v>
      </c>
    </row>
    <row r="13194" spans="1:5">
      <c r="A13194" s="206">
        <v>44533</v>
      </c>
      <c r="B13194" s="207">
        <v>44533</v>
      </c>
      <c r="C13194" s="207" t="s">
        <v>1004</v>
      </c>
      <c r="D13194" s="208">
        <f>VLOOKUP(Pag_Inicio_Corr_mas_casos[[#This Row],[Corregimiento]],Hoja3!$A$2:$D$676,4,0)</f>
        <v>40707</v>
      </c>
      <c r="E13194" s="207">
        <v>5</v>
      </c>
    </row>
    <row r="13195" spans="1:5">
      <c r="A13195" s="206">
        <v>44533</v>
      </c>
      <c r="B13195" s="207">
        <v>44533</v>
      </c>
      <c r="C13195" s="207" t="s">
        <v>818</v>
      </c>
      <c r="D13195" s="208">
        <f>VLOOKUP(Pag_Inicio_Corr_mas_casos[[#This Row],[Corregimiento]],Hoja3!$A$2:$D$676,4,0)</f>
        <v>80815</v>
      </c>
      <c r="E13195" s="207">
        <v>5</v>
      </c>
    </row>
    <row r="13196" spans="1:5">
      <c r="A13196" s="206">
        <v>44533</v>
      </c>
      <c r="B13196" s="207">
        <v>44533</v>
      </c>
      <c r="C13196" s="207" t="s">
        <v>1052</v>
      </c>
      <c r="D13196" s="208">
        <f>VLOOKUP(Pag_Inicio_Corr_mas_casos[[#This Row],[Corregimiento]],Hoja3!$A$2:$D$676,4,0)</f>
        <v>80816</v>
      </c>
      <c r="E13196" s="207">
        <v>5</v>
      </c>
    </row>
    <row r="13197" spans="1:5">
      <c r="A13197" s="206">
        <v>44533</v>
      </c>
      <c r="B13197" s="207">
        <v>44533</v>
      </c>
      <c r="C13197" s="207" t="s">
        <v>1095</v>
      </c>
      <c r="D13197" s="208">
        <f>VLOOKUP(Pag_Inicio_Corr_mas_casos[[#This Row],[Corregimiento]],Hoja3!$A$2:$D$676,4,0)</f>
        <v>81007</v>
      </c>
      <c r="E13197" s="207">
        <v>5</v>
      </c>
    </row>
    <row r="13198" spans="1:5">
      <c r="A13198" s="206">
        <v>44533</v>
      </c>
      <c r="B13198" s="207">
        <v>44533</v>
      </c>
      <c r="C13198" s="207" t="s">
        <v>1348</v>
      </c>
      <c r="D13198" s="208">
        <f>VLOOKUP(Pag_Inicio_Corr_mas_casos[[#This Row],[Corregimiento]],Hoja3!$A$2:$D$676,4,0)</f>
        <v>10207</v>
      </c>
      <c r="E13198" s="207">
        <v>5</v>
      </c>
    </row>
    <row r="13199" spans="1:5">
      <c r="A13199" s="206">
        <v>44533</v>
      </c>
      <c r="B13199" s="207">
        <v>44533</v>
      </c>
      <c r="C13199" s="207" t="s">
        <v>1045</v>
      </c>
      <c r="D13199" s="208">
        <f>VLOOKUP(Pag_Inicio_Corr_mas_casos[[#This Row],[Corregimiento]],Hoja3!$A$2:$D$676,4,0)</f>
        <v>81001</v>
      </c>
      <c r="E13199" s="207">
        <v>4</v>
      </c>
    </row>
    <row r="13200" spans="1:5">
      <c r="A13200" s="206">
        <v>44533</v>
      </c>
      <c r="B13200" s="207">
        <v>44533</v>
      </c>
      <c r="C13200" s="207" t="s">
        <v>1262</v>
      </c>
      <c r="D13200" s="208">
        <f>VLOOKUP(Pag_Inicio_Corr_mas_casos[[#This Row],[Corregimiento]],Hoja3!$A$2:$D$676,4,0)</f>
        <v>20601</v>
      </c>
      <c r="E13200" s="207">
        <v>4</v>
      </c>
    </row>
    <row r="13201" spans="1:5">
      <c r="A13201" s="206">
        <v>44533</v>
      </c>
      <c r="B13201" s="207">
        <v>44533</v>
      </c>
      <c r="C13201" s="207" t="s">
        <v>1163</v>
      </c>
      <c r="D13201" s="208">
        <f>VLOOKUP(Pag_Inicio_Corr_mas_casos[[#This Row],[Corregimiento]],Hoja3!$A$2:$D$676,4,0)</f>
        <v>130102</v>
      </c>
      <c r="E13201" s="207">
        <v>4</v>
      </c>
    </row>
    <row r="13202" spans="1:5">
      <c r="A13202" s="206">
        <v>44533</v>
      </c>
      <c r="B13202" s="207">
        <v>44533</v>
      </c>
      <c r="C13202" s="207" t="s">
        <v>1088</v>
      </c>
      <c r="D13202" s="208">
        <f>VLOOKUP(Pag_Inicio_Corr_mas_casos[[#This Row],[Corregimiento]],Hoja3!$A$2:$D$676,4,0)</f>
        <v>81002</v>
      </c>
      <c r="E13202" s="207">
        <v>4</v>
      </c>
    </row>
    <row r="13203" spans="1:5">
      <c r="A13203" s="206">
        <v>44533</v>
      </c>
      <c r="B13203" s="207">
        <v>44533</v>
      </c>
      <c r="C13203" s="207" t="s">
        <v>1264</v>
      </c>
      <c r="D13203" s="208">
        <f>VLOOKUP(Pag_Inicio_Corr_mas_casos[[#This Row],[Corregimiento]],Hoja3!$A$2:$D$676,4,0)</f>
        <v>30103</v>
      </c>
      <c r="E13203" s="207">
        <v>4</v>
      </c>
    </row>
    <row r="13204" spans="1:5">
      <c r="A13204" s="35">
        <v>44534</v>
      </c>
      <c r="B13204" s="36">
        <v>44534</v>
      </c>
      <c r="C13204" s="36" t="s">
        <v>1155</v>
      </c>
      <c r="D13204" s="37">
        <f>VLOOKUP(Pag_Inicio_Corr_mas_casos[[#This Row],[Corregimiento]],Hoja3!$A$2:$D$676,4,0)</f>
        <v>80812</v>
      </c>
      <c r="E13204" s="36">
        <v>15</v>
      </c>
    </row>
    <row r="13205" spans="1:5">
      <c r="A13205" s="35">
        <v>44534</v>
      </c>
      <c r="B13205" s="36">
        <v>44534</v>
      </c>
      <c r="C13205" s="36" t="s">
        <v>1177</v>
      </c>
      <c r="D13205" s="37">
        <f>VLOOKUP(Pag_Inicio_Corr_mas_casos[[#This Row],[Corregimiento]],Hoja3!$A$2:$D$676,4,0)</f>
        <v>130101</v>
      </c>
      <c r="E13205" s="36">
        <v>13</v>
      </c>
    </row>
    <row r="13206" spans="1:5">
      <c r="A13206" s="35">
        <v>44534</v>
      </c>
      <c r="B13206" s="36">
        <v>44534</v>
      </c>
      <c r="C13206" s="36" t="s">
        <v>1048</v>
      </c>
      <c r="D13206" s="37">
        <f>VLOOKUP(Pag_Inicio_Corr_mas_casos[[#This Row],[Corregimiento]],Hoja3!$A$2:$D$676,4,0)</f>
        <v>81009</v>
      </c>
      <c r="E13206" s="36">
        <v>9</v>
      </c>
    </row>
    <row r="13207" spans="1:5">
      <c r="A13207" s="35">
        <v>44534</v>
      </c>
      <c r="B13207" s="36">
        <v>44534</v>
      </c>
      <c r="C13207" s="36" t="s">
        <v>1120</v>
      </c>
      <c r="D13207" s="37">
        <f>VLOOKUP(Pag_Inicio_Corr_mas_casos[[#This Row],[Corregimiento]],Hoja3!$A$2:$D$676,4,0)</f>
        <v>80809</v>
      </c>
      <c r="E13207" s="36">
        <v>7</v>
      </c>
    </row>
    <row r="13208" spans="1:5">
      <c r="A13208" s="35">
        <v>44534</v>
      </c>
      <c r="B13208" s="36">
        <v>44534</v>
      </c>
      <c r="C13208" s="36" t="s">
        <v>1051</v>
      </c>
      <c r="D13208" s="37">
        <f>VLOOKUP(Pag_Inicio_Corr_mas_casos[[#This Row],[Corregimiento]],Hoja3!$A$2:$D$676,4,0)</f>
        <v>80807</v>
      </c>
      <c r="E13208" s="36">
        <v>7</v>
      </c>
    </row>
    <row r="13209" spans="1:5">
      <c r="A13209" s="35">
        <v>44534</v>
      </c>
      <c r="B13209" s="36">
        <v>44534</v>
      </c>
      <c r="C13209" s="36" t="s">
        <v>1055</v>
      </c>
      <c r="D13209" s="37">
        <f>VLOOKUP(Pag_Inicio_Corr_mas_casos[[#This Row],[Corregimiento]],Hoja3!$A$2:$D$676,4,0)</f>
        <v>80814</v>
      </c>
      <c r="E13209" s="36">
        <v>6</v>
      </c>
    </row>
    <row r="13210" spans="1:5">
      <c r="A13210" s="35">
        <v>44534</v>
      </c>
      <c r="B13210" s="36">
        <v>44534</v>
      </c>
      <c r="C13210" s="36" t="s">
        <v>1131</v>
      </c>
      <c r="D13210" s="37">
        <f>VLOOKUP(Pag_Inicio_Corr_mas_casos[[#This Row],[Corregimiento]],Hoja3!$A$2:$D$676,4,0)</f>
        <v>91001</v>
      </c>
      <c r="E13210" s="36">
        <v>6</v>
      </c>
    </row>
    <row r="13211" spans="1:5">
      <c r="A13211" s="35">
        <v>44534</v>
      </c>
      <c r="B13211" s="36">
        <v>44534</v>
      </c>
      <c r="C13211" s="36" t="s">
        <v>1113</v>
      </c>
      <c r="D13211" s="37">
        <f>VLOOKUP(Pag_Inicio_Corr_mas_casos[[#This Row],[Corregimiento]],Hoja3!$A$2:$D$676,4,0)</f>
        <v>130310</v>
      </c>
      <c r="E13211" s="36">
        <v>6</v>
      </c>
    </row>
    <row r="13212" spans="1:5">
      <c r="A13212" s="35">
        <v>44534</v>
      </c>
      <c r="B13212" s="36">
        <v>44534</v>
      </c>
      <c r="C13212" s="36" t="s">
        <v>1046</v>
      </c>
      <c r="D13212" s="37">
        <f>VLOOKUP(Pag_Inicio_Corr_mas_casos[[#This Row],[Corregimiento]],Hoja3!$A$2:$D$676,4,0)</f>
        <v>80810</v>
      </c>
      <c r="E13212" s="36">
        <v>6</v>
      </c>
    </row>
    <row r="13213" spans="1:5">
      <c r="A13213" s="35">
        <v>44534</v>
      </c>
      <c r="B13213" s="36">
        <v>44534</v>
      </c>
      <c r="C13213" s="36" t="s">
        <v>1049</v>
      </c>
      <c r="D13213" s="37">
        <f>VLOOKUP(Pag_Inicio_Corr_mas_casos[[#This Row],[Corregimiento]],Hoja3!$A$2:$D$676,4,0)</f>
        <v>80806</v>
      </c>
      <c r="E13213" s="36">
        <v>6</v>
      </c>
    </row>
    <row r="13214" spans="1:5">
      <c r="A13214" s="35">
        <v>44534</v>
      </c>
      <c r="B13214" s="36">
        <v>44534</v>
      </c>
      <c r="C13214" s="36" t="s">
        <v>1076</v>
      </c>
      <c r="D13214" s="37">
        <f>VLOOKUP(Pag_Inicio_Corr_mas_casos[[#This Row],[Corregimiento]],Hoja3!$A$2:$D$676,4,0)</f>
        <v>30107</v>
      </c>
      <c r="E13214" s="36">
        <v>6</v>
      </c>
    </row>
    <row r="13215" spans="1:5">
      <c r="A13215" s="35">
        <v>44534</v>
      </c>
      <c r="B13215" s="36">
        <v>44534</v>
      </c>
      <c r="C13215" s="36" t="s">
        <v>1060</v>
      </c>
      <c r="D13215" s="37">
        <f>VLOOKUP(Pag_Inicio_Corr_mas_casos[[#This Row],[Corregimiento]],Hoja3!$A$2:$D$676,4,0)</f>
        <v>80813</v>
      </c>
      <c r="E13215" s="36">
        <v>5</v>
      </c>
    </row>
    <row r="13216" spans="1:5">
      <c r="A13216" s="35">
        <v>44534</v>
      </c>
      <c r="B13216" s="36">
        <v>44534</v>
      </c>
      <c r="C13216" s="36" t="s">
        <v>1179</v>
      </c>
      <c r="D13216" s="37">
        <f>VLOOKUP(Pag_Inicio_Corr_mas_casos[[#This Row],[Corregimiento]],Hoja3!$A$2:$D$676,4,0)</f>
        <v>91011</v>
      </c>
      <c r="E13216" s="36">
        <v>5</v>
      </c>
    </row>
    <row r="13217" spans="1:5">
      <c r="A13217" s="35">
        <v>44534</v>
      </c>
      <c r="B13217" s="36">
        <v>44534</v>
      </c>
      <c r="C13217" s="36" t="s">
        <v>1119</v>
      </c>
      <c r="D13217" s="37">
        <f>VLOOKUP(Pag_Inicio_Corr_mas_casos[[#This Row],[Corregimiento]],Hoja3!$A$2:$D$676,4,0)</f>
        <v>130312</v>
      </c>
      <c r="E13217" s="36">
        <v>5</v>
      </c>
    </row>
    <row r="13218" spans="1:5">
      <c r="A13218" s="35">
        <v>44534</v>
      </c>
      <c r="B13218" s="36">
        <v>44534</v>
      </c>
      <c r="C13218" s="36" t="s">
        <v>1121</v>
      </c>
      <c r="D13218" s="37">
        <f>VLOOKUP(Pag_Inicio_Corr_mas_casos[[#This Row],[Corregimiento]],Hoja3!$A$2:$D$676,4,0)</f>
        <v>80819</v>
      </c>
      <c r="E13218" s="36">
        <v>5</v>
      </c>
    </row>
    <row r="13219" spans="1:5">
      <c r="A13219" s="35">
        <v>44534</v>
      </c>
      <c r="B13219" s="36">
        <v>44534</v>
      </c>
      <c r="C13219" s="36" t="s">
        <v>1050</v>
      </c>
      <c r="D13219" s="37">
        <f>VLOOKUP(Pag_Inicio_Corr_mas_casos[[#This Row],[Corregimiento]],Hoja3!$A$2:$D$676,4,0)</f>
        <v>80823</v>
      </c>
      <c r="E13219" s="36">
        <v>5</v>
      </c>
    </row>
    <row r="13220" spans="1:5">
      <c r="A13220" s="35">
        <v>44534</v>
      </c>
      <c r="B13220" s="36">
        <v>44534</v>
      </c>
      <c r="C13220" s="36" t="s">
        <v>1549</v>
      </c>
      <c r="D13220" s="37">
        <f>VLOOKUP(Pag_Inicio_Corr_mas_casos[[#This Row],[Corregimiento]],Hoja3!$A$2:$D$676,4,0)</f>
        <v>91010</v>
      </c>
      <c r="E13220" s="36">
        <v>5</v>
      </c>
    </row>
    <row r="13221" spans="1:5">
      <c r="A13221" s="35">
        <v>44534</v>
      </c>
      <c r="B13221" s="36">
        <v>44534</v>
      </c>
      <c r="C13221" s="36" t="s">
        <v>1124</v>
      </c>
      <c r="D13221" s="37">
        <f>VLOOKUP(Pag_Inicio_Corr_mas_casos[[#This Row],[Corregimiento]],Hoja3!$A$2:$D$676,4,0)</f>
        <v>130702</v>
      </c>
      <c r="E13221" s="36">
        <v>4</v>
      </c>
    </row>
    <row r="13222" spans="1:5">
      <c r="A13222" s="35">
        <v>44534</v>
      </c>
      <c r="B13222" s="36">
        <v>44534</v>
      </c>
      <c r="C13222" s="36" t="s">
        <v>1238</v>
      </c>
      <c r="D13222" s="37">
        <f>VLOOKUP(Pag_Inicio_Corr_mas_casos[[#This Row],[Corregimiento]],Hoja3!$A$2:$D$676,4,0)</f>
        <v>40204</v>
      </c>
      <c r="E13222" s="36">
        <v>4</v>
      </c>
    </row>
    <row r="13223" spans="1:5">
      <c r="A13223" s="35">
        <v>44534</v>
      </c>
      <c r="B13223" s="36">
        <v>44534</v>
      </c>
      <c r="C13223" s="36" t="s">
        <v>1056</v>
      </c>
      <c r="D13223" s="37">
        <f>VLOOKUP(Pag_Inicio_Corr_mas_casos[[#This Row],[Corregimiento]],Hoja3!$A$2:$D$676,4,0)</f>
        <v>80826</v>
      </c>
      <c r="E13223" s="36">
        <v>4</v>
      </c>
    </row>
    <row r="13224" spans="1:5">
      <c r="A13224" s="216">
        <v>44535</v>
      </c>
      <c r="B13224" s="217">
        <v>44535</v>
      </c>
      <c r="C13224" s="217" t="s">
        <v>1155</v>
      </c>
      <c r="D13224" s="218">
        <f>VLOOKUP(Pag_Inicio_Corr_mas_casos[[#This Row],[Corregimiento]],Hoja3!$A$2:$D$676,4,0)</f>
        <v>80812</v>
      </c>
      <c r="E13224" s="217">
        <v>25</v>
      </c>
    </row>
    <row r="13225" spans="1:5">
      <c r="A13225" s="216">
        <v>44535</v>
      </c>
      <c r="B13225" s="217">
        <v>44535</v>
      </c>
      <c r="C13225" s="217" t="s">
        <v>1121</v>
      </c>
      <c r="D13225" s="218">
        <f>VLOOKUP(Pag_Inicio_Corr_mas_casos[[#This Row],[Corregimiento]],Hoja3!$A$2:$D$676,4,0)</f>
        <v>80819</v>
      </c>
      <c r="E13225" s="217">
        <v>11</v>
      </c>
    </row>
    <row r="13226" spans="1:5">
      <c r="A13226" s="216">
        <v>44535</v>
      </c>
      <c r="B13226" s="217">
        <v>44535</v>
      </c>
      <c r="C13226" s="217" t="s">
        <v>1055</v>
      </c>
      <c r="D13226" s="218">
        <f>VLOOKUP(Pag_Inicio_Corr_mas_casos[[#This Row],[Corregimiento]],Hoja3!$A$2:$D$676,4,0)</f>
        <v>80814</v>
      </c>
      <c r="E13226" s="217">
        <v>10</v>
      </c>
    </row>
    <row r="13227" spans="1:5">
      <c r="A13227" s="216">
        <v>44535</v>
      </c>
      <c r="B13227" s="217">
        <v>44535</v>
      </c>
      <c r="C13227" s="217" t="s">
        <v>881</v>
      </c>
      <c r="D13227" s="218">
        <f>VLOOKUP(Pag_Inicio_Corr_mas_casos[[#This Row],[Corregimiento]],Hoja3!$A$2:$D$676,4,0)</f>
        <v>80821</v>
      </c>
      <c r="E13227" s="217">
        <v>9</v>
      </c>
    </row>
    <row r="13228" spans="1:5">
      <c r="A13228" s="216">
        <v>44535</v>
      </c>
      <c r="B13228" s="217">
        <v>44535</v>
      </c>
      <c r="C13228" s="217" t="s">
        <v>1532</v>
      </c>
      <c r="D13228" s="218">
        <f>VLOOKUP(Pag_Inicio_Corr_mas_casos[[#This Row],[Corregimiento]],Hoja3!$A$2:$D$676,4,0)</f>
        <v>70701</v>
      </c>
      <c r="E13228" s="217">
        <v>7</v>
      </c>
    </row>
    <row r="13229" spans="1:5">
      <c r="A13229" s="216">
        <v>44535</v>
      </c>
      <c r="B13229" s="217">
        <v>44535</v>
      </c>
      <c r="C13229" s="217" t="s">
        <v>1550</v>
      </c>
      <c r="D13229" s="218">
        <f>VLOOKUP(Pag_Inicio_Corr_mas_casos[[#This Row],[Corregimiento]],Hoja3!$A$2:$D$676,4,0)</f>
        <v>20301</v>
      </c>
      <c r="E13229" s="217">
        <v>6</v>
      </c>
    </row>
    <row r="13230" spans="1:5">
      <c r="A13230" s="216">
        <v>44535</v>
      </c>
      <c r="B13230" s="217">
        <v>44535</v>
      </c>
      <c r="C13230" s="217" t="s">
        <v>1120</v>
      </c>
      <c r="D13230" s="218">
        <f>VLOOKUP(Pag_Inicio_Corr_mas_casos[[#This Row],[Corregimiento]],Hoja3!$A$2:$D$676,4,0)</f>
        <v>80809</v>
      </c>
      <c r="E13230" s="217">
        <v>5</v>
      </c>
    </row>
    <row r="13231" spans="1:5">
      <c r="A13231" s="216">
        <v>44535</v>
      </c>
      <c r="B13231" s="217">
        <v>44535</v>
      </c>
      <c r="C13231" s="217" t="s">
        <v>1492</v>
      </c>
      <c r="D13231" s="218">
        <f>VLOOKUP(Pag_Inicio_Corr_mas_casos[[#This Row],[Corregimiento]],Hoja3!$A$2:$D$676,4,0)</f>
        <v>60105</v>
      </c>
      <c r="E13231" s="217">
        <v>5</v>
      </c>
    </row>
    <row r="13232" spans="1:5">
      <c r="A13232" s="216">
        <v>44535</v>
      </c>
      <c r="B13232" s="217">
        <v>44535</v>
      </c>
      <c r="C13232" s="217" t="s">
        <v>1051</v>
      </c>
      <c r="D13232" s="218">
        <f>VLOOKUP(Pag_Inicio_Corr_mas_casos[[#This Row],[Corregimiento]],Hoja3!$A$2:$D$676,4,0)</f>
        <v>80807</v>
      </c>
      <c r="E13232" s="217">
        <v>5</v>
      </c>
    </row>
    <row r="13233" spans="1:5">
      <c r="A13233" s="216">
        <v>44535</v>
      </c>
      <c r="B13233" s="217">
        <v>44535</v>
      </c>
      <c r="C13233" s="217" t="s">
        <v>1124</v>
      </c>
      <c r="D13233" s="218">
        <f>VLOOKUP(Pag_Inicio_Corr_mas_casos[[#This Row],[Corregimiento]],Hoja3!$A$2:$D$676,4,0)</f>
        <v>130702</v>
      </c>
      <c r="E13233" s="217">
        <v>4</v>
      </c>
    </row>
    <row r="13234" spans="1:5">
      <c r="A13234" s="216">
        <v>44535</v>
      </c>
      <c r="B13234" s="217">
        <v>44535</v>
      </c>
      <c r="C13234" s="217" t="s">
        <v>882</v>
      </c>
      <c r="D13234" s="218">
        <f>VLOOKUP(Pag_Inicio_Corr_mas_casos[[#This Row],[Corregimiento]],Hoja3!$A$2:$D$676,4,0)</f>
        <v>81009</v>
      </c>
      <c r="E13234" s="217">
        <v>4</v>
      </c>
    </row>
    <row r="13235" spans="1:5">
      <c r="A13235" s="216">
        <v>44535</v>
      </c>
      <c r="B13235" s="217">
        <v>44535</v>
      </c>
      <c r="C13235" s="217" t="s">
        <v>1177</v>
      </c>
      <c r="D13235" s="218">
        <f>VLOOKUP(Pag_Inicio_Corr_mas_casos[[#This Row],[Corregimiento]],Hoja3!$A$2:$D$676,4,0)</f>
        <v>130101</v>
      </c>
      <c r="E13235" s="217">
        <v>4</v>
      </c>
    </row>
    <row r="13236" spans="1:5">
      <c r="A13236" s="216">
        <v>44535</v>
      </c>
      <c r="B13236" s="217">
        <v>44535</v>
      </c>
      <c r="C13236" s="217" t="s">
        <v>1049</v>
      </c>
      <c r="D13236" s="218">
        <f>VLOOKUP(Pag_Inicio_Corr_mas_casos[[#This Row],[Corregimiento]],Hoja3!$A$2:$D$676,4,0)</f>
        <v>80806</v>
      </c>
      <c r="E13236" s="217">
        <v>4</v>
      </c>
    </row>
    <row r="13237" spans="1:5">
      <c r="A13237" s="216">
        <v>44535</v>
      </c>
      <c r="B13237" s="217">
        <v>44535</v>
      </c>
      <c r="C13237" s="217" t="s">
        <v>1115</v>
      </c>
      <c r="D13237" s="218">
        <f>VLOOKUP(Pag_Inicio_Corr_mas_casos[[#This Row],[Corregimiento]],Hoja3!$A$2:$D$676,4,0)</f>
        <v>60101</v>
      </c>
      <c r="E13237" s="217">
        <v>4</v>
      </c>
    </row>
    <row r="13238" spans="1:5">
      <c r="A13238" s="216">
        <v>44535</v>
      </c>
      <c r="B13238" s="217">
        <v>44535</v>
      </c>
      <c r="C13238" s="217" t="s">
        <v>1551</v>
      </c>
      <c r="D13238" s="218">
        <f>VLOOKUP(Pag_Inicio_Corr_mas_casos[[#This Row],[Corregimiento]],Hoja3!$A$2:$D$676,4,0)</f>
        <v>41003</v>
      </c>
      <c r="E13238" s="217">
        <v>3</v>
      </c>
    </row>
    <row r="13239" spans="1:5">
      <c r="A13239" s="216">
        <v>44535</v>
      </c>
      <c r="B13239" s="217">
        <v>44535</v>
      </c>
      <c r="C13239" s="217" t="s">
        <v>1452</v>
      </c>
      <c r="D13239" s="218">
        <f>VLOOKUP(Pag_Inicio_Corr_mas_casos[[#This Row],[Corregimiento]],Hoja3!$A$2:$D$676,4,0)</f>
        <v>130108</v>
      </c>
      <c r="E13239" s="217">
        <v>3</v>
      </c>
    </row>
    <row r="13240" spans="1:5">
      <c r="A13240" s="216">
        <v>44535</v>
      </c>
      <c r="B13240" s="217">
        <v>44535</v>
      </c>
      <c r="C13240" s="217" t="s">
        <v>1511</v>
      </c>
      <c r="D13240" s="218">
        <f>VLOOKUP(Pag_Inicio_Corr_mas_casos[[#This Row],[Corregimiento]],Hoja3!$A$2:$D$676,4,0)</f>
        <v>70501</v>
      </c>
      <c r="E13240" s="217">
        <v>3</v>
      </c>
    </row>
    <row r="13241" spans="1:5">
      <c r="A13241" s="216">
        <v>44535</v>
      </c>
      <c r="B13241" s="217">
        <v>44535</v>
      </c>
      <c r="C13241" s="217" t="s">
        <v>1537</v>
      </c>
      <c r="D13241" s="218">
        <f>VLOOKUP(Pag_Inicio_Corr_mas_casos[[#This Row],[Corregimiento]],Hoja3!$A$2:$D$676,4,0)</f>
        <v>60102</v>
      </c>
      <c r="E13241" s="217">
        <v>3</v>
      </c>
    </row>
    <row r="13242" spans="1:5">
      <c r="A13242" s="216">
        <v>44535</v>
      </c>
      <c r="B13242" s="217">
        <v>44535</v>
      </c>
      <c r="C13242" s="217" t="s">
        <v>818</v>
      </c>
      <c r="D13242" s="218">
        <f>VLOOKUP(Pag_Inicio_Corr_mas_casos[[#This Row],[Corregimiento]],Hoja3!$A$2:$D$676,4,0)</f>
        <v>80815</v>
      </c>
      <c r="E13242" s="217">
        <v>3</v>
      </c>
    </row>
    <row r="13243" spans="1:5">
      <c r="A13243" s="216">
        <v>44535</v>
      </c>
      <c r="B13243" s="217">
        <v>44535</v>
      </c>
      <c r="C13243" s="217" t="s">
        <v>1314</v>
      </c>
      <c r="D13243" s="218">
        <f>VLOOKUP(Pag_Inicio_Corr_mas_casos[[#This Row],[Corregimiento]],Hoja3!$A$2:$D$676,4,0)</f>
        <v>10207</v>
      </c>
      <c r="E13243" s="217">
        <v>3</v>
      </c>
    </row>
    <row r="13244" spans="1:5">
      <c r="A13244" s="209">
        <v>44536</v>
      </c>
      <c r="B13244" s="210">
        <v>44536</v>
      </c>
      <c r="C13244" s="210" t="s">
        <v>949</v>
      </c>
      <c r="D13244" s="211">
        <f>VLOOKUP(Pag_Inicio_Corr_mas_casos[[#This Row],[Corregimiento]],Hoja3!$A$2:$D$676,4,0)</f>
        <v>60103</v>
      </c>
      <c r="E13244" s="210">
        <v>7</v>
      </c>
    </row>
    <row r="13245" spans="1:5">
      <c r="A13245" s="209">
        <v>44536</v>
      </c>
      <c r="B13245" s="210">
        <v>44536</v>
      </c>
      <c r="C13245" s="210" t="s">
        <v>1120</v>
      </c>
      <c r="D13245" s="211">
        <f>VLOOKUP(Pag_Inicio_Corr_mas_casos[[#This Row],[Corregimiento]],Hoja3!$A$2:$D$676,4,0)</f>
        <v>80809</v>
      </c>
      <c r="E13245" s="210">
        <v>7</v>
      </c>
    </row>
    <row r="13246" spans="1:5">
      <c r="A13246" s="209">
        <v>44536</v>
      </c>
      <c r="B13246" s="210">
        <v>44536</v>
      </c>
      <c r="C13246" s="210" t="s">
        <v>1532</v>
      </c>
      <c r="D13246" s="211">
        <f>VLOOKUP(Pag_Inicio_Corr_mas_casos[[#This Row],[Corregimiento]],Hoja3!$A$2:$D$676,4,0)</f>
        <v>70701</v>
      </c>
      <c r="E13246" s="210">
        <v>7</v>
      </c>
    </row>
    <row r="13247" spans="1:5">
      <c r="A13247" s="209">
        <v>44536</v>
      </c>
      <c r="B13247" s="210">
        <v>44536</v>
      </c>
      <c r="C13247" s="210" t="s">
        <v>1115</v>
      </c>
      <c r="D13247" s="211">
        <f>VLOOKUP(Pag_Inicio_Corr_mas_casos[[#This Row],[Corregimiento]],Hoja3!$A$2:$D$676,4,0)</f>
        <v>60101</v>
      </c>
      <c r="E13247" s="210">
        <v>6</v>
      </c>
    </row>
    <row r="13248" spans="1:5">
      <c r="A13248" s="209">
        <v>44536</v>
      </c>
      <c r="B13248" s="210">
        <v>44536</v>
      </c>
      <c r="C13248" s="210" t="s">
        <v>1177</v>
      </c>
      <c r="D13248" s="211">
        <f>VLOOKUP(Pag_Inicio_Corr_mas_casos[[#This Row],[Corregimiento]],Hoja3!$A$2:$D$676,4,0)</f>
        <v>130101</v>
      </c>
      <c r="E13248" s="210">
        <v>5</v>
      </c>
    </row>
    <row r="13249" spans="1:5">
      <c r="A13249" s="209">
        <v>44536</v>
      </c>
      <c r="B13249" s="210">
        <v>44536</v>
      </c>
      <c r="C13249" s="210" t="s">
        <v>1514</v>
      </c>
      <c r="D13249" s="211">
        <f>VLOOKUP(Pag_Inicio_Corr_mas_casos[[#This Row],[Corregimiento]],Hoja3!$A$2:$D$676,4,0)</f>
        <v>70204</v>
      </c>
      <c r="E13249" s="210">
        <v>5</v>
      </c>
    </row>
    <row r="13250" spans="1:5">
      <c r="A13250" s="209">
        <v>44536</v>
      </c>
      <c r="B13250" s="210">
        <v>44536</v>
      </c>
      <c r="C13250" s="210" t="s">
        <v>1452</v>
      </c>
      <c r="D13250" s="211">
        <f>VLOOKUP(Pag_Inicio_Corr_mas_casos[[#This Row],[Corregimiento]],Hoja3!$A$2:$D$676,4,0)</f>
        <v>130108</v>
      </c>
      <c r="E13250" s="210">
        <v>5</v>
      </c>
    </row>
    <row r="13251" spans="1:5">
      <c r="A13251" s="209">
        <v>44536</v>
      </c>
      <c r="B13251" s="210">
        <v>44536</v>
      </c>
      <c r="C13251" s="210" t="s">
        <v>1051</v>
      </c>
      <c r="D13251" s="211">
        <f>VLOOKUP(Pag_Inicio_Corr_mas_casos[[#This Row],[Corregimiento]],Hoja3!$A$2:$D$676,4,0)</f>
        <v>80807</v>
      </c>
      <c r="E13251" s="210">
        <v>5</v>
      </c>
    </row>
    <row r="13252" spans="1:5">
      <c r="A13252" s="209">
        <v>44536</v>
      </c>
      <c r="B13252" s="210">
        <v>44536</v>
      </c>
      <c r="C13252" s="210" t="s">
        <v>1552</v>
      </c>
      <c r="D13252" s="211">
        <f>VLOOKUP(Pag_Inicio_Corr_mas_casos[[#This Row],[Corregimiento]],Hoja3!$A$2:$D$676,4,0)</f>
        <v>30108</v>
      </c>
      <c r="E13252" s="210">
        <v>5</v>
      </c>
    </row>
    <row r="13253" spans="1:5">
      <c r="A13253" s="209">
        <v>44536</v>
      </c>
      <c r="B13253" s="210">
        <v>44536</v>
      </c>
      <c r="C13253" s="210" t="s">
        <v>1048</v>
      </c>
      <c r="D13253" s="211">
        <f>VLOOKUP(Pag_Inicio_Corr_mas_casos[[#This Row],[Corregimiento]],Hoja3!$A$2:$D$676,4,0)</f>
        <v>81009</v>
      </c>
      <c r="E13253" s="210">
        <v>4</v>
      </c>
    </row>
    <row r="13254" spans="1:5">
      <c r="A13254" s="209">
        <v>44536</v>
      </c>
      <c r="B13254" s="210">
        <v>44536</v>
      </c>
      <c r="C13254" s="210" t="s">
        <v>1429</v>
      </c>
      <c r="D13254" s="211">
        <f>VLOOKUP(Pag_Inicio_Corr_mas_casos[[#This Row],[Corregimiento]],Hoja3!$A$2:$D$676,4,0)</f>
        <v>80808</v>
      </c>
      <c r="E13254" s="210">
        <v>4</v>
      </c>
    </row>
    <row r="13255" spans="1:5">
      <c r="A13255" s="209">
        <v>44536</v>
      </c>
      <c r="B13255" s="210">
        <v>44536</v>
      </c>
      <c r="C13255" s="210" t="s">
        <v>1131</v>
      </c>
      <c r="D13255" s="211">
        <f>VLOOKUP(Pag_Inicio_Corr_mas_casos[[#This Row],[Corregimiento]],Hoja3!$A$2:$D$676,4,0)</f>
        <v>91001</v>
      </c>
      <c r="E13255" s="210">
        <v>4</v>
      </c>
    </row>
    <row r="13256" spans="1:5">
      <c r="A13256" s="209">
        <v>44536</v>
      </c>
      <c r="B13256" s="210">
        <v>44536</v>
      </c>
      <c r="C13256" s="210" t="s">
        <v>1049</v>
      </c>
      <c r="D13256" s="211">
        <f>VLOOKUP(Pag_Inicio_Corr_mas_casos[[#This Row],[Corregimiento]],Hoja3!$A$2:$D$676,4,0)</f>
        <v>80806</v>
      </c>
      <c r="E13256" s="210">
        <v>4</v>
      </c>
    </row>
    <row r="13257" spans="1:5">
      <c r="A13257" s="209">
        <v>44536</v>
      </c>
      <c r="B13257" s="210">
        <v>44536</v>
      </c>
      <c r="C13257" s="210" t="s">
        <v>1553</v>
      </c>
      <c r="D13257" s="211">
        <f>VLOOKUP(Pag_Inicio_Corr_mas_casos[[#This Row],[Corregimiento]],Hoja3!$A$2:$D$676,4,0)</f>
        <v>60701</v>
      </c>
      <c r="E13257" s="210">
        <v>3</v>
      </c>
    </row>
    <row r="13258" spans="1:5">
      <c r="A13258" s="209">
        <v>44536</v>
      </c>
      <c r="B13258" s="210">
        <v>44536</v>
      </c>
      <c r="C13258" s="210" t="s">
        <v>1554</v>
      </c>
      <c r="D13258" s="211">
        <f>VLOOKUP(Pag_Inicio_Corr_mas_casos[[#This Row],[Corregimiento]],Hoja3!$A$2:$D$676,4,0)</f>
        <v>60601</v>
      </c>
      <c r="E13258" s="210">
        <v>3</v>
      </c>
    </row>
    <row r="13259" spans="1:5">
      <c r="A13259" s="209">
        <v>44536</v>
      </c>
      <c r="B13259" s="210">
        <v>44536</v>
      </c>
      <c r="C13259" s="210" t="s">
        <v>1469</v>
      </c>
      <c r="D13259" s="211">
        <f>VLOOKUP(Pag_Inicio_Corr_mas_casos[[#This Row],[Corregimiento]],Hoja3!$A$2:$D$676,4,0)</f>
        <v>30110</v>
      </c>
      <c r="E13259" s="210">
        <v>3</v>
      </c>
    </row>
    <row r="13260" spans="1:5">
      <c r="A13260" s="209">
        <v>44536</v>
      </c>
      <c r="B13260" s="210">
        <v>44536</v>
      </c>
      <c r="C13260" s="210" t="s">
        <v>778</v>
      </c>
      <c r="D13260" s="211">
        <f>VLOOKUP(Pag_Inicio_Corr_mas_casos[[#This Row],[Corregimiento]],Hoja3!$A$2:$D$676,4,0)</f>
        <v>20603</v>
      </c>
      <c r="E13260" s="210">
        <v>3</v>
      </c>
    </row>
    <row r="13261" spans="1:5">
      <c r="A13261" s="209">
        <v>44536</v>
      </c>
      <c r="B13261" s="210">
        <v>44536</v>
      </c>
      <c r="C13261" s="210" t="s">
        <v>1056</v>
      </c>
      <c r="D13261" s="211">
        <f>VLOOKUP(Pag_Inicio_Corr_mas_casos[[#This Row],[Corregimiento]],Hoja3!$A$2:$D$676,4,0)</f>
        <v>80826</v>
      </c>
      <c r="E13261" s="210">
        <v>3</v>
      </c>
    </row>
    <row r="13262" spans="1:5">
      <c r="A13262" s="209">
        <v>44536</v>
      </c>
      <c r="B13262" s="210">
        <v>44536</v>
      </c>
      <c r="C13262" s="210" t="s">
        <v>1539</v>
      </c>
      <c r="D13262" s="211">
        <f>VLOOKUP(Pag_Inicio_Corr_mas_casos[[#This Row],[Corregimiento]],Hoja3!$A$2:$D$676,4,0)</f>
        <v>60501</v>
      </c>
      <c r="E13262" s="210">
        <v>3</v>
      </c>
    </row>
    <row r="13263" spans="1:5">
      <c r="A13263" s="209">
        <v>44536</v>
      </c>
      <c r="B13263" s="210">
        <v>44536</v>
      </c>
      <c r="C13263" s="210" t="s">
        <v>834</v>
      </c>
      <c r="D13263" s="211">
        <f>VLOOKUP(Pag_Inicio_Corr_mas_casos[[#This Row],[Corregimiento]],Hoja3!$A$2:$D$676,4,0)</f>
        <v>30104</v>
      </c>
      <c r="E13263" s="210">
        <v>3</v>
      </c>
    </row>
    <row r="13264" spans="1:5">
      <c r="A13264" s="203">
        <v>44537</v>
      </c>
      <c r="B13264" s="204">
        <v>44537</v>
      </c>
      <c r="C13264" s="204" t="s">
        <v>949</v>
      </c>
      <c r="D13264" s="205">
        <f>VLOOKUP(Pag_Inicio_Corr_mas_casos[[#This Row],[Corregimiento]],Hoja3!$A$2:$D$676,4,0)</f>
        <v>60103</v>
      </c>
      <c r="E13264" s="204">
        <v>14</v>
      </c>
    </row>
    <row r="13265" spans="1:5">
      <c r="A13265" s="203">
        <v>44537</v>
      </c>
      <c r="B13265" s="204">
        <v>44537</v>
      </c>
      <c r="C13265" s="204" t="s">
        <v>1049</v>
      </c>
      <c r="D13265" s="205">
        <f>VLOOKUP(Pag_Inicio_Corr_mas_casos[[#This Row],[Corregimiento]],Hoja3!$A$2:$D$676,4,0)</f>
        <v>80806</v>
      </c>
      <c r="E13265" s="204">
        <v>14</v>
      </c>
    </row>
    <row r="13266" spans="1:5">
      <c r="A13266" s="203">
        <v>44537</v>
      </c>
      <c r="B13266" s="204">
        <v>44537</v>
      </c>
      <c r="C13266" s="204" t="s">
        <v>1532</v>
      </c>
      <c r="D13266" s="205">
        <f>VLOOKUP(Pag_Inicio_Corr_mas_casos[[#This Row],[Corregimiento]],Hoja3!$A$2:$D$676,4,0)</f>
        <v>70701</v>
      </c>
      <c r="E13266" s="204">
        <v>13</v>
      </c>
    </row>
    <row r="13267" spans="1:5">
      <c r="A13267" s="203">
        <v>44537</v>
      </c>
      <c r="B13267" s="204">
        <v>44537</v>
      </c>
      <c r="C13267" s="204" t="s">
        <v>1155</v>
      </c>
      <c r="D13267" s="205">
        <f>VLOOKUP(Pag_Inicio_Corr_mas_casos[[#This Row],[Corregimiento]],Hoja3!$A$2:$D$676,4,0)</f>
        <v>80812</v>
      </c>
      <c r="E13267" s="204">
        <v>13</v>
      </c>
    </row>
    <row r="13268" spans="1:5">
      <c r="A13268" s="203">
        <v>44537</v>
      </c>
      <c r="B13268" s="204">
        <v>44537</v>
      </c>
      <c r="C13268" s="204" t="s">
        <v>1131</v>
      </c>
      <c r="D13268" s="205">
        <f>VLOOKUP(Pag_Inicio_Corr_mas_casos[[#This Row],[Corregimiento]],Hoja3!$A$2:$D$676,4,0)</f>
        <v>91001</v>
      </c>
      <c r="E13268" s="204">
        <v>12</v>
      </c>
    </row>
    <row r="13269" spans="1:5">
      <c r="A13269" s="203">
        <v>44537</v>
      </c>
      <c r="B13269" s="204">
        <v>44537</v>
      </c>
      <c r="C13269" s="204" t="s">
        <v>1120</v>
      </c>
      <c r="D13269" s="205">
        <f>VLOOKUP(Pag_Inicio_Corr_mas_casos[[#This Row],[Corregimiento]],Hoja3!$A$2:$D$676,4,0)</f>
        <v>80809</v>
      </c>
      <c r="E13269" s="204">
        <v>12</v>
      </c>
    </row>
    <row r="13270" spans="1:5">
      <c r="A13270" s="203">
        <v>44537</v>
      </c>
      <c r="B13270" s="204">
        <v>44537</v>
      </c>
      <c r="C13270" s="204" t="s">
        <v>1055</v>
      </c>
      <c r="D13270" s="205">
        <f>VLOOKUP(Pag_Inicio_Corr_mas_casos[[#This Row],[Corregimiento]],Hoja3!$A$2:$D$676,4,0)</f>
        <v>80814</v>
      </c>
      <c r="E13270" s="204">
        <v>10</v>
      </c>
    </row>
    <row r="13271" spans="1:5">
      <c r="A13271" s="203">
        <v>44537</v>
      </c>
      <c r="B13271" s="204">
        <v>44537</v>
      </c>
      <c r="C13271" s="204" t="s">
        <v>1429</v>
      </c>
      <c r="D13271" s="205">
        <f>VLOOKUP(Pag_Inicio_Corr_mas_casos[[#This Row],[Corregimiento]],Hoja3!$A$2:$D$676,4,0)</f>
        <v>80808</v>
      </c>
      <c r="E13271" s="204">
        <v>10</v>
      </c>
    </row>
    <row r="13272" spans="1:5">
      <c r="A13272" s="203">
        <v>44537</v>
      </c>
      <c r="B13272" s="204">
        <v>44537</v>
      </c>
      <c r="C13272" s="204" t="s">
        <v>1555</v>
      </c>
      <c r="D13272" s="205">
        <f>VLOOKUP(Pag_Inicio_Corr_mas_casos[[#This Row],[Corregimiento]],Hoja3!$A$2:$D$676,4,0)</f>
        <v>70408</v>
      </c>
      <c r="E13272" s="204">
        <v>10</v>
      </c>
    </row>
    <row r="13273" spans="1:5">
      <c r="A13273" s="203">
        <v>44537</v>
      </c>
      <c r="B13273" s="204">
        <v>44537</v>
      </c>
      <c r="C13273" s="204" t="s">
        <v>1115</v>
      </c>
      <c r="D13273" s="205">
        <f>VLOOKUP(Pag_Inicio_Corr_mas_casos[[#This Row],[Corregimiento]],Hoja3!$A$2:$D$676,4,0)</f>
        <v>60101</v>
      </c>
      <c r="E13273" s="204">
        <v>9</v>
      </c>
    </row>
    <row r="13274" spans="1:5">
      <c r="A13274" s="203">
        <v>44537</v>
      </c>
      <c r="B13274" s="204">
        <v>44537</v>
      </c>
      <c r="C13274" s="204" t="s">
        <v>1094</v>
      </c>
      <c r="D13274" s="205">
        <f>VLOOKUP(Pag_Inicio_Corr_mas_casos[[#This Row],[Corregimiento]],Hoja3!$A$2:$D$676,4,0)</f>
        <v>80822</v>
      </c>
      <c r="E13274" s="204">
        <v>6</v>
      </c>
    </row>
    <row r="13275" spans="1:5">
      <c r="A13275" s="203">
        <v>44537</v>
      </c>
      <c r="B13275" s="204">
        <v>44537</v>
      </c>
      <c r="C13275" s="204" t="s">
        <v>1271</v>
      </c>
      <c r="D13275" s="205">
        <f>VLOOKUP(Pag_Inicio_Corr_mas_casos[[#This Row],[Corregimiento]],Hoja3!$A$2:$D$676,4,0)</f>
        <v>40601</v>
      </c>
      <c r="E13275" s="204">
        <v>6</v>
      </c>
    </row>
    <row r="13276" spans="1:5">
      <c r="A13276" s="203">
        <v>44537</v>
      </c>
      <c r="B13276" s="204">
        <v>44537</v>
      </c>
      <c r="C13276" s="204" t="s">
        <v>1348</v>
      </c>
      <c r="D13276" s="205">
        <f>VLOOKUP(Pag_Inicio_Corr_mas_casos[[#This Row],[Corregimiento]],Hoja3!$A$2:$D$676,4,0)</f>
        <v>10207</v>
      </c>
      <c r="E13276" s="204">
        <v>6</v>
      </c>
    </row>
    <row r="13277" spans="1:5">
      <c r="A13277" s="203">
        <v>44537</v>
      </c>
      <c r="B13277" s="204">
        <v>44537</v>
      </c>
      <c r="C13277" s="204" t="s">
        <v>1051</v>
      </c>
      <c r="D13277" s="205">
        <f>VLOOKUP(Pag_Inicio_Corr_mas_casos[[#This Row],[Corregimiento]],Hoja3!$A$2:$D$676,4,0)</f>
        <v>80807</v>
      </c>
      <c r="E13277" s="204">
        <v>6</v>
      </c>
    </row>
    <row r="13278" spans="1:5">
      <c r="A13278" s="203">
        <v>44537</v>
      </c>
      <c r="B13278" s="204">
        <v>44537</v>
      </c>
      <c r="C13278" s="204" t="s">
        <v>1492</v>
      </c>
      <c r="D13278" s="205">
        <f>VLOOKUP(Pag_Inicio_Corr_mas_casos[[#This Row],[Corregimiento]],Hoja3!$A$2:$D$676,4,0)</f>
        <v>60105</v>
      </c>
      <c r="E13278" s="204">
        <v>5</v>
      </c>
    </row>
    <row r="13279" spans="1:5">
      <c r="A13279" s="203">
        <v>44537</v>
      </c>
      <c r="B13279" s="204">
        <v>44537</v>
      </c>
      <c r="C13279" s="204" t="s">
        <v>1124</v>
      </c>
      <c r="D13279" s="205">
        <f>VLOOKUP(Pag_Inicio_Corr_mas_casos[[#This Row],[Corregimiento]],Hoja3!$A$2:$D$676,4,0)</f>
        <v>130702</v>
      </c>
      <c r="E13279" s="204">
        <v>5</v>
      </c>
    </row>
    <row r="13280" spans="1:5">
      <c r="A13280" s="203">
        <v>44537</v>
      </c>
      <c r="B13280" s="204">
        <v>44537</v>
      </c>
      <c r="C13280" s="204" t="s">
        <v>1531</v>
      </c>
      <c r="D13280" s="205">
        <f>VLOOKUP(Pag_Inicio_Corr_mas_casos[[#This Row],[Corregimiento]],Hoja3!$A$2:$D$676,4,0)</f>
        <v>130701</v>
      </c>
      <c r="E13280" s="204">
        <v>5</v>
      </c>
    </row>
    <row r="13281" spans="1:5">
      <c r="A13281" s="203">
        <v>44537</v>
      </c>
      <c r="B13281" s="204">
        <v>44537</v>
      </c>
      <c r="C13281" s="204" t="s">
        <v>1205</v>
      </c>
      <c r="D13281" s="205">
        <f>VLOOKUP(Pag_Inicio_Corr_mas_casos[[#This Row],[Corregimiento]],Hoja3!$A$2:$D$676,4,0)</f>
        <v>130106</v>
      </c>
      <c r="E13281" s="204">
        <v>5</v>
      </c>
    </row>
    <row r="13282" spans="1:5">
      <c r="A13282" s="203">
        <v>44537</v>
      </c>
      <c r="B13282" s="204">
        <v>44537</v>
      </c>
      <c r="C13282" s="204" t="s">
        <v>826</v>
      </c>
      <c r="D13282" s="205">
        <f>VLOOKUP(Pag_Inicio_Corr_mas_casos[[#This Row],[Corregimiento]],Hoja3!$A$2:$D$676,4,0)</f>
        <v>130105</v>
      </c>
      <c r="E13282" s="204">
        <v>5</v>
      </c>
    </row>
    <row r="13283" spans="1:5">
      <c r="A13283" s="203">
        <v>44537</v>
      </c>
      <c r="B13283" s="204">
        <v>44537</v>
      </c>
      <c r="C13283" s="204" t="s">
        <v>1048</v>
      </c>
      <c r="D13283" s="205">
        <f>VLOOKUP(Pag_Inicio_Corr_mas_casos[[#This Row],[Corregimiento]],Hoja3!$A$2:$D$676,4,0)</f>
        <v>81009</v>
      </c>
      <c r="E13283" s="204">
        <v>5</v>
      </c>
    </row>
    <row r="13284" spans="1:5">
      <c r="A13284" s="206">
        <v>44538</v>
      </c>
      <c r="B13284" s="207">
        <v>44538</v>
      </c>
      <c r="C13284" s="207" t="s">
        <v>1155</v>
      </c>
      <c r="D13284" s="208">
        <f>VLOOKUP(Pag_Inicio_Corr_mas_casos[[#This Row],[Corregimiento]],Hoja3!$A$2:$D$676,4,0)</f>
        <v>80812</v>
      </c>
      <c r="E13284" s="207">
        <v>15</v>
      </c>
    </row>
    <row r="13285" spans="1:5">
      <c r="A13285" s="206">
        <v>44538</v>
      </c>
      <c r="B13285" s="207">
        <v>44538</v>
      </c>
      <c r="C13285" s="207" t="s">
        <v>1556</v>
      </c>
      <c r="D13285" s="208">
        <f>VLOOKUP(Pag_Inicio_Corr_mas_casos[[#This Row],[Corregimiento]],Hoja3!$A$2:$D$676,4,0)</f>
        <v>41404</v>
      </c>
      <c r="E13285" s="207">
        <v>11</v>
      </c>
    </row>
    <row r="13286" spans="1:5">
      <c r="A13286" s="206">
        <v>44538</v>
      </c>
      <c r="B13286" s="207">
        <v>44538</v>
      </c>
      <c r="C13286" s="207" t="s">
        <v>881</v>
      </c>
      <c r="D13286" s="208">
        <f>VLOOKUP(Pag_Inicio_Corr_mas_casos[[#This Row],[Corregimiento]],Hoja3!$A$2:$D$676,4,0)</f>
        <v>80821</v>
      </c>
      <c r="E13286" s="207">
        <v>11</v>
      </c>
    </row>
    <row r="13287" spans="1:5">
      <c r="A13287" s="206">
        <v>44538</v>
      </c>
      <c r="B13287" s="207">
        <v>44538</v>
      </c>
      <c r="C13287" s="207" t="s">
        <v>1120</v>
      </c>
      <c r="D13287" s="208">
        <f>VLOOKUP(Pag_Inicio_Corr_mas_casos[[#This Row],[Corregimiento]],Hoja3!$A$2:$D$676,4,0)</f>
        <v>80809</v>
      </c>
      <c r="E13287" s="207">
        <v>9</v>
      </c>
    </row>
    <row r="13288" spans="1:5">
      <c r="A13288" s="206">
        <v>44538</v>
      </c>
      <c r="B13288" s="207">
        <v>44538</v>
      </c>
      <c r="C13288" s="207" t="s">
        <v>1051</v>
      </c>
      <c r="D13288" s="208">
        <f>VLOOKUP(Pag_Inicio_Corr_mas_casos[[#This Row],[Corregimiento]],Hoja3!$A$2:$D$676,4,0)</f>
        <v>80807</v>
      </c>
      <c r="E13288" s="207">
        <v>9</v>
      </c>
    </row>
    <row r="13289" spans="1:5">
      <c r="A13289" s="206">
        <v>44538</v>
      </c>
      <c r="B13289" s="207">
        <v>44538</v>
      </c>
      <c r="C13289" s="207" t="s">
        <v>949</v>
      </c>
      <c r="D13289" s="208">
        <f>VLOOKUP(Pag_Inicio_Corr_mas_casos[[#This Row],[Corregimiento]],Hoja3!$A$2:$D$676,4,0)</f>
        <v>60103</v>
      </c>
      <c r="E13289" s="207">
        <v>9</v>
      </c>
    </row>
    <row r="13290" spans="1:5">
      <c r="A13290" s="206">
        <v>44538</v>
      </c>
      <c r="B13290" s="207">
        <v>44538</v>
      </c>
      <c r="C13290" s="207" t="s">
        <v>1205</v>
      </c>
      <c r="D13290" s="208">
        <f>VLOOKUP(Pag_Inicio_Corr_mas_casos[[#This Row],[Corregimiento]],Hoja3!$A$2:$D$676,4,0)</f>
        <v>130106</v>
      </c>
      <c r="E13290" s="207">
        <v>8</v>
      </c>
    </row>
    <row r="13291" spans="1:5">
      <c r="A13291" s="206">
        <v>44538</v>
      </c>
      <c r="B13291" s="207">
        <v>44538</v>
      </c>
      <c r="C13291" s="207" t="s">
        <v>1048</v>
      </c>
      <c r="D13291" s="208">
        <f>VLOOKUP(Pag_Inicio_Corr_mas_casos[[#This Row],[Corregimiento]],Hoja3!$A$2:$D$676,4,0)</f>
        <v>81009</v>
      </c>
      <c r="E13291" s="207">
        <v>7</v>
      </c>
    </row>
    <row r="13292" spans="1:5">
      <c r="A13292" s="206">
        <v>44538</v>
      </c>
      <c r="B13292" s="207">
        <v>44538</v>
      </c>
      <c r="C13292" s="207" t="s">
        <v>1049</v>
      </c>
      <c r="D13292" s="208">
        <f>VLOOKUP(Pag_Inicio_Corr_mas_casos[[#This Row],[Corregimiento]],Hoja3!$A$2:$D$676,4,0)</f>
        <v>80806</v>
      </c>
      <c r="E13292" s="207">
        <v>6</v>
      </c>
    </row>
    <row r="13293" spans="1:5">
      <c r="A13293" s="206">
        <v>44538</v>
      </c>
      <c r="B13293" s="207">
        <v>44538</v>
      </c>
      <c r="C13293" s="207" t="s">
        <v>1557</v>
      </c>
      <c r="D13293" s="208">
        <f>VLOOKUP(Pag_Inicio_Corr_mas_casos[[#This Row],[Corregimiento]],Hoja3!$A$2:$D$676,4,0)</f>
        <v>60602</v>
      </c>
      <c r="E13293" s="207">
        <v>6</v>
      </c>
    </row>
    <row r="13294" spans="1:5">
      <c r="A13294" s="206">
        <v>44538</v>
      </c>
      <c r="B13294" s="207">
        <v>44538</v>
      </c>
      <c r="C13294" s="207" t="s">
        <v>796</v>
      </c>
      <c r="D13294" s="208">
        <f>VLOOKUP(Pag_Inicio_Corr_mas_casos[[#This Row],[Corregimiento]],Hoja3!$A$2:$D$676,4,0)</f>
        <v>80817</v>
      </c>
      <c r="E13294" s="207">
        <v>6</v>
      </c>
    </row>
    <row r="13295" spans="1:5">
      <c r="A13295" s="206">
        <v>44538</v>
      </c>
      <c r="B13295" s="207">
        <v>44538</v>
      </c>
      <c r="C13295" s="207" t="s">
        <v>1427</v>
      </c>
      <c r="D13295" s="208">
        <f>VLOOKUP(Pag_Inicio_Corr_mas_casos[[#This Row],[Corregimiento]],Hoja3!$A$2:$D$676,4,0)</f>
        <v>81003</v>
      </c>
      <c r="E13295" s="207">
        <v>5</v>
      </c>
    </row>
    <row r="13296" spans="1:5">
      <c r="A13296" s="206">
        <v>44538</v>
      </c>
      <c r="B13296" s="207">
        <v>44538</v>
      </c>
      <c r="C13296" s="207" t="s">
        <v>1177</v>
      </c>
      <c r="D13296" s="208">
        <f>VLOOKUP(Pag_Inicio_Corr_mas_casos[[#This Row],[Corregimiento]],Hoja3!$A$2:$D$676,4,0)</f>
        <v>130101</v>
      </c>
      <c r="E13296" s="207">
        <v>5</v>
      </c>
    </row>
    <row r="13297" spans="1:5">
      <c r="A13297" s="206">
        <v>44538</v>
      </c>
      <c r="B13297" s="207">
        <v>44538</v>
      </c>
      <c r="C13297" s="207" t="s">
        <v>1088</v>
      </c>
      <c r="D13297" s="208">
        <f>VLOOKUP(Pag_Inicio_Corr_mas_casos[[#This Row],[Corregimiento]],Hoja3!$A$2:$D$676,4,0)</f>
        <v>81002</v>
      </c>
      <c r="E13297" s="207">
        <v>5</v>
      </c>
    </row>
    <row r="13298" spans="1:5">
      <c r="A13298" s="206">
        <v>44538</v>
      </c>
      <c r="B13298" s="207">
        <v>44538</v>
      </c>
      <c r="C13298" s="207" t="s">
        <v>1539</v>
      </c>
      <c r="D13298" s="208">
        <f>VLOOKUP(Pag_Inicio_Corr_mas_casos[[#This Row],[Corregimiento]],Hoja3!$A$2:$D$676,4,0)</f>
        <v>60501</v>
      </c>
      <c r="E13298" s="207">
        <v>5</v>
      </c>
    </row>
    <row r="13299" spans="1:5">
      <c r="A13299" s="206">
        <v>44538</v>
      </c>
      <c r="B13299" s="207">
        <v>44538</v>
      </c>
      <c r="C13299" s="207" t="s">
        <v>801</v>
      </c>
      <c r="D13299" s="208">
        <f>VLOOKUP(Pag_Inicio_Corr_mas_casos[[#This Row],[Corregimiento]],Hoja3!$A$2:$D$676,4,0)</f>
        <v>130107</v>
      </c>
      <c r="E13299" s="207">
        <v>5</v>
      </c>
    </row>
    <row r="13300" spans="1:5">
      <c r="A13300" s="206">
        <v>44538</v>
      </c>
      <c r="B13300" s="207">
        <v>44538</v>
      </c>
      <c r="C13300" s="207" t="s">
        <v>1403</v>
      </c>
      <c r="D13300" s="208">
        <f>VLOOKUP(Pag_Inicio_Corr_mas_casos[[#This Row],[Corregimiento]],Hoja3!$A$2:$D$676,4,0)</f>
        <v>90101</v>
      </c>
      <c r="E13300" s="207">
        <v>5</v>
      </c>
    </row>
    <row r="13301" spans="1:5">
      <c r="A13301" s="206">
        <v>44538</v>
      </c>
      <c r="B13301" s="207">
        <v>44538</v>
      </c>
      <c r="C13301" s="207" t="s">
        <v>1429</v>
      </c>
      <c r="D13301" s="208">
        <f>VLOOKUP(Pag_Inicio_Corr_mas_casos[[#This Row],[Corregimiento]],Hoja3!$A$2:$D$676,4,0)</f>
        <v>80808</v>
      </c>
      <c r="E13301" s="207">
        <v>5</v>
      </c>
    </row>
    <row r="13302" spans="1:5">
      <c r="A13302" s="206">
        <v>44538</v>
      </c>
      <c r="B13302" s="207">
        <v>44538</v>
      </c>
      <c r="C13302" s="207" t="s">
        <v>983</v>
      </c>
      <c r="D13302" s="208">
        <f>VLOOKUP(Pag_Inicio_Corr_mas_casos[[#This Row],[Corregimiento]],Hoja3!$A$2:$D$676,4,0)</f>
        <v>91103</v>
      </c>
      <c r="E13302" s="207">
        <v>5</v>
      </c>
    </row>
    <row r="13303" spans="1:5">
      <c r="A13303" s="206">
        <v>44538</v>
      </c>
      <c r="B13303" s="207">
        <v>44538</v>
      </c>
      <c r="C13303" s="207" t="s">
        <v>1121</v>
      </c>
      <c r="D13303" s="208">
        <f>VLOOKUP(Pag_Inicio_Corr_mas_casos[[#This Row],[Corregimiento]],Hoja3!$A$2:$D$676,4,0)</f>
        <v>80819</v>
      </c>
      <c r="E13303" s="207">
        <v>5</v>
      </c>
    </row>
    <row r="13304" spans="1:5">
      <c r="A13304" s="203">
        <v>44539</v>
      </c>
      <c r="B13304" s="204">
        <v>44539</v>
      </c>
      <c r="C13304" s="204" t="s">
        <v>1121</v>
      </c>
      <c r="D13304" s="205">
        <f>VLOOKUP(Pag_Inicio_Corr_mas_casos[[#This Row],[Corregimiento]],Hoja3!$A$2:$D$676,4,0)</f>
        <v>80819</v>
      </c>
      <c r="E13304" s="204">
        <v>7</v>
      </c>
    </row>
    <row r="13305" spans="1:5">
      <c r="A13305" s="203">
        <v>44539</v>
      </c>
      <c r="B13305" s="204">
        <v>44539</v>
      </c>
      <c r="C13305" s="204" t="s">
        <v>1511</v>
      </c>
      <c r="D13305" s="205">
        <f>VLOOKUP(Pag_Inicio_Corr_mas_casos[[#This Row],[Corregimiento]],Hoja3!$A$2:$D$676,4,0)</f>
        <v>70501</v>
      </c>
      <c r="E13305" s="204">
        <v>6</v>
      </c>
    </row>
    <row r="13306" spans="1:5">
      <c r="A13306" s="203">
        <v>44539</v>
      </c>
      <c r="B13306" s="204">
        <v>44539</v>
      </c>
      <c r="C13306" s="204" t="s">
        <v>1055</v>
      </c>
      <c r="D13306" s="205">
        <f>VLOOKUP(Pag_Inicio_Corr_mas_casos[[#This Row],[Corregimiento]],Hoja3!$A$2:$D$676,4,0)</f>
        <v>80814</v>
      </c>
      <c r="E13306" s="204">
        <v>6</v>
      </c>
    </row>
    <row r="13307" spans="1:5">
      <c r="A13307" s="203">
        <v>44539</v>
      </c>
      <c r="B13307" s="204">
        <v>44539</v>
      </c>
      <c r="C13307" s="204" t="s">
        <v>1546</v>
      </c>
      <c r="D13307" s="205">
        <f>VLOOKUP(Pag_Inicio_Corr_mas_casos[[#This Row],[Corregimiento]],Hoja3!$A$2:$D$676,4,0)</f>
        <v>70704</v>
      </c>
      <c r="E13307" s="204">
        <v>6</v>
      </c>
    </row>
    <row r="13308" spans="1:5">
      <c r="A13308" s="203">
        <v>44539</v>
      </c>
      <c r="B13308" s="204">
        <v>44539</v>
      </c>
      <c r="C13308" s="204" t="s">
        <v>1131</v>
      </c>
      <c r="D13308" s="205">
        <f>VLOOKUP(Pag_Inicio_Corr_mas_casos[[#This Row],[Corregimiento]],Hoja3!$A$2:$D$676,4,0)</f>
        <v>91001</v>
      </c>
      <c r="E13308" s="204">
        <v>6</v>
      </c>
    </row>
    <row r="13309" spans="1:5">
      <c r="A13309" s="203">
        <v>44539</v>
      </c>
      <c r="B13309" s="204">
        <v>44539</v>
      </c>
      <c r="C13309" s="204" t="s">
        <v>949</v>
      </c>
      <c r="D13309" s="205">
        <f>VLOOKUP(Pag_Inicio_Corr_mas_casos[[#This Row],[Corregimiento]],Hoja3!$A$2:$D$676,4,0)</f>
        <v>60103</v>
      </c>
      <c r="E13309" s="204">
        <v>5</v>
      </c>
    </row>
    <row r="13310" spans="1:5">
      <c r="A13310" s="203">
        <v>44539</v>
      </c>
      <c r="B13310" s="204">
        <v>44539</v>
      </c>
      <c r="C13310" s="204" t="s">
        <v>882</v>
      </c>
      <c r="D13310" s="205">
        <f>VLOOKUP(Pag_Inicio_Corr_mas_casos[[#This Row],[Corregimiento]],Hoja3!$A$2:$D$676,4,0)</f>
        <v>81009</v>
      </c>
      <c r="E13310" s="204">
        <v>5</v>
      </c>
    </row>
    <row r="13311" spans="1:5">
      <c r="A13311" s="203">
        <v>44539</v>
      </c>
      <c r="B13311" s="204">
        <v>44539</v>
      </c>
      <c r="C13311" s="204" t="s">
        <v>796</v>
      </c>
      <c r="D13311" s="205">
        <f>VLOOKUP(Pag_Inicio_Corr_mas_casos[[#This Row],[Corregimiento]],Hoja3!$A$2:$D$676,4,0)</f>
        <v>80817</v>
      </c>
      <c r="E13311" s="204">
        <v>5</v>
      </c>
    </row>
    <row r="13312" spans="1:5">
      <c r="A13312" s="203">
        <v>44539</v>
      </c>
      <c r="B13312" s="204">
        <v>44539</v>
      </c>
      <c r="C13312" s="204" t="s">
        <v>1177</v>
      </c>
      <c r="D13312" s="205">
        <f>VLOOKUP(Pag_Inicio_Corr_mas_casos[[#This Row],[Corregimiento]],Hoja3!$A$2:$D$676,4,0)</f>
        <v>130101</v>
      </c>
      <c r="E13312" s="204">
        <v>5</v>
      </c>
    </row>
    <row r="13313" spans="1:5">
      <c r="A13313" s="203">
        <v>44539</v>
      </c>
      <c r="B13313" s="204">
        <v>44539</v>
      </c>
      <c r="C13313" s="204" t="s">
        <v>1051</v>
      </c>
      <c r="D13313" s="205">
        <f>VLOOKUP(Pag_Inicio_Corr_mas_casos[[#This Row],[Corregimiento]],Hoja3!$A$2:$D$676,4,0)</f>
        <v>80807</v>
      </c>
      <c r="E13313" s="204">
        <v>5</v>
      </c>
    </row>
    <row r="13314" spans="1:5">
      <c r="A13314" s="203">
        <v>44539</v>
      </c>
      <c r="B13314" s="204">
        <v>44539</v>
      </c>
      <c r="C13314" s="204" t="s">
        <v>1430</v>
      </c>
      <c r="D13314" s="205">
        <f>VLOOKUP(Pag_Inicio_Corr_mas_casos[[#This Row],[Corregimiento]],Hoja3!$A$2:$D$676,4,0)</f>
        <v>80810</v>
      </c>
      <c r="E13314" s="204">
        <v>4</v>
      </c>
    </row>
    <row r="13315" spans="1:5">
      <c r="A13315" s="203">
        <v>44539</v>
      </c>
      <c r="B13315" s="204">
        <v>44539</v>
      </c>
      <c r="C13315" s="204" t="s">
        <v>1290</v>
      </c>
      <c r="D13315" s="205">
        <f>VLOOKUP(Pag_Inicio_Corr_mas_casos[[#This Row],[Corregimiento]],Hoja3!$A$2:$D$676,4,0)</f>
        <v>20207</v>
      </c>
      <c r="E13315" s="204">
        <v>4</v>
      </c>
    </row>
    <row r="13316" spans="1:5">
      <c r="A13316" s="203">
        <v>44539</v>
      </c>
      <c r="B13316" s="204">
        <v>44539</v>
      </c>
      <c r="C13316" s="204" t="s">
        <v>1088</v>
      </c>
      <c r="D13316" s="205">
        <f>VLOOKUP(Pag_Inicio_Corr_mas_casos[[#This Row],[Corregimiento]],Hoja3!$A$2:$D$676,4,0)</f>
        <v>81002</v>
      </c>
      <c r="E13316" s="204">
        <v>4</v>
      </c>
    </row>
    <row r="13317" spans="1:5">
      <c r="A13317" s="203">
        <v>44539</v>
      </c>
      <c r="B13317" s="204">
        <v>44539</v>
      </c>
      <c r="C13317" s="204" t="s">
        <v>1120</v>
      </c>
      <c r="D13317" s="205">
        <f>VLOOKUP(Pag_Inicio_Corr_mas_casos[[#This Row],[Corregimiento]],Hoja3!$A$2:$D$676,4,0)</f>
        <v>80809</v>
      </c>
      <c r="E13317" s="204">
        <v>4</v>
      </c>
    </row>
    <row r="13318" spans="1:5">
      <c r="A13318" s="203">
        <v>44539</v>
      </c>
      <c r="B13318" s="204">
        <v>44539</v>
      </c>
      <c r="C13318" s="204" t="s">
        <v>1558</v>
      </c>
      <c r="D13318" s="205">
        <f>VLOOKUP(Pag_Inicio_Corr_mas_casos[[#This Row],[Corregimiento]],Hoja3!$A$2:$D$676,4,0)</f>
        <v>60605</v>
      </c>
      <c r="E13318" s="204">
        <v>4</v>
      </c>
    </row>
    <row r="13319" spans="1:5">
      <c r="A13319" s="203">
        <v>44539</v>
      </c>
      <c r="B13319" s="204">
        <v>44539</v>
      </c>
      <c r="C13319" s="204" t="s">
        <v>1496</v>
      </c>
      <c r="D13319" s="205">
        <f>VLOOKUP(Pag_Inicio_Corr_mas_casos[[#This Row],[Corregimiento]],Hoja3!$A$2:$D$676,4,0)</f>
        <v>20201</v>
      </c>
      <c r="E13319" s="204">
        <v>4</v>
      </c>
    </row>
    <row r="13320" spans="1:5">
      <c r="A13320" s="203">
        <v>44539</v>
      </c>
      <c r="B13320" s="204">
        <v>44539</v>
      </c>
      <c r="C13320" s="204" t="s">
        <v>932</v>
      </c>
      <c r="D13320" s="205">
        <f>VLOOKUP(Pag_Inicio_Corr_mas_casos[[#This Row],[Corregimiento]],Hoja3!$A$2:$D$676,4,0)</f>
        <v>130310</v>
      </c>
      <c r="E13320" s="204">
        <v>4</v>
      </c>
    </row>
    <row r="13321" spans="1:5">
      <c r="A13321" s="203">
        <v>44539</v>
      </c>
      <c r="B13321" s="204">
        <v>44539</v>
      </c>
      <c r="C13321" s="204" t="s">
        <v>1532</v>
      </c>
      <c r="D13321" s="205">
        <f>VLOOKUP(Pag_Inicio_Corr_mas_casos[[#This Row],[Corregimiento]],Hoja3!$A$2:$D$676,4,0)</f>
        <v>70701</v>
      </c>
      <c r="E13321" s="204">
        <v>4</v>
      </c>
    </row>
    <row r="13322" spans="1:5">
      <c r="A13322" s="203">
        <v>44539</v>
      </c>
      <c r="B13322" s="204">
        <v>44539</v>
      </c>
      <c r="C13322" s="204" t="s">
        <v>1155</v>
      </c>
      <c r="D13322" s="205">
        <f>VLOOKUP(Pag_Inicio_Corr_mas_casos[[#This Row],[Corregimiento]],Hoja3!$A$2:$D$676,4,0)</f>
        <v>80812</v>
      </c>
      <c r="E13322" s="204">
        <v>4</v>
      </c>
    </row>
    <row r="13323" spans="1:5">
      <c r="A13323" s="203">
        <v>44539</v>
      </c>
      <c r="B13323" s="204">
        <v>44539</v>
      </c>
      <c r="C13323" s="204" t="s">
        <v>1029</v>
      </c>
      <c r="D13323" s="205">
        <f>VLOOKUP(Pag_Inicio_Corr_mas_casos[[#This Row],[Corregimiento]],Hoja3!$A$2:$D$676,4,0)</f>
        <v>91008</v>
      </c>
      <c r="E13323" s="204">
        <v>3</v>
      </c>
    </row>
    <row r="13324" spans="1:5">
      <c r="A13324" s="216">
        <v>44540</v>
      </c>
      <c r="B13324" s="217">
        <v>44540</v>
      </c>
      <c r="C13324" s="217" t="s">
        <v>1121</v>
      </c>
      <c r="D13324" s="218">
        <f>VLOOKUP(Pag_Inicio_Corr_mas_casos[[#This Row],[Corregimiento]],Hoja3!$A$2:$D$676,4,0)</f>
        <v>80819</v>
      </c>
      <c r="E13324" s="217">
        <v>7</v>
      </c>
    </row>
    <row r="13325" spans="1:5">
      <c r="A13325" s="216">
        <v>44540</v>
      </c>
      <c r="B13325" s="217">
        <v>44540</v>
      </c>
      <c r="C13325" s="217" t="s">
        <v>1511</v>
      </c>
      <c r="D13325" s="218">
        <f>VLOOKUP(Pag_Inicio_Corr_mas_casos[[#This Row],[Corregimiento]],Hoja3!$A$2:$D$676,4,0)</f>
        <v>70501</v>
      </c>
      <c r="E13325" s="217">
        <v>6</v>
      </c>
    </row>
    <row r="13326" spans="1:5">
      <c r="A13326" s="216">
        <v>44540</v>
      </c>
      <c r="B13326" s="217">
        <v>44540</v>
      </c>
      <c r="C13326" s="217" t="s">
        <v>1055</v>
      </c>
      <c r="D13326" s="218">
        <f>VLOOKUP(Pag_Inicio_Corr_mas_casos[[#This Row],[Corregimiento]],Hoja3!$A$2:$D$676,4,0)</f>
        <v>80814</v>
      </c>
      <c r="E13326" s="217">
        <v>6</v>
      </c>
    </row>
    <row r="13327" spans="1:5">
      <c r="A13327" s="216">
        <v>44540</v>
      </c>
      <c r="B13327" s="217">
        <v>44540</v>
      </c>
      <c r="C13327" s="217" t="s">
        <v>1546</v>
      </c>
      <c r="D13327" s="218">
        <f>VLOOKUP(Pag_Inicio_Corr_mas_casos[[#This Row],[Corregimiento]],Hoja3!$A$2:$D$676,4,0)</f>
        <v>70704</v>
      </c>
      <c r="E13327" s="217">
        <v>6</v>
      </c>
    </row>
    <row r="13328" spans="1:5">
      <c r="A13328" s="216">
        <v>44540</v>
      </c>
      <c r="B13328" s="217">
        <v>44540</v>
      </c>
      <c r="C13328" s="217" t="s">
        <v>1131</v>
      </c>
      <c r="D13328" s="218">
        <f>VLOOKUP(Pag_Inicio_Corr_mas_casos[[#This Row],[Corregimiento]],Hoja3!$A$2:$D$676,4,0)</f>
        <v>91001</v>
      </c>
      <c r="E13328" s="217">
        <v>6</v>
      </c>
    </row>
    <row r="13329" spans="1:5">
      <c r="A13329" s="216">
        <v>44540</v>
      </c>
      <c r="B13329" s="217">
        <v>44540</v>
      </c>
      <c r="C13329" s="217" t="s">
        <v>949</v>
      </c>
      <c r="D13329" s="218">
        <f>VLOOKUP(Pag_Inicio_Corr_mas_casos[[#This Row],[Corregimiento]],Hoja3!$A$2:$D$676,4,0)</f>
        <v>60103</v>
      </c>
      <c r="E13329" s="217">
        <v>5</v>
      </c>
    </row>
    <row r="13330" spans="1:5">
      <c r="A13330" s="216">
        <v>44540</v>
      </c>
      <c r="B13330" s="217">
        <v>44540</v>
      </c>
      <c r="C13330" s="217" t="s">
        <v>882</v>
      </c>
      <c r="D13330" s="218">
        <f>VLOOKUP(Pag_Inicio_Corr_mas_casos[[#This Row],[Corregimiento]],Hoja3!$A$2:$D$676,4,0)</f>
        <v>81009</v>
      </c>
      <c r="E13330" s="217">
        <v>5</v>
      </c>
    </row>
    <row r="13331" spans="1:5">
      <c r="A13331" s="216">
        <v>44540</v>
      </c>
      <c r="B13331" s="217">
        <v>44540</v>
      </c>
      <c r="C13331" s="217" t="s">
        <v>796</v>
      </c>
      <c r="D13331" s="218">
        <f>VLOOKUP(Pag_Inicio_Corr_mas_casos[[#This Row],[Corregimiento]],Hoja3!$A$2:$D$676,4,0)</f>
        <v>80817</v>
      </c>
      <c r="E13331" s="217">
        <v>5</v>
      </c>
    </row>
    <row r="13332" spans="1:5">
      <c r="A13332" s="216">
        <v>44540</v>
      </c>
      <c r="B13332" s="217">
        <v>44540</v>
      </c>
      <c r="C13332" s="217" t="s">
        <v>1177</v>
      </c>
      <c r="D13332" s="218">
        <f>VLOOKUP(Pag_Inicio_Corr_mas_casos[[#This Row],[Corregimiento]],Hoja3!$A$2:$D$676,4,0)</f>
        <v>130101</v>
      </c>
      <c r="E13332" s="217">
        <v>5</v>
      </c>
    </row>
    <row r="13333" spans="1:5">
      <c r="A13333" s="216">
        <v>44540</v>
      </c>
      <c r="B13333" s="217">
        <v>44540</v>
      </c>
      <c r="C13333" s="217" t="s">
        <v>1051</v>
      </c>
      <c r="D13333" s="218">
        <f>VLOOKUP(Pag_Inicio_Corr_mas_casos[[#This Row],[Corregimiento]],Hoja3!$A$2:$D$676,4,0)</f>
        <v>80807</v>
      </c>
      <c r="E13333" s="217">
        <v>5</v>
      </c>
    </row>
    <row r="13334" spans="1:5">
      <c r="A13334" s="216">
        <v>44540</v>
      </c>
      <c r="B13334" s="217">
        <v>44540</v>
      </c>
      <c r="C13334" s="217" t="s">
        <v>1430</v>
      </c>
      <c r="D13334" s="218">
        <f>VLOOKUP(Pag_Inicio_Corr_mas_casos[[#This Row],[Corregimiento]],Hoja3!$A$2:$D$676,4,0)</f>
        <v>80810</v>
      </c>
      <c r="E13334" s="217">
        <v>4</v>
      </c>
    </row>
    <row r="13335" spans="1:5">
      <c r="A13335" s="216">
        <v>44540</v>
      </c>
      <c r="B13335" s="217">
        <v>44540</v>
      </c>
      <c r="C13335" s="217" t="s">
        <v>1290</v>
      </c>
      <c r="D13335" s="218">
        <f>VLOOKUP(Pag_Inicio_Corr_mas_casos[[#This Row],[Corregimiento]],Hoja3!$A$2:$D$676,4,0)</f>
        <v>20207</v>
      </c>
      <c r="E13335" s="217">
        <v>4</v>
      </c>
    </row>
    <row r="13336" spans="1:5">
      <c r="A13336" s="216">
        <v>44540</v>
      </c>
      <c r="B13336" s="217">
        <v>44540</v>
      </c>
      <c r="C13336" s="217" t="s">
        <v>1088</v>
      </c>
      <c r="D13336" s="218">
        <f>VLOOKUP(Pag_Inicio_Corr_mas_casos[[#This Row],[Corregimiento]],Hoja3!$A$2:$D$676,4,0)</f>
        <v>81002</v>
      </c>
      <c r="E13336" s="217">
        <v>4</v>
      </c>
    </row>
    <row r="13337" spans="1:5">
      <c r="A13337" s="216">
        <v>44540</v>
      </c>
      <c r="B13337" s="217">
        <v>44540</v>
      </c>
      <c r="C13337" s="217" t="s">
        <v>1120</v>
      </c>
      <c r="D13337" s="218">
        <f>VLOOKUP(Pag_Inicio_Corr_mas_casos[[#This Row],[Corregimiento]],Hoja3!$A$2:$D$676,4,0)</f>
        <v>80809</v>
      </c>
      <c r="E13337" s="217">
        <v>4</v>
      </c>
    </row>
    <row r="13338" spans="1:5">
      <c r="A13338" s="216">
        <v>44540</v>
      </c>
      <c r="B13338" s="217">
        <v>44540</v>
      </c>
      <c r="C13338" s="217" t="s">
        <v>1558</v>
      </c>
      <c r="D13338" s="218">
        <f>VLOOKUP(Pag_Inicio_Corr_mas_casos[[#This Row],[Corregimiento]],Hoja3!$A$2:$D$676,4,0)</f>
        <v>60605</v>
      </c>
      <c r="E13338" s="217">
        <v>4</v>
      </c>
    </row>
    <row r="13339" spans="1:5">
      <c r="A13339" s="216">
        <v>44540</v>
      </c>
      <c r="B13339" s="217">
        <v>44540</v>
      </c>
      <c r="C13339" s="217" t="s">
        <v>1496</v>
      </c>
      <c r="D13339" s="218">
        <f>VLOOKUP(Pag_Inicio_Corr_mas_casos[[#This Row],[Corregimiento]],Hoja3!$A$2:$D$676,4,0)</f>
        <v>20201</v>
      </c>
      <c r="E13339" s="217">
        <v>4</v>
      </c>
    </row>
    <row r="13340" spans="1:5">
      <c r="A13340" s="216">
        <v>44540</v>
      </c>
      <c r="B13340" s="217">
        <v>44540</v>
      </c>
      <c r="C13340" s="217" t="s">
        <v>932</v>
      </c>
      <c r="D13340" s="218">
        <f>VLOOKUP(Pag_Inicio_Corr_mas_casos[[#This Row],[Corregimiento]],Hoja3!$A$2:$D$676,4,0)</f>
        <v>130310</v>
      </c>
      <c r="E13340" s="217">
        <v>4</v>
      </c>
    </row>
    <row r="13341" spans="1:5">
      <c r="A13341" s="216">
        <v>44540</v>
      </c>
      <c r="B13341" s="217">
        <v>44540</v>
      </c>
      <c r="C13341" s="217" t="s">
        <v>1532</v>
      </c>
      <c r="D13341" s="218">
        <f>VLOOKUP(Pag_Inicio_Corr_mas_casos[[#This Row],[Corregimiento]],Hoja3!$A$2:$D$676,4,0)</f>
        <v>70701</v>
      </c>
      <c r="E13341" s="217">
        <v>4</v>
      </c>
    </row>
    <row r="13342" spans="1:5">
      <c r="A13342" s="216">
        <v>44540</v>
      </c>
      <c r="B13342" s="217">
        <v>44540</v>
      </c>
      <c r="C13342" s="217" t="s">
        <v>1155</v>
      </c>
      <c r="D13342" s="218">
        <f>VLOOKUP(Pag_Inicio_Corr_mas_casos[[#This Row],[Corregimiento]],Hoja3!$A$2:$D$676,4,0)</f>
        <v>80812</v>
      </c>
      <c r="E13342" s="217">
        <v>4</v>
      </c>
    </row>
    <row r="13343" spans="1:5">
      <c r="A13343" s="216">
        <v>44540</v>
      </c>
      <c r="B13343" s="217">
        <v>44540</v>
      </c>
      <c r="C13343" s="217" t="s">
        <v>1029</v>
      </c>
      <c r="D13343" s="218">
        <f>VLOOKUP(Pag_Inicio_Corr_mas_casos[[#This Row],[Corregimiento]],Hoja3!$A$2:$D$676,4,0)</f>
        <v>91008</v>
      </c>
      <c r="E13343" s="217">
        <v>3</v>
      </c>
    </row>
    <row r="13344" spans="1:5">
      <c r="A13344" s="206">
        <v>44541</v>
      </c>
      <c r="B13344" s="207">
        <v>44541</v>
      </c>
      <c r="C13344" s="207" t="s">
        <v>1121</v>
      </c>
      <c r="D13344" s="208">
        <f>VLOOKUP(Pag_Inicio_Corr_mas_casos[[#This Row],[Corregimiento]],Hoja3!$A$2:$D$676,4,0)</f>
        <v>80819</v>
      </c>
      <c r="E13344" s="207">
        <v>17</v>
      </c>
    </row>
    <row r="13345" spans="1:5">
      <c r="A13345" s="206">
        <v>44541</v>
      </c>
      <c r="B13345" s="207">
        <v>44541</v>
      </c>
      <c r="C13345" s="207" t="s">
        <v>1120</v>
      </c>
      <c r="D13345" s="208">
        <f>VLOOKUP(Pag_Inicio_Corr_mas_casos[[#This Row],[Corregimiento]],Hoja3!$A$2:$D$676,4,0)</f>
        <v>80809</v>
      </c>
      <c r="E13345" s="207">
        <v>12</v>
      </c>
    </row>
    <row r="13346" spans="1:5">
      <c r="A13346" s="206">
        <v>44541</v>
      </c>
      <c r="B13346" s="207">
        <v>44541</v>
      </c>
      <c r="C13346" s="207" t="s">
        <v>1051</v>
      </c>
      <c r="D13346" s="208">
        <f>VLOOKUP(Pag_Inicio_Corr_mas_casos[[#This Row],[Corregimiento]],Hoja3!$A$2:$D$676,4,0)</f>
        <v>80807</v>
      </c>
      <c r="E13346" s="207">
        <v>10</v>
      </c>
    </row>
    <row r="13347" spans="1:5">
      <c r="A13347" s="206">
        <v>44541</v>
      </c>
      <c r="B13347" s="207">
        <v>44541</v>
      </c>
      <c r="C13347" s="207" t="s">
        <v>813</v>
      </c>
      <c r="D13347" s="208">
        <f>VLOOKUP(Pag_Inicio_Corr_mas_casos[[#This Row],[Corregimiento]],Hoja3!$A$2:$D$676,4,0)</f>
        <v>80813</v>
      </c>
      <c r="E13347" s="207">
        <v>10</v>
      </c>
    </row>
    <row r="13348" spans="1:5">
      <c r="A13348" s="206">
        <v>44541</v>
      </c>
      <c r="B13348" s="207">
        <v>44541</v>
      </c>
      <c r="C13348" s="207" t="s">
        <v>1205</v>
      </c>
      <c r="D13348" s="208">
        <f>VLOOKUP(Pag_Inicio_Corr_mas_casos[[#This Row],[Corregimiento]],Hoja3!$A$2:$D$676,4,0)</f>
        <v>130106</v>
      </c>
      <c r="E13348" s="207">
        <v>10</v>
      </c>
    </row>
    <row r="13349" spans="1:5">
      <c r="A13349" s="206">
        <v>44541</v>
      </c>
      <c r="B13349" s="207">
        <v>44541</v>
      </c>
      <c r="C13349" s="207" t="s">
        <v>1155</v>
      </c>
      <c r="D13349" s="208">
        <f>VLOOKUP(Pag_Inicio_Corr_mas_casos[[#This Row],[Corregimiento]],Hoja3!$A$2:$D$676,4,0)</f>
        <v>80812</v>
      </c>
      <c r="E13349" s="207">
        <v>9</v>
      </c>
    </row>
    <row r="13350" spans="1:5">
      <c r="A13350" s="206">
        <v>44541</v>
      </c>
      <c r="B13350" s="207">
        <v>44541</v>
      </c>
      <c r="C13350" s="207" t="s">
        <v>1115</v>
      </c>
      <c r="D13350" s="208">
        <f>VLOOKUP(Pag_Inicio_Corr_mas_casos[[#This Row],[Corregimiento]],Hoja3!$A$2:$D$676,4,0)</f>
        <v>60101</v>
      </c>
      <c r="E13350" s="207">
        <v>9</v>
      </c>
    </row>
    <row r="13351" spans="1:5">
      <c r="A13351" s="206">
        <v>44541</v>
      </c>
      <c r="B13351" s="207">
        <v>44541</v>
      </c>
      <c r="C13351" s="207" t="s">
        <v>1124</v>
      </c>
      <c r="D13351" s="208">
        <f>VLOOKUP(Pag_Inicio_Corr_mas_casos[[#This Row],[Corregimiento]],Hoja3!$A$2:$D$676,4,0)</f>
        <v>130702</v>
      </c>
      <c r="E13351" s="207">
        <v>8</v>
      </c>
    </row>
    <row r="13352" spans="1:5">
      <c r="A13352" s="206">
        <v>44541</v>
      </c>
      <c r="B13352" s="207">
        <v>44541</v>
      </c>
      <c r="C13352" s="207" t="s">
        <v>1559</v>
      </c>
      <c r="D13352" s="208">
        <f>VLOOKUP(Pag_Inicio_Corr_mas_casos[[#This Row],[Corregimiento]],Hoja3!$A$2:$D$676,4,0)</f>
        <v>70705</v>
      </c>
      <c r="E13352" s="207">
        <v>8</v>
      </c>
    </row>
    <row r="13353" spans="1:5">
      <c r="A13353" s="206">
        <v>44541</v>
      </c>
      <c r="B13353" s="207">
        <v>44541</v>
      </c>
      <c r="C13353" s="207" t="s">
        <v>1049</v>
      </c>
      <c r="D13353" s="208">
        <f>VLOOKUP(Pag_Inicio_Corr_mas_casos[[#This Row],[Corregimiento]],Hoja3!$A$2:$D$676,4,0)</f>
        <v>80806</v>
      </c>
      <c r="E13353" s="207">
        <v>7</v>
      </c>
    </row>
    <row r="13354" spans="1:5">
      <c r="A13354" s="206">
        <v>44541</v>
      </c>
      <c r="B13354" s="207">
        <v>44541</v>
      </c>
      <c r="C13354" s="207" t="s">
        <v>1131</v>
      </c>
      <c r="D13354" s="208">
        <f>VLOOKUP(Pag_Inicio_Corr_mas_casos[[#This Row],[Corregimiento]],Hoja3!$A$2:$D$676,4,0)</f>
        <v>91001</v>
      </c>
      <c r="E13354" s="207">
        <v>7</v>
      </c>
    </row>
    <row r="13355" spans="1:5">
      <c r="A13355" s="206">
        <v>44541</v>
      </c>
      <c r="B13355" s="207">
        <v>44541</v>
      </c>
      <c r="C13355" s="207" t="s">
        <v>881</v>
      </c>
      <c r="D13355" s="208">
        <f>VLOOKUP(Pag_Inicio_Corr_mas_casos[[#This Row],[Corregimiento]],Hoja3!$A$2:$D$676,4,0)</f>
        <v>80821</v>
      </c>
      <c r="E13355" s="207">
        <v>7</v>
      </c>
    </row>
    <row r="13356" spans="1:5">
      <c r="A13356" s="206">
        <v>44541</v>
      </c>
      <c r="B13356" s="207">
        <v>44541</v>
      </c>
      <c r="C13356" s="207" t="s">
        <v>1022</v>
      </c>
      <c r="D13356" s="208">
        <f>VLOOKUP(Pag_Inicio_Corr_mas_casos[[#This Row],[Corregimiento]],Hoja3!$A$2:$D$676,4,0)</f>
        <v>80816</v>
      </c>
      <c r="E13356" s="207">
        <v>6</v>
      </c>
    </row>
    <row r="13357" spans="1:5">
      <c r="A13357" s="206">
        <v>44541</v>
      </c>
      <c r="B13357" s="207">
        <v>44541</v>
      </c>
      <c r="C13357" s="207" t="s">
        <v>1262</v>
      </c>
      <c r="D13357" s="208">
        <f>VLOOKUP(Pag_Inicio_Corr_mas_casos[[#This Row],[Corregimiento]],Hoja3!$A$2:$D$676,4,0)</f>
        <v>20601</v>
      </c>
      <c r="E13357" s="207">
        <v>6</v>
      </c>
    </row>
    <row r="13358" spans="1:5">
      <c r="A13358" s="206">
        <v>44541</v>
      </c>
      <c r="B13358" s="207">
        <v>44541</v>
      </c>
      <c r="C13358" s="207" t="s">
        <v>1045</v>
      </c>
      <c r="D13358" s="208">
        <f>VLOOKUP(Pag_Inicio_Corr_mas_casos[[#This Row],[Corregimiento]],Hoja3!$A$2:$D$676,4,0)</f>
        <v>81001</v>
      </c>
      <c r="E13358" s="207">
        <v>6</v>
      </c>
    </row>
    <row r="13359" spans="1:5">
      <c r="A13359" s="206">
        <v>44541</v>
      </c>
      <c r="B13359" s="207">
        <v>44541</v>
      </c>
      <c r="C13359" s="207" t="s">
        <v>1287</v>
      </c>
      <c r="D13359" s="208">
        <f>VLOOKUP(Pag_Inicio_Corr_mas_casos[[#This Row],[Corregimiento]],Hoja3!$A$2:$D$676,4,0)</f>
        <v>130102</v>
      </c>
      <c r="E13359" s="207">
        <v>6</v>
      </c>
    </row>
    <row r="13360" spans="1:5">
      <c r="A13360" s="206">
        <v>44541</v>
      </c>
      <c r="B13360" s="207">
        <v>44541</v>
      </c>
      <c r="C13360" s="207" t="s">
        <v>1515</v>
      </c>
      <c r="D13360" s="208">
        <f>VLOOKUP(Pag_Inicio_Corr_mas_casos[[#This Row],[Corregimiento]],Hoja3!$A$2:$D$676,4,0)</f>
        <v>70301</v>
      </c>
      <c r="E13360" s="207">
        <v>6</v>
      </c>
    </row>
    <row r="13361" spans="1:5">
      <c r="A13361" s="206">
        <v>44541</v>
      </c>
      <c r="B13361" s="207">
        <v>44541</v>
      </c>
      <c r="C13361" s="207" t="s">
        <v>1403</v>
      </c>
      <c r="D13361" s="208">
        <f>VLOOKUP(Pag_Inicio_Corr_mas_casos[[#This Row],[Corregimiento]],Hoja3!$A$2:$D$676,4,0)</f>
        <v>90101</v>
      </c>
      <c r="E13361" s="207">
        <v>6</v>
      </c>
    </row>
    <row r="13362" spans="1:5">
      <c r="A13362" s="206">
        <v>44541</v>
      </c>
      <c r="B13362" s="207">
        <v>44541</v>
      </c>
      <c r="C13362" s="207" t="s">
        <v>949</v>
      </c>
      <c r="D13362" s="208">
        <f>VLOOKUP(Pag_Inicio_Corr_mas_casos[[#This Row],[Corregimiento]],Hoja3!$A$2:$D$676,4,0)</f>
        <v>60103</v>
      </c>
      <c r="E13362" s="207">
        <v>5</v>
      </c>
    </row>
    <row r="13363" spans="1:5">
      <c r="A13363" s="206">
        <v>44541</v>
      </c>
      <c r="B13363" s="207">
        <v>44541</v>
      </c>
      <c r="C13363" s="207" t="s">
        <v>1048</v>
      </c>
      <c r="D13363" s="208">
        <f>VLOOKUP(Pag_Inicio_Corr_mas_casos[[#This Row],[Corregimiento]],Hoja3!$A$2:$D$676,4,0)</f>
        <v>81009</v>
      </c>
      <c r="E13363" s="207">
        <v>5</v>
      </c>
    </row>
    <row r="13364" spans="1:5">
      <c r="A13364" s="203">
        <v>44542</v>
      </c>
      <c r="B13364" s="204">
        <v>44542</v>
      </c>
      <c r="C13364" s="204" t="s">
        <v>1155</v>
      </c>
      <c r="D13364" s="205">
        <f>VLOOKUP(Pag_Inicio_Corr_mas_casos[[#This Row],[Corregimiento]],Hoja3!$A$2:$D$676,4,0)</f>
        <v>80812</v>
      </c>
      <c r="E13364" s="204">
        <v>11</v>
      </c>
    </row>
    <row r="13365" spans="1:5">
      <c r="A13365" s="203">
        <v>44542</v>
      </c>
      <c r="B13365" s="204">
        <v>44542</v>
      </c>
      <c r="C13365" s="204" t="s">
        <v>949</v>
      </c>
      <c r="D13365" s="205">
        <f>VLOOKUP(Pag_Inicio_Corr_mas_casos[[#This Row],[Corregimiento]],Hoja3!$A$2:$D$676,4,0)</f>
        <v>60103</v>
      </c>
      <c r="E13365" s="204">
        <v>9</v>
      </c>
    </row>
    <row r="13366" spans="1:5">
      <c r="A13366" s="203">
        <v>44542</v>
      </c>
      <c r="B13366" s="204">
        <v>44542</v>
      </c>
      <c r="C13366" s="204" t="s">
        <v>1516</v>
      </c>
      <c r="D13366" s="205">
        <f>VLOOKUP(Pag_Inicio_Corr_mas_casos[[#This Row],[Corregimiento]],Hoja3!$A$2:$D$676,4,0)</f>
        <v>60104</v>
      </c>
      <c r="E13366" s="204">
        <v>6</v>
      </c>
    </row>
    <row r="13367" spans="1:5">
      <c r="A13367" s="203">
        <v>44542</v>
      </c>
      <c r="B13367" s="204">
        <v>44542</v>
      </c>
      <c r="C13367" s="204" t="s">
        <v>1545</v>
      </c>
      <c r="D13367" s="205">
        <f>VLOOKUP(Pag_Inicio_Corr_mas_casos[[#This Row],[Corregimiento]],Hoja3!$A$2:$D$676,4,0)</f>
        <v>40611</v>
      </c>
      <c r="E13367" s="204">
        <v>5</v>
      </c>
    </row>
    <row r="13368" spans="1:5">
      <c r="A13368" s="203">
        <v>44542</v>
      </c>
      <c r="B13368" s="204">
        <v>44542</v>
      </c>
      <c r="C13368" s="204" t="s">
        <v>1055</v>
      </c>
      <c r="D13368" s="205">
        <f>VLOOKUP(Pag_Inicio_Corr_mas_casos[[#This Row],[Corregimiento]],Hoja3!$A$2:$D$676,4,0)</f>
        <v>80814</v>
      </c>
      <c r="E13368" s="204">
        <v>5</v>
      </c>
    </row>
    <row r="13369" spans="1:5">
      <c r="A13369" s="203">
        <v>44542</v>
      </c>
      <c r="B13369" s="204">
        <v>44542</v>
      </c>
      <c r="C13369" s="204" t="s">
        <v>1531</v>
      </c>
      <c r="D13369" s="205">
        <f>VLOOKUP(Pag_Inicio_Corr_mas_casos[[#This Row],[Corregimiento]],Hoja3!$A$2:$D$676,4,0)</f>
        <v>130701</v>
      </c>
      <c r="E13369" s="204">
        <v>5</v>
      </c>
    </row>
    <row r="13370" spans="1:5">
      <c r="A13370" s="203">
        <v>44542</v>
      </c>
      <c r="B13370" s="204">
        <v>44542</v>
      </c>
      <c r="C13370" s="204" t="s">
        <v>1262</v>
      </c>
      <c r="D13370" s="205">
        <f>VLOOKUP(Pag_Inicio_Corr_mas_casos[[#This Row],[Corregimiento]],Hoja3!$A$2:$D$676,4,0)</f>
        <v>20601</v>
      </c>
      <c r="E13370" s="204">
        <v>5</v>
      </c>
    </row>
    <row r="13371" spans="1:5">
      <c r="A13371" s="203">
        <v>44542</v>
      </c>
      <c r="B13371" s="204">
        <v>44542</v>
      </c>
      <c r="C13371" s="204" t="s">
        <v>1121</v>
      </c>
      <c r="D13371" s="205">
        <f>VLOOKUP(Pag_Inicio_Corr_mas_casos[[#This Row],[Corregimiento]],Hoja3!$A$2:$D$676,4,0)</f>
        <v>80819</v>
      </c>
      <c r="E13371" s="204">
        <v>5</v>
      </c>
    </row>
    <row r="13372" spans="1:5">
      <c r="A13372" s="203">
        <v>44542</v>
      </c>
      <c r="B13372" s="204">
        <v>44542</v>
      </c>
      <c r="C13372" s="204" t="s">
        <v>1515</v>
      </c>
      <c r="D13372" s="205">
        <f>VLOOKUP(Pag_Inicio_Corr_mas_casos[[#This Row],[Corregimiento]],Hoja3!$A$2:$D$676,4,0)</f>
        <v>70301</v>
      </c>
      <c r="E13372" s="204">
        <v>4</v>
      </c>
    </row>
    <row r="13373" spans="1:5">
      <c r="A13373" s="203">
        <v>44542</v>
      </c>
      <c r="B13373" s="204">
        <v>44542</v>
      </c>
      <c r="C13373" s="204" t="s">
        <v>1049</v>
      </c>
      <c r="D13373" s="205">
        <f>VLOOKUP(Pag_Inicio_Corr_mas_casos[[#This Row],[Corregimiento]],Hoja3!$A$2:$D$676,4,0)</f>
        <v>80806</v>
      </c>
      <c r="E13373" s="204">
        <v>4</v>
      </c>
    </row>
    <row r="13374" spans="1:5">
      <c r="A13374" s="203">
        <v>44542</v>
      </c>
      <c r="B13374" s="204">
        <v>44542</v>
      </c>
      <c r="C13374" s="204" t="s">
        <v>1115</v>
      </c>
      <c r="D13374" s="205">
        <f>VLOOKUP(Pag_Inicio_Corr_mas_casos[[#This Row],[Corregimiento]],Hoja3!$A$2:$D$676,4,0)</f>
        <v>60101</v>
      </c>
      <c r="E13374" s="204">
        <v>4</v>
      </c>
    </row>
    <row r="13375" spans="1:5">
      <c r="A13375" s="203">
        <v>44542</v>
      </c>
      <c r="B13375" s="204">
        <v>44542</v>
      </c>
      <c r="C13375" s="204" t="s">
        <v>1430</v>
      </c>
      <c r="D13375" s="205">
        <f>VLOOKUP(Pag_Inicio_Corr_mas_casos[[#This Row],[Corregimiento]],Hoja3!$A$2:$D$676,4,0)</f>
        <v>80810</v>
      </c>
      <c r="E13375" s="204">
        <v>3</v>
      </c>
    </row>
    <row r="13376" spans="1:5">
      <c r="A13376" s="203">
        <v>44542</v>
      </c>
      <c r="B13376" s="204">
        <v>44542</v>
      </c>
      <c r="C13376" s="204" t="s">
        <v>1088</v>
      </c>
      <c r="D13376" s="205">
        <f>VLOOKUP(Pag_Inicio_Corr_mas_casos[[#This Row],[Corregimiento]],Hoja3!$A$2:$D$676,4,0)</f>
        <v>81002</v>
      </c>
      <c r="E13376" s="204">
        <v>3</v>
      </c>
    </row>
    <row r="13377" spans="1:5">
      <c r="A13377" s="203">
        <v>44542</v>
      </c>
      <c r="B13377" s="204">
        <v>44542</v>
      </c>
      <c r="C13377" s="204" t="s">
        <v>1287</v>
      </c>
      <c r="D13377" s="205">
        <f>VLOOKUP(Pag_Inicio_Corr_mas_casos[[#This Row],[Corregimiento]],Hoja3!$A$2:$D$676,4,0)</f>
        <v>130102</v>
      </c>
      <c r="E13377" s="204">
        <v>3</v>
      </c>
    </row>
    <row r="13378" spans="1:5">
      <c r="A13378" s="203">
        <v>44542</v>
      </c>
      <c r="B13378" s="204">
        <v>44542</v>
      </c>
      <c r="C13378" s="204" t="s">
        <v>834</v>
      </c>
      <c r="D13378" s="205">
        <f>VLOOKUP(Pag_Inicio_Corr_mas_casos[[#This Row],[Corregimiento]],Hoja3!$A$2:$D$676,4,0)</f>
        <v>30104</v>
      </c>
      <c r="E13378" s="204">
        <v>3</v>
      </c>
    </row>
    <row r="13379" spans="1:5">
      <c r="A13379" s="203">
        <v>44542</v>
      </c>
      <c r="B13379" s="204">
        <v>44542</v>
      </c>
      <c r="C13379" s="204" t="s">
        <v>1051</v>
      </c>
      <c r="D13379" s="205">
        <f>VLOOKUP(Pag_Inicio_Corr_mas_casos[[#This Row],[Corregimiento]],Hoja3!$A$2:$D$676,4,0)</f>
        <v>80807</v>
      </c>
      <c r="E13379" s="204">
        <v>3</v>
      </c>
    </row>
    <row r="13380" spans="1:5">
      <c r="A13380" s="203">
        <v>44542</v>
      </c>
      <c r="B13380" s="204">
        <v>44542</v>
      </c>
      <c r="C13380" s="204" t="s">
        <v>1461</v>
      </c>
      <c r="D13380" s="205">
        <f>VLOOKUP(Pag_Inicio_Corr_mas_casos[[#This Row],[Corregimiento]],Hoja3!$A$2:$D$676,4,0)</f>
        <v>130717</v>
      </c>
      <c r="E13380" s="204">
        <v>3</v>
      </c>
    </row>
    <row r="13381" spans="1:5">
      <c r="A13381" s="203">
        <v>44542</v>
      </c>
      <c r="B13381" s="204">
        <v>44542</v>
      </c>
      <c r="C13381" s="204" t="s">
        <v>1504</v>
      </c>
      <c r="D13381" s="205">
        <f>VLOOKUP(Pag_Inicio_Corr_mas_casos[[#This Row],[Corregimiento]],Hoja3!$A$2:$D$676,4,0)</f>
        <v>130301</v>
      </c>
      <c r="E13381" s="204">
        <v>3</v>
      </c>
    </row>
    <row r="13382" spans="1:5">
      <c r="A13382" s="203">
        <v>44542</v>
      </c>
      <c r="B13382" s="204">
        <v>44542</v>
      </c>
      <c r="C13382" s="204" t="s">
        <v>1501</v>
      </c>
      <c r="D13382" s="205">
        <f>VLOOKUP(Pag_Inicio_Corr_mas_casos[[#This Row],[Corregimiento]],Hoja3!$A$2:$D$676,4,0)</f>
        <v>60608</v>
      </c>
      <c r="E13382" s="204">
        <v>3</v>
      </c>
    </row>
    <row r="13383" spans="1:5">
      <c r="A13383" s="203">
        <v>44542</v>
      </c>
      <c r="B13383" s="204">
        <v>44542</v>
      </c>
      <c r="C13383" s="204" t="s">
        <v>1494</v>
      </c>
      <c r="D13383" s="205">
        <f>VLOOKUP(Pag_Inicio_Corr_mas_casos[[#This Row],[Corregimiento]],Hoja3!$A$2:$D$676,4,0)</f>
        <v>40404</v>
      </c>
      <c r="E13383" s="204">
        <v>3</v>
      </c>
    </row>
    <row r="13384" spans="1:5">
      <c r="A13384" s="209">
        <v>44543</v>
      </c>
      <c r="B13384" s="210">
        <v>44543</v>
      </c>
      <c r="C13384" s="210" t="s">
        <v>1177</v>
      </c>
      <c r="D13384" s="211">
        <f>VLOOKUP(Pag_Inicio_Corr_mas_casos[[#This Row],[Corregimiento]],Hoja3!$A$2:$D$676,4,0)</f>
        <v>130101</v>
      </c>
      <c r="E13384" s="210">
        <v>12</v>
      </c>
    </row>
    <row r="13385" spans="1:5">
      <c r="A13385" s="209">
        <v>44543</v>
      </c>
      <c r="B13385" s="210">
        <v>44543</v>
      </c>
      <c r="C13385" s="210" t="s">
        <v>1049</v>
      </c>
      <c r="D13385" s="211">
        <f>VLOOKUP(Pag_Inicio_Corr_mas_casos[[#This Row],[Corregimiento]],Hoja3!$A$2:$D$676,4,0)</f>
        <v>80806</v>
      </c>
      <c r="E13385" s="210">
        <v>11</v>
      </c>
    </row>
    <row r="13386" spans="1:5">
      <c r="A13386" s="209">
        <v>44543</v>
      </c>
      <c r="B13386" s="210">
        <v>44543</v>
      </c>
      <c r="C13386" s="210" t="s">
        <v>1002</v>
      </c>
      <c r="D13386" s="211">
        <f>VLOOKUP(Pag_Inicio_Corr_mas_casos[[#This Row],[Corregimiento]],Hoja3!$A$2:$D$676,4,0)</f>
        <v>91001</v>
      </c>
      <c r="E13386" s="210">
        <v>10</v>
      </c>
    </row>
    <row r="13387" spans="1:5">
      <c r="A13387" s="209">
        <v>44543</v>
      </c>
      <c r="B13387" s="210">
        <v>44543</v>
      </c>
      <c r="C13387" s="210" t="s">
        <v>1155</v>
      </c>
      <c r="D13387" s="211">
        <f>VLOOKUP(Pag_Inicio_Corr_mas_casos[[#This Row],[Corregimiento]],Hoja3!$A$2:$D$676,4,0)</f>
        <v>80812</v>
      </c>
      <c r="E13387" s="210">
        <v>9</v>
      </c>
    </row>
    <row r="13388" spans="1:5">
      <c r="A13388" s="209">
        <v>44543</v>
      </c>
      <c r="B13388" s="210">
        <v>44543</v>
      </c>
      <c r="C13388" s="210" t="s">
        <v>1120</v>
      </c>
      <c r="D13388" s="211">
        <f>VLOOKUP(Pag_Inicio_Corr_mas_casos[[#This Row],[Corregimiento]],Hoja3!$A$2:$D$676,4,0)</f>
        <v>80809</v>
      </c>
      <c r="E13388" s="210">
        <v>9</v>
      </c>
    </row>
    <row r="13389" spans="1:5">
      <c r="A13389" s="209">
        <v>44543</v>
      </c>
      <c r="B13389" s="210">
        <v>44543</v>
      </c>
      <c r="C13389" s="210" t="s">
        <v>1055</v>
      </c>
      <c r="D13389" s="211">
        <f>VLOOKUP(Pag_Inicio_Corr_mas_casos[[#This Row],[Corregimiento]],Hoja3!$A$2:$D$676,4,0)</f>
        <v>80814</v>
      </c>
      <c r="E13389" s="210">
        <v>9</v>
      </c>
    </row>
    <row r="13390" spans="1:5">
      <c r="A13390" s="209">
        <v>44543</v>
      </c>
      <c r="B13390" s="210">
        <v>44543</v>
      </c>
      <c r="C13390" s="210" t="s">
        <v>1115</v>
      </c>
      <c r="D13390" s="211">
        <f>VLOOKUP(Pag_Inicio_Corr_mas_casos[[#This Row],[Corregimiento]],Hoja3!$A$2:$D$676,4,0)</f>
        <v>60101</v>
      </c>
      <c r="E13390" s="210">
        <v>9</v>
      </c>
    </row>
    <row r="13391" spans="1:5">
      <c r="A13391" s="209">
        <v>44543</v>
      </c>
      <c r="B13391" s="210">
        <v>44543</v>
      </c>
      <c r="C13391" s="210" t="s">
        <v>1492</v>
      </c>
      <c r="D13391" s="211">
        <f>VLOOKUP(Pag_Inicio_Corr_mas_casos[[#This Row],[Corregimiento]],Hoja3!$A$2:$D$676,4,0)</f>
        <v>60105</v>
      </c>
      <c r="E13391" s="210">
        <v>8</v>
      </c>
    </row>
    <row r="13392" spans="1:5">
      <c r="A13392" s="209">
        <v>44543</v>
      </c>
      <c r="B13392" s="210">
        <v>44543</v>
      </c>
      <c r="C13392" s="210" t="s">
        <v>1531</v>
      </c>
      <c r="D13392" s="211">
        <f>VLOOKUP(Pag_Inicio_Corr_mas_casos[[#This Row],[Corregimiento]],Hoja3!$A$2:$D$676,4,0)</f>
        <v>130701</v>
      </c>
      <c r="E13392" s="210">
        <v>8</v>
      </c>
    </row>
    <row r="13393" spans="1:5">
      <c r="A13393" s="209">
        <v>44543</v>
      </c>
      <c r="B13393" s="210">
        <v>44543</v>
      </c>
      <c r="C13393" s="210" t="s">
        <v>1262</v>
      </c>
      <c r="D13393" s="211">
        <f>VLOOKUP(Pag_Inicio_Corr_mas_casos[[#This Row],[Corregimiento]],Hoja3!$A$2:$D$676,4,0)</f>
        <v>20601</v>
      </c>
      <c r="E13393" s="210">
        <v>6</v>
      </c>
    </row>
    <row r="13394" spans="1:5">
      <c r="A13394" s="209">
        <v>44543</v>
      </c>
      <c r="B13394" s="210">
        <v>44543</v>
      </c>
      <c r="C13394" s="210" t="s">
        <v>1516</v>
      </c>
      <c r="D13394" s="211">
        <f>VLOOKUP(Pag_Inicio_Corr_mas_casos[[#This Row],[Corregimiento]],Hoja3!$A$2:$D$676,4,0)</f>
        <v>60104</v>
      </c>
      <c r="E13394" s="210">
        <v>6</v>
      </c>
    </row>
    <row r="13395" spans="1:5">
      <c r="A13395" s="209">
        <v>44543</v>
      </c>
      <c r="B13395" s="210">
        <v>44543</v>
      </c>
      <c r="C13395" s="210" t="s">
        <v>949</v>
      </c>
      <c r="D13395" s="211">
        <f>VLOOKUP(Pag_Inicio_Corr_mas_casos[[#This Row],[Corregimiento]],Hoja3!$A$2:$D$676,4,0)</f>
        <v>60103</v>
      </c>
      <c r="E13395" s="210">
        <v>6</v>
      </c>
    </row>
    <row r="13396" spans="1:5">
      <c r="A13396" s="209">
        <v>44543</v>
      </c>
      <c r="B13396" s="210">
        <v>44543</v>
      </c>
      <c r="C13396" s="210" t="s">
        <v>1287</v>
      </c>
      <c r="D13396" s="211">
        <f>VLOOKUP(Pag_Inicio_Corr_mas_casos[[#This Row],[Corregimiento]],Hoja3!$A$2:$D$676,4,0)</f>
        <v>130102</v>
      </c>
      <c r="E13396" s="210">
        <v>6</v>
      </c>
    </row>
    <row r="13397" spans="1:5">
      <c r="A13397" s="209">
        <v>44543</v>
      </c>
      <c r="B13397" s="210">
        <v>44543</v>
      </c>
      <c r="C13397" s="210" t="s">
        <v>1205</v>
      </c>
      <c r="D13397" s="211">
        <f>VLOOKUP(Pag_Inicio_Corr_mas_casos[[#This Row],[Corregimiento]],Hoja3!$A$2:$D$676,4,0)</f>
        <v>130106</v>
      </c>
      <c r="E13397" s="210">
        <v>6</v>
      </c>
    </row>
    <row r="13398" spans="1:5">
      <c r="A13398" s="209">
        <v>44543</v>
      </c>
      <c r="B13398" s="210">
        <v>44543</v>
      </c>
      <c r="C13398" s="210" t="s">
        <v>1429</v>
      </c>
      <c r="D13398" s="211">
        <f>VLOOKUP(Pag_Inicio_Corr_mas_casos[[#This Row],[Corregimiento]],Hoja3!$A$2:$D$676,4,0)</f>
        <v>80808</v>
      </c>
      <c r="E13398" s="210">
        <v>5</v>
      </c>
    </row>
    <row r="13399" spans="1:5">
      <c r="A13399" s="209">
        <v>44543</v>
      </c>
      <c r="B13399" s="210">
        <v>44543</v>
      </c>
      <c r="C13399" s="210" t="s">
        <v>1511</v>
      </c>
      <c r="D13399" s="211">
        <f>VLOOKUP(Pag_Inicio_Corr_mas_casos[[#This Row],[Corregimiento]],Hoja3!$A$2:$D$676,4,0)</f>
        <v>70501</v>
      </c>
      <c r="E13399" s="210">
        <v>5</v>
      </c>
    </row>
    <row r="13400" spans="1:5">
      <c r="A13400" s="209">
        <v>44543</v>
      </c>
      <c r="B13400" s="210">
        <v>44543</v>
      </c>
      <c r="C13400" s="210" t="s">
        <v>1275</v>
      </c>
      <c r="D13400" s="211">
        <f>VLOOKUP(Pag_Inicio_Corr_mas_casos[[#This Row],[Corregimiento]],Hoja3!$A$2:$D$676,4,0)</f>
        <v>40205</v>
      </c>
      <c r="E13400" s="210">
        <v>5</v>
      </c>
    </row>
    <row r="13401" spans="1:5">
      <c r="A13401" s="209">
        <v>44543</v>
      </c>
      <c r="B13401" s="210">
        <v>44543</v>
      </c>
      <c r="C13401" s="210" t="s">
        <v>1051</v>
      </c>
      <c r="D13401" s="211">
        <f>VLOOKUP(Pag_Inicio_Corr_mas_casos[[#This Row],[Corregimiento]],Hoja3!$A$2:$D$676,4,0)</f>
        <v>80807</v>
      </c>
      <c r="E13401" s="210">
        <v>4</v>
      </c>
    </row>
    <row r="13402" spans="1:5">
      <c r="A13402" s="209">
        <v>44543</v>
      </c>
      <c r="B13402" s="210">
        <v>44543</v>
      </c>
      <c r="C13402" s="210" t="s">
        <v>1271</v>
      </c>
      <c r="D13402" s="211">
        <f>VLOOKUP(Pag_Inicio_Corr_mas_casos[[#This Row],[Corregimiento]],Hoja3!$A$2:$D$676,4,0)</f>
        <v>40601</v>
      </c>
      <c r="E13402" s="210">
        <v>4</v>
      </c>
    </row>
    <row r="13403" spans="1:5">
      <c r="A13403" s="209">
        <v>44543</v>
      </c>
      <c r="B13403" s="210">
        <v>44543</v>
      </c>
      <c r="C13403" s="210" t="s">
        <v>1430</v>
      </c>
      <c r="D13403" s="211">
        <f>VLOOKUP(Pag_Inicio_Corr_mas_casos[[#This Row],[Corregimiento]],Hoja3!$A$2:$D$676,4,0)</f>
        <v>80810</v>
      </c>
      <c r="E13403" s="210">
        <v>4</v>
      </c>
    </row>
    <row r="13404" spans="1:5">
      <c r="A13404" s="216">
        <v>44544</v>
      </c>
      <c r="B13404" s="217">
        <v>44544</v>
      </c>
      <c r="C13404" s="217" t="s">
        <v>1120</v>
      </c>
      <c r="D13404" s="218">
        <f>VLOOKUP(Pag_Inicio_Corr_mas_casos[[#This Row],[Corregimiento]],Hoja3!$A$2:$D$676,4,0)</f>
        <v>80809</v>
      </c>
      <c r="E13404" s="217">
        <v>15</v>
      </c>
    </row>
    <row r="13405" spans="1:5">
      <c r="A13405" s="216">
        <v>44544</v>
      </c>
      <c r="B13405" s="217">
        <v>44544</v>
      </c>
      <c r="C13405" s="217" t="s">
        <v>1155</v>
      </c>
      <c r="D13405" s="218">
        <f>VLOOKUP(Pag_Inicio_Corr_mas_casos[[#This Row],[Corregimiento]],Hoja3!$A$2:$D$676,4,0)</f>
        <v>80812</v>
      </c>
      <c r="E13405" s="217">
        <v>13</v>
      </c>
    </row>
    <row r="13406" spans="1:5">
      <c r="A13406" s="216">
        <v>44544</v>
      </c>
      <c r="B13406" s="217">
        <v>44544</v>
      </c>
      <c r="C13406" s="217" t="s">
        <v>882</v>
      </c>
      <c r="D13406" s="218">
        <f>VLOOKUP(Pag_Inicio_Corr_mas_casos[[#This Row],[Corregimiento]],Hoja3!$A$2:$D$676,4,0)</f>
        <v>81009</v>
      </c>
      <c r="E13406" s="217">
        <v>12</v>
      </c>
    </row>
    <row r="13407" spans="1:5">
      <c r="A13407" s="216">
        <v>44544</v>
      </c>
      <c r="B13407" s="217">
        <v>44544</v>
      </c>
      <c r="C13407" s="217" t="s">
        <v>813</v>
      </c>
      <c r="D13407" s="218">
        <f>VLOOKUP(Pag_Inicio_Corr_mas_casos[[#This Row],[Corregimiento]],Hoja3!$A$2:$D$676,4,0)</f>
        <v>80813</v>
      </c>
      <c r="E13407" s="217">
        <v>12</v>
      </c>
    </row>
    <row r="13408" spans="1:5">
      <c r="A13408" s="216">
        <v>44544</v>
      </c>
      <c r="B13408" s="217">
        <v>44544</v>
      </c>
      <c r="C13408" s="217" t="s">
        <v>1131</v>
      </c>
      <c r="D13408" s="218">
        <f>VLOOKUP(Pag_Inicio_Corr_mas_casos[[#This Row],[Corregimiento]],Hoja3!$A$2:$D$676,4,0)</f>
        <v>91001</v>
      </c>
      <c r="E13408" s="217">
        <v>11</v>
      </c>
    </row>
    <row r="13409" spans="1:5">
      <c r="A13409" s="216">
        <v>44544</v>
      </c>
      <c r="B13409" s="217">
        <v>44544</v>
      </c>
      <c r="C13409" s="217" t="s">
        <v>1121</v>
      </c>
      <c r="D13409" s="218">
        <f>VLOOKUP(Pag_Inicio_Corr_mas_casos[[#This Row],[Corregimiento]],Hoja3!$A$2:$D$676,4,0)</f>
        <v>80819</v>
      </c>
      <c r="E13409" s="217">
        <v>11</v>
      </c>
    </row>
    <row r="13410" spans="1:5">
      <c r="A13410" s="216">
        <v>44544</v>
      </c>
      <c r="B13410" s="217">
        <v>44544</v>
      </c>
      <c r="C13410" s="217" t="s">
        <v>1531</v>
      </c>
      <c r="D13410" s="218">
        <f>VLOOKUP(Pag_Inicio_Corr_mas_casos[[#This Row],[Corregimiento]],Hoja3!$A$2:$D$676,4,0)</f>
        <v>130701</v>
      </c>
      <c r="E13410" s="217">
        <v>10</v>
      </c>
    </row>
    <row r="13411" spans="1:5">
      <c r="A13411" s="216">
        <v>44544</v>
      </c>
      <c r="B13411" s="217">
        <v>44544</v>
      </c>
      <c r="C13411" s="217" t="s">
        <v>1094</v>
      </c>
      <c r="D13411" s="218">
        <f>VLOOKUP(Pag_Inicio_Corr_mas_casos[[#This Row],[Corregimiento]],Hoja3!$A$2:$D$676,4,0)</f>
        <v>80822</v>
      </c>
      <c r="E13411" s="217">
        <v>10</v>
      </c>
    </row>
    <row r="13412" spans="1:5">
      <c r="A13412" s="216">
        <v>44544</v>
      </c>
      <c r="B13412" s="217">
        <v>44544</v>
      </c>
      <c r="C13412" s="217" t="s">
        <v>1051</v>
      </c>
      <c r="D13412" s="218">
        <f>VLOOKUP(Pag_Inicio_Corr_mas_casos[[#This Row],[Corregimiento]],Hoja3!$A$2:$D$676,4,0)</f>
        <v>80807</v>
      </c>
      <c r="E13412" s="217">
        <v>9</v>
      </c>
    </row>
    <row r="13413" spans="1:5">
      <c r="A13413" s="216">
        <v>44544</v>
      </c>
      <c r="B13413" s="217">
        <v>44544</v>
      </c>
      <c r="C13413" s="217" t="s">
        <v>1115</v>
      </c>
      <c r="D13413" s="218">
        <f>VLOOKUP(Pag_Inicio_Corr_mas_casos[[#This Row],[Corregimiento]],Hoja3!$A$2:$D$676,4,0)</f>
        <v>60101</v>
      </c>
      <c r="E13413" s="217">
        <v>8</v>
      </c>
    </row>
    <row r="13414" spans="1:5">
      <c r="A13414" s="216">
        <v>44544</v>
      </c>
      <c r="B13414" s="217">
        <v>44544</v>
      </c>
      <c r="C13414" s="217" t="s">
        <v>949</v>
      </c>
      <c r="D13414" s="218">
        <f>VLOOKUP(Pag_Inicio_Corr_mas_casos[[#This Row],[Corregimiento]],Hoja3!$A$2:$D$676,4,0)</f>
        <v>60103</v>
      </c>
      <c r="E13414" s="217">
        <v>7</v>
      </c>
    </row>
    <row r="13415" spans="1:5">
      <c r="A13415" s="216">
        <v>44544</v>
      </c>
      <c r="B13415" s="217">
        <v>44544</v>
      </c>
      <c r="C13415" s="217" t="s">
        <v>1403</v>
      </c>
      <c r="D13415" s="218">
        <f>VLOOKUP(Pag_Inicio_Corr_mas_casos[[#This Row],[Corregimiento]],Hoja3!$A$2:$D$676,4,0)</f>
        <v>90101</v>
      </c>
      <c r="E13415" s="217">
        <v>7</v>
      </c>
    </row>
    <row r="13416" spans="1:5">
      <c r="A13416" s="216">
        <v>44544</v>
      </c>
      <c r="B13416" s="217">
        <v>44544</v>
      </c>
      <c r="C13416" s="217" t="s">
        <v>1348</v>
      </c>
      <c r="D13416" s="218">
        <f>VLOOKUP(Pag_Inicio_Corr_mas_casos[[#This Row],[Corregimiento]],Hoja3!$A$2:$D$676,4,0)</f>
        <v>10207</v>
      </c>
      <c r="E13416" s="217">
        <v>6</v>
      </c>
    </row>
    <row r="13417" spans="1:5">
      <c r="A13417" s="216">
        <v>44544</v>
      </c>
      <c r="B13417" s="217">
        <v>44544</v>
      </c>
      <c r="C13417" s="217" t="s">
        <v>1271</v>
      </c>
      <c r="D13417" s="218">
        <f>VLOOKUP(Pag_Inicio_Corr_mas_casos[[#This Row],[Corregimiento]],Hoja3!$A$2:$D$676,4,0)</f>
        <v>40601</v>
      </c>
      <c r="E13417" s="217">
        <v>6</v>
      </c>
    </row>
    <row r="13418" spans="1:5">
      <c r="A13418" s="216">
        <v>44544</v>
      </c>
      <c r="B13418" s="217">
        <v>44544</v>
      </c>
      <c r="C13418" s="217" t="s">
        <v>1544</v>
      </c>
      <c r="D13418" s="218">
        <f>VLOOKUP(Pag_Inicio_Corr_mas_casos[[#This Row],[Corregimiento]],Hoja3!$A$2:$D$676,4,0)</f>
        <v>41001</v>
      </c>
      <c r="E13418" s="217">
        <v>5</v>
      </c>
    </row>
    <row r="13419" spans="1:5">
      <c r="A13419" s="216">
        <v>44544</v>
      </c>
      <c r="B13419" s="217">
        <v>44544</v>
      </c>
      <c r="C13419" s="217" t="s">
        <v>1096</v>
      </c>
      <c r="D13419" s="218">
        <f>VLOOKUP(Pag_Inicio_Corr_mas_casos[[#This Row],[Corregimiento]],Hoja3!$A$2:$D$676,4,0)</f>
        <v>80826</v>
      </c>
      <c r="E13419" s="217">
        <v>5</v>
      </c>
    </row>
    <row r="13420" spans="1:5">
      <c r="A13420" s="216">
        <v>44544</v>
      </c>
      <c r="B13420" s="217">
        <v>44544</v>
      </c>
      <c r="C13420" s="217" t="s">
        <v>1516</v>
      </c>
      <c r="D13420" s="218">
        <f>VLOOKUP(Pag_Inicio_Corr_mas_casos[[#This Row],[Corregimiento]],Hoja3!$A$2:$D$676,4,0)</f>
        <v>60104</v>
      </c>
      <c r="E13420" s="217">
        <v>5</v>
      </c>
    </row>
    <row r="13421" spans="1:5">
      <c r="A13421" s="216">
        <v>44544</v>
      </c>
      <c r="B13421" s="217">
        <v>44544</v>
      </c>
      <c r="C13421" s="217" t="s">
        <v>1506</v>
      </c>
      <c r="D13421" s="218">
        <f>VLOOKUP(Pag_Inicio_Corr_mas_casos[[#This Row],[Corregimiento]],Hoja3!$A$2:$D$676,4,0)</f>
        <v>91007</v>
      </c>
      <c r="E13421" s="217">
        <v>5</v>
      </c>
    </row>
    <row r="13422" spans="1:5">
      <c r="A13422" s="216">
        <v>44544</v>
      </c>
      <c r="B13422" s="217">
        <v>44544</v>
      </c>
      <c r="C13422" s="217" t="s">
        <v>796</v>
      </c>
      <c r="D13422" s="218">
        <f>VLOOKUP(Pag_Inicio_Corr_mas_casos[[#This Row],[Corregimiento]],Hoja3!$A$2:$D$676,4,0)</f>
        <v>80817</v>
      </c>
      <c r="E13422" s="217">
        <v>5</v>
      </c>
    </row>
    <row r="13423" spans="1:5">
      <c r="A13423" s="216">
        <v>44544</v>
      </c>
      <c r="B13423" s="217">
        <v>44544</v>
      </c>
      <c r="C13423" s="217" t="s">
        <v>1022</v>
      </c>
      <c r="D13423" s="218">
        <f>VLOOKUP(Pag_Inicio_Corr_mas_casos[[#This Row],[Corregimiento]],Hoja3!$A$2:$D$676,4,0)</f>
        <v>80816</v>
      </c>
      <c r="E13423" s="217">
        <v>5</v>
      </c>
    </row>
    <row r="13424" spans="1:5">
      <c r="A13424" s="206">
        <v>44545</v>
      </c>
      <c r="B13424" s="207">
        <v>44545</v>
      </c>
      <c r="C13424" s="207" t="s">
        <v>1120</v>
      </c>
      <c r="D13424" s="208">
        <f>VLOOKUP(Pag_Inicio_Corr_mas_casos[[#This Row],[Corregimiento]],Hoja3!$A$2:$D$676,4,0)</f>
        <v>80809</v>
      </c>
      <c r="E13424" s="207">
        <v>18</v>
      </c>
    </row>
    <row r="13425" spans="1:5">
      <c r="A13425" s="206">
        <v>44545</v>
      </c>
      <c r="B13425" s="207">
        <v>44545</v>
      </c>
      <c r="C13425" s="207" t="s">
        <v>1115</v>
      </c>
      <c r="D13425" s="208">
        <f>VLOOKUP(Pag_Inicio_Corr_mas_casos[[#This Row],[Corregimiento]],Hoja3!$A$2:$D$676,4,0)</f>
        <v>60101</v>
      </c>
      <c r="E13425" s="207">
        <v>17</v>
      </c>
    </row>
    <row r="13426" spans="1:5">
      <c r="A13426" s="206">
        <v>44545</v>
      </c>
      <c r="B13426" s="207">
        <v>44545</v>
      </c>
      <c r="C13426" s="207" t="s">
        <v>1131</v>
      </c>
      <c r="D13426" s="208">
        <f>VLOOKUP(Pag_Inicio_Corr_mas_casos[[#This Row],[Corregimiento]],Hoja3!$A$2:$D$676,4,0)</f>
        <v>91001</v>
      </c>
      <c r="E13426" s="207">
        <v>13</v>
      </c>
    </row>
    <row r="13427" spans="1:5">
      <c r="A13427" s="206">
        <v>44545</v>
      </c>
      <c r="B13427" s="207">
        <v>44545</v>
      </c>
      <c r="C13427" s="207" t="s">
        <v>1094</v>
      </c>
      <c r="D13427" s="208">
        <f>VLOOKUP(Pag_Inicio_Corr_mas_casos[[#This Row],[Corregimiento]],Hoja3!$A$2:$D$676,4,0)</f>
        <v>80822</v>
      </c>
      <c r="E13427" s="207">
        <v>12</v>
      </c>
    </row>
    <row r="13428" spans="1:5">
      <c r="A13428" s="206">
        <v>44545</v>
      </c>
      <c r="B13428" s="207">
        <v>44545</v>
      </c>
      <c r="C13428" s="207" t="s">
        <v>949</v>
      </c>
      <c r="D13428" s="208">
        <f>VLOOKUP(Pag_Inicio_Corr_mas_casos[[#This Row],[Corregimiento]],Hoja3!$A$2:$D$676,4,0)</f>
        <v>60103</v>
      </c>
      <c r="E13428" s="207">
        <v>11</v>
      </c>
    </row>
    <row r="13429" spans="1:5">
      <c r="A13429" s="206">
        <v>44545</v>
      </c>
      <c r="B13429" s="207">
        <v>44545</v>
      </c>
      <c r="C13429" s="207" t="s">
        <v>1051</v>
      </c>
      <c r="D13429" s="208">
        <f>VLOOKUP(Pag_Inicio_Corr_mas_casos[[#This Row],[Corregimiento]],Hoja3!$A$2:$D$676,4,0)</f>
        <v>80807</v>
      </c>
      <c r="E13429" s="207">
        <v>10</v>
      </c>
    </row>
    <row r="13430" spans="1:5">
      <c r="A13430" s="206">
        <v>44545</v>
      </c>
      <c r="B13430" s="207">
        <v>44545</v>
      </c>
      <c r="C13430" s="207" t="s">
        <v>822</v>
      </c>
      <c r="D13430" s="208">
        <f>VLOOKUP(Pag_Inicio_Corr_mas_casos[[#This Row],[Corregimiento]],Hoja3!$A$2:$D$676,4,0)</f>
        <v>130708</v>
      </c>
      <c r="E13430" s="207">
        <v>10</v>
      </c>
    </row>
    <row r="13431" spans="1:5">
      <c r="A13431" s="206">
        <v>44545</v>
      </c>
      <c r="B13431" s="207">
        <v>44545</v>
      </c>
      <c r="C13431" s="207" t="s">
        <v>796</v>
      </c>
      <c r="D13431" s="208">
        <f>VLOOKUP(Pag_Inicio_Corr_mas_casos[[#This Row],[Corregimiento]],Hoja3!$A$2:$D$676,4,0)</f>
        <v>80817</v>
      </c>
      <c r="E13431" s="207">
        <v>9</v>
      </c>
    </row>
    <row r="13432" spans="1:5">
      <c r="A13432" s="206">
        <v>44545</v>
      </c>
      <c r="B13432" s="207">
        <v>44545</v>
      </c>
      <c r="C13432" s="207" t="s">
        <v>1287</v>
      </c>
      <c r="D13432" s="208">
        <f>VLOOKUP(Pag_Inicio_Corr_mas_casos[[#This Row],[Corregimiento]],Hoja3!$A$2:$D$676,4,0)</f>
        <v>130102</v>
      </c>
      <c r="E13432" s="207">
        <v>9</v>
      </c>
    </row>
    <row r="13433" spans="1:5">
      <c r="A13433" s="206">
        <v>44545</v>
      </c>
      <c r="B13433" s="207">
        <v>44545</v>
      </c>
      <c r="C13433" s="207" t="s">
        <v>1205</v>
      </c>
      <c r="D13433" s="208">
        <f>VLOOKUP(Pag_Inicio_Corr_mas_casos[[#This Row],[Corregimiento]],Hoja3!$A$2:$D$676,4,0)</f>
        <v>130106</v>
      </c>
      <c r="E13433" s="207">
        <v>8</v>
      </c>
    </row>
    <row r="13434" spans="1:5">
      <c r="A13434" s="206">
        <v>44545</v>
      </c>
      <c r="B13434" s="207">
        <v>44545</v>
      </c>
      <c r="C13434" s="207" t="s">
        <v>1048</v>
      </c>
      <c r="D13434" s="208">
        <f>VLOOKUP(Pag_Inicio_Corr_mas_casos[[#This Row],[Corregimiento]],Hoja3!$A$2:$D$676,4,0)</f>
        <v>81009</v>
      </c>
      <c r="E13434" s="207">
        <v>8</v>
      </c>
    </row>
    <row r="13435" spans="1:5">
      <c r="A13435" s="206">
        <v>44545</v>
      </c>
      <c r="B13435" s="207">
        <v>44545</v>
      </c>
      <c r="C13435" s="207" t="s">
        <v>1262</v>
      </c>
      <c r="D13435" s="208">
        <f>VLOOKUP(Pag_Inicio_Corr_mas_casos[[#This Row],[Corregimiento]],Hoja3!$A$2:$D$676,4,0)</f>
        <v>20601</v>
      </c>
      <c r="E13435" s="207">
        <v>8</v>
      </c>
    </row>
    <row r="13436" spans="1:5">
      <c r="A13436" s="206">
        <v>44545</v>
      </c>
      <c r="B13436" s="207">
        <v>44545</v>
      </c>
      <c r="C13436" s="207" t="s">
        <v>1461</v>
      </c>
      <c r="D13436" s="208">
        <f>VLOOKUP(Pag_Inicio_Corr_mas_casos[[#This Row],[Corregimiento]],Hoja3!$A$2:$D$676,4,0)</f>
        <v>130717</v>
      </c>
      <c r="E13436" s="207">
        <v>8</v>
      </c>
    </row>
    <row r="13437" spans="1:5">
      <c r="A13437" s="206">
        <v>44545</v>
      </c>
      <c r="B13437" s="207">
        <v>44545</v>
      </c>
      <c r="C13437" s="207" t="s">
        <v>1427</v>
      </c>
      <c r="D13437" s="208">
        <f>VLOOKUP(Pag_Inicio_Corr_mas_casos[[#This Row],[Corregimiento]],Hoja3!$A$2:$D$676,4,0)</f>
        <v>81003</v>
      </c>
      <c r="E13437" s="207">
        <v>7</v>
      </c>
    </row>
    <row r="13438" spans="1:5">
      <c r="A13438" s="206">
        <v>44545</v>
      </c>
      <c r="B13438" s="207">
        <v>44545</v>
      </c>
      <c r="C13438" s="207" t="s">
        <v>1049</v>
      </c>
      <c r="D13438" s="208">
        <f>VLOOKUP(Pag_Inicio_Corr_mas_casos[[#This Row],[Corregimiento]],Hoja3!$A$2:$D$676,4,0)</f>
        <v>80806</v>
      </c>
      <c r="E13438" s="207">
        <v>7</v>
      </c>
    </row>
    <row r="13439" spans="1:5">
      <c r="A13439" s="206">
        <v>44545</v>
      </c>
      <c r="B13439" s="207">
        <v>44545</v>
      </c>
      <c r="C13439" s="207" t="s">
        <v>1121</v>
      </c>
      <c r="D13439" s="208">
        <f>VLOOKUP(Pag_Inicio_Corr_mas_casos[[#This Row],[Corregimiento]],Hoja3!$A$2:$D$676,4,0)</f>
        <v>80819</v>
      </c>
      <c r="E13439" s="207">
        <v>7</v>
      </c>
    </row>
    <row r="13440" spans="1:5">
      <c r="A13440" s="206">
        <v>44545</v>
      </c>
      <c r="B13440" s="207">
        <v>44545</v>
      </c>
      <c r="C13440" s="207" t="s">
        <v>1155</v>
      </c>
      <c r="D13440" s="208">
        <f>VLOOKUP(Pag_Inicio_Corr_mas_casos[[#This Row],[Corregimiento]],Hoja3!$A$2:$D$676,4,0)</f>
        <v>80812</v>
      </c>
      <c r="E13440" s="207">
        <v>7</v>
      </c>
    </row>
    <row r="13441" spans="1:5">
      <c r="A13441" s="206">
        <v>44545</v>
      </c>
      <c r="B13441" s="207">
        <v>44545</v>
      </c>
      <c r="C13441" s="207" t="s">
        <v>1055</v>
      </c>
      <c r="D13441" s="208">
        <f>VLOOKUP(Pag_Inicio_Corr_mas_casos[[#This Row],[Corregimiento]],Hoja3!$A$2:$D$676,4,0)</f>
        <v>80814</v>
      </c>
      <c r="E13441" s="207">
        <v>6</v>
      </c>
    </row>
    <row r="13442" spans="1:5">
      <c r="A13442" s="206">
        <v>44545</v>
      </c>
      <c r="B13442" s="207">
        <v>44545</v>
      </c>
      <c r="C13442" s="207" t="s">
        <v>1515</v>
      </c>
      <c r="D13442" s="208">
        <f>VLOOKUP(Pag_Inicio_Corr_mas_casos[[#This Row],[Corregimiento]],Hoja3!$A$2:$D$676,4,0)</f>
        <v>70301</v>
      </c>
      <c r="E13442" s="207">
        <v>6</v>
      </c>
    </row>
    <row r="13443" spans="1:5">
      <c r="A13443" s="206">
        <v>44545</v>
      </c>
      <c r="B13443" s="207">
        <v>44545</v>
      </c>
      <c r="C13443" s="207" t="s">
        <v>1296</v>
      </c>
      <c r="D13443" s="208">
        <f>VLOOKUP(Pag_Inicio_Corr_mas_casos[[#This Row],[Corregimiento]],Hoja3!$A$2:$D$676,4,0)</f>
        <v>80823</v>
      </c>
      <c r="E13443" s="207">
        <v>6</v>
      </c>
    </row>
    <row r="13444" spans="1:5">
      <c r="A13444" s="209">
        <v>44546</v>
      </c>
      <c r="B13444" s="210">
        <v>44546</v>
      </c>
      <c r="C13444" s="210" t="s">
        <v>1121</v>
      </c>
      <c r="D13444" s="211">
        <f>VLOOKUP(Pag_Inicio_Corr_mas_casos[[#This Row],[Corregimiento]],Hoja3!$A$2:$D$676,4,0)</f>
        <v>80819</v>
      </c>
      <c r="E13444" s="210">
        <v>15</v>
      </c>
    </row>
    <row r="13445" spans="1:5">
      <c r="A13445" s="209">
        <v>44546</v>
      </c>
      <c r="B13445" s="210">
        <v>44546</v>
      </c>
      <c r="C13445" s="210" t="s">
        <v>1287</v>
      </c>
      <c r="D13445" s="211">
        <f>VLOOKUP(Pag_Inicio_Corr_mas_casos[[#This Row],[Corregimiento]],Hoja3!$A$2:$D$676,4,0)</f>
        <v>130102</v>
      </c>
      <c r="E13445" s="210">
        <v>14</v>
      </c>
    </row>
    <row r="13446" spans="1:5">
      <c r="A13446" s="209">
        <v>44546</v>
      </c>
      <c r="B13446" s="210">
        <v>44546</v>
      </c>
      <c r="C13446" s="210" t="s">
        <v>1120</v>
      </c>
      <c r="D13446" s="211">
        <f>VLOOKUP(Pag_Inicio_Corr_mas_casos[[#This Row],[Corregimiento]],Hoja3!$A$2:$D$676,4,0)</f>
        <v>80809</v>
      </c>
      <c r="E13446" s="210">
        <v>12</v>
      </c>
    </row>
    <row r="13447" spans="1:5">
      <c r="A13447" s="209">
        <v>44546</v>
      </c>
      <c r="B13447" s="210">
        <v>44546</v>
      </c>
      <c r="C13447" s="210" t="s">
        <v>1429</v>
      </c>
      <c r="D13447" s="211">
        <f>VLOOKUP(Pag_Inicio_Corr_mas_casos[[#This Row],[Corregimiento]],Hoja3!$A$2:$D$676,4,0)</f>
        <v>80808</v>
      </c>
      <c r="E13447" s="210">
        <v>11</v>
      </c>
    </row>
    <row r="13448" spans="1:5">
      <c r="A13448" s="209">
        <v>44546</v>
      </c>
      <c r="B13448" s="210">
        <v>44546</v>
      </c>
      <c r="C13448" s="210" t="s">
        <v>949</v>
      </c>
      <c r="D13448" s="211">
        <f>VLOOKUP(Pag_Inicio_Corr_mas_casos[[#This Row],[Corregimiento]],Hoja3!$A$2:$D$676,4,0)</f>
        <v>60103</v>
      </c>
      <c r="E13448" s="210">
        <v>11</v>
      </c>
    </row>
    <row r="13449" spans="1:5">
      <c r="A13449" s="209">
        <v>44546</v>
      </c>
      <c r="B13449" s="210">
        <v>44546</v>
      </c>
      <c r="C13449" s="210" t="s">
        <v>1048</v>
      </c>
      <c r="D13449" s="211">
        <f>VLOOKUP(Pag_Inicio_Corr_mas_casos[[#This Row],[Corregimiento]],Hoja3!$A$2:$D$676,4,0)</f>
        <v>81009</v>
      </c>
      <c r="E13449" s="210">
        <v>10</v>
      </c>
    </row>
    <row r="13450" spans="1:5">
      <c r="A13450" s="209">
        <v>44546</v>
      </c>
      <c r="B13450" s="210">
        <v>44546</v>
      </c>
      <c r="C13450" s="210" t="s">
        <v>1115</v>
      </c>
      <c r="D13450" s="211">
        <f>VLOOKUP(Pag_Inicio_Corr_mas_casos[[#This Row],[Corregimiento]],Hoja3!$A$2:$D$676,4,0)</f>
        <v>60101</v>
      </c>
      <c r="E13450" s="210">
        <v>9</v>
      </c>
    </row>
    <row r="13451" spans="1:5">
      <c r="A13451" s="209">
        <v>44546</v>
      </c>
      <c r="B13451" s="210">
        <v>44546</v>
      </c>
      <c r="C13451" s="210" t="s">
        <v>1492</v>
      </c>
      <c r="D13451" s="211">
        <f>VLOOKUP(Pag_Inicio_Corr_mas_casos[[#This Row],[Corregimiento]],Hoja3!$A$2:$D$676,4,0)</f>
        <v>60105</v>
      </c>
      <c r="E13451" s="210">
        <v>9</v>
      </c>
    </row>
    <row r="13452" spans="1:5">
      <c r="A13452" s="209">
        <v>44546</v>
      </c>
      <c r="B13452" s="210">
        <v>44546</v>
      </c>
      <c r="C13452" s="210" t="s">
        <v>1348</v>
      </c>
      <c r="D13452" s="211">
        <f>VLOOKUP(Pag_Inicio_Corr_mas_casos[[#This Row],[Corregimiento]],Hoja3!$A$2:$D$676,4,0)</f>
        <v>10207</v>
      </c>
      <c r="E13452" s="210">
        <v>9</v>
      </c>
    </row>
    <row r="13453" spans="1:5">
      <c r="A13453" s="209">
        <v>44546</v>
      </c>
      <c r="B13453" s="210">
        <v>44546</v>
      </c>
      <c r="C13453" s="210" t="s">
        <v>1051</v>
      </c>
      <c r="D13453" s="211">
        <f>VLOOKUP(Pag_Inicio_Corr_mas_casos[[#This Row],[Corregimiento]],Hoja3!$A$2:$D$676,4,0)</f>
        <v>80807</v>
      </c>
      <c r="E13453" s="210">
        <v>9</v>
      </c>
    </row>
    <row r="13454" spans="1:5">
      <c r="A13454" s="209">
        <v>44546</v>
      </c>
      <c r="B13454" s="210">
        <v>44546</v>
      </c>
      <c r="C13454" s="210" t="s">
        <v>1002</v>
      </c>
      <c r="D13454" s="211">
        <f>VLOOKUP(Pag_Inicio_Corr_mas_casos[[#This Row],[Corregimiento]],Hoja3!$A$2:$D$676,4,0)</f>
        <v>91001</v>
      </c>
      <c r="E13454" s="210">
        <v>9</v>
      </c>
    </row>
    <row r="13455" spans="1:5">
      <c r="A13455" s="209">
        <v>44546</v>
      </c>
      <c r="B13455" s="210">
        <v>44546</v>
      </c>
      <c r="C13455" s="210" t="s">
        <v>1205</v>
      </c>
      <c r="D13455" s="211">
        <f>VLOOKUP(Pag_Inicio_Corr_mas_casos[[#This Row],[Corregimiento]],Hoja3!$A$2:$D$676,4,0)</f>
        <v>130106</v>
      </c>
      <c r="E13455" s="210">
        <v>9</v>
      </c>
    </row>
    <row r="13456" spans="1:5">
      <c r="A13456" s="209">
        <v>44546</v>
      </c>
      <c r="B13456" s="210">
        <v>44546</v>
      </c>
      <c r="C13456" s="210" t="s">
        <v>1262</v>
      </c>
      <c r="D13456" s="211">
        <f>VLOOKUP(Pag_Inicio_Corr_mas_casos[[#This Row],[Corregimiento]],Hoja3!$A$2:$D$676,4,0)</f>
        <v>20601</v>
      </c>
      <c r="E13456" s="210">
        <v>8</v>
      </c>
    </row>
    <row r="13457" spans="1:5">
      <c r="A13457" s="209">
        <v>44546</v>
      </c>
      <c r="B13457" s="210">
        <v>44546</v>
      </c>
      <c r="C13457" s="210" t="s">
        <v>1096</v>
      </c>
      <c r="D13457" s="211">
        <f>VLOOKUP(Pag_Inicio_Corr_mas_casos[[#This Row],[Corregimiento]],Hoja3!$A$2:$D$676,4,0)</f>
        <v>80826</v>
      </c>
      <c r="E13457" s="210">
        <v>8</v>
      </c>
    </row>
    <row r="13458" spans="1:5">
      <c r="A13458" s="209">
        <v>44546</v>
      </c>
      <c r="B13458" s="210">
        <v>44546</v>
      </c>
      <c r="C13458" s="210" t="s">
        <v>1049</v>
      </c>
      <c r="D13458" s="211">
        <f>VLOOKUP(Pag_Inicio_Corr_mas_casos[[#This Row],[Corregimiento]],Hoja3!$A$2:$D$676,4,0)</f>
        <v>80806</v>
      </c>
      <c r="E13458" s="210">
        <v>8</v>
      </c>
    </row>
    <row r="13459" spans="1:5">
      <c r="A13459" s="209">
        <v>44546</v>
      </c>
      <c r="B13459" s="210">
        <v>44546</v>
      </c>
      <c r="C13459" s="210" t="s">
        <v>1516</v>
      </c>
      <c r="D13459" s="211">
        <f>VLOOKUP(Pag_Inicio_Corr_mas_casos[[#This Row],[Corregimiento]],Hoja3!$A$2:$D$676,4,0)</f>
        <v>60104</v>
      </c>
      <c r="E13459" s="210">
        <v>8</v>
      </c>
    </row>
    <row r="13460" spans="1:5">
      <c r="A13460" s="209">
        <v>44546</v>
      </c>
      <c r="B13460" s="210">
        <v>44546</v>
      </c>
      <c r="C13460" s="210" t="s">
        <v>818</v>
      </c>
      <c r="D13460" s="211">
        <f>VLOOKUP(Pag_Inicio_Corr_mas_casos[[#This Row],[Corregimiento]],Hoja3!$A$2:$D$676,4,0)</f>
        <v>80815</v>
      </c>
      <c r="E13460" s="210">
        <v>7</v>
      </c>
    </row>
    <row r="13461" spans="1:5">
      <c r="A13461" s="209">
        <v>44546</v>
      </c>
      <c r="B13461" s="210">
        <v>44546</v>
      </c>
      <c r="C13461" s="210" t="s">
        <v>813</v>
      </c>
      <c r="D13461" s="211">
        <f>VLOOKUP(Pag_Inicio_Corr_mas_casos[[#This Row],[Corregimiento]],Hoja3!$A$2:$D$676,4,0)</f>
        <v>80813</v>
      </c>
      <c r="E13461" s="210">
        <v>7</v>
      </c>
    </row>
    <row r="13462" spans="1:5">
      <c r="A13462" s="209">
        <v>44546</v>
      </c>
      <c r="B13462" s="210">
        <v>44546</v>
      </c>
      <c r="C13462" s="210" t="s">
        <v>881</v>
      </c>
      <c r="D13462" s="211">
        <f>VLOOKUP(Pag_Inicio_Corr_mas_casos[[#This Row],[Corregimiento]],Hoja3!$A$2:$D$676,4,0)</f>
        <v>80821</v>
      </c>
      <c r="E13462" s="210">
        <v>7</v>
      </c>
    </row>
    <row r="13463" spans="1:5">
      <c r="A13463" s="209">
        <v>44546</v>
      </c>
      <c r="B13463" s="210">
        <v>44546</v>
      </c>
      <c r="C13463" s="210" t="s">
        <v>1461</v>
      </c>
      <c r="D13463" s="211">
        <f>VLOOKUP(Pag_Inicio_Corr_mas_casos[[#This Row],[Corregimiento]],Hoja3!$A$2:$D$676,4,0)</f>
        <v>130717</v>
      </c>
      <c r="E13463" s="210">
        <v>6</v>
      </c>
    </row>
    <row r="13464" spans="1:5">
      <c r="A13464" s="216">
        <v>44547</v>
      </c>
      <c r="B13464" s="217">
        <v>44547</v>
      </c>
      <c r="C13464" s="217" t="s">
        <v>1120</v>
      </c>
      <c r="D13464" s="218">
        <f>VLOOKUP(Pag_Inicio_Corr_mas_casos[[#This Row],[Corregimiento]],Hoja3!$A$2:$D$676,4,0)</f>
        <v>80809</v>
      </c>
      <c r="E13464" s="217">
        <v>20</v>
      </c>
    </row>
    <row r="13465" spans="1:5">
      <c r="A13465" s="216">
        <v>44547</v>
      </c>
      <c r="B13465" s="217">
        <v>44547</v>
      </c>
      <c r="C13465" s="217" t="s">
        <v>949</v>
      </c>
      <c r="D13465" s="218">
        <f>VLOOKUP(Pag_Inicio_Corr_mas_casos[[#This Row],[Corregimiento]],Hoja3!$A$2:$D$676,4,0)</f>
        <v>60103</v>
      </c>
      <c r="E13465" s="217">
        <v>17</v>
      </c>
    </row>
    <row r="13466" spans="1:5">
      <c r="A13466" s="216">
        <v>44547</v>
      </c>
      <c r="B13466" s="217">
        <v>44547</v>
      </c>
      <c r="C13466" s="217" t="s">
        <v>1271</v>
      </c>
      <c r="D13466" s="218">
        <f>VLOOKUP(Pag_Inicio_Corr_mas_casos[[#This Row],[Corregimiento]],Hoja3!$A$2:$D$676,4,0)</f>
        <v>40601</v>
      </c>
      <c r="E13466" s="217">
        <v>14</v>
      </c>
    </row>
    <row r="13467" spans="1:5">
      <c r="A13467" s="216">
        <v>44547</v>
      </c>
      <c r="B13467" s="217">
        <v>44547</v>
      </c>
      <c r="C13467" s="217" t="s">
        <v>1115</v>
      </c>
      <c r="D13467" s="218">
        <f>VLOOKUP(Pag_Inicio_Corr_mas_casos[[#This Row],[Corregimiento]],Hoja3!$A$2:$D$676,4,0)</f>
        <v>60101</v>
      </c>
      <c r="E13467" s="217">
        <v>11</v>
      </c>
    </row>
    <row r="13468" spans="1:5">
      <c r="A13468" s="216">
        <v>44547</v>
      </c>
      <c r="B13468" s="217">
        <v>44547</v>
      </c>
      <c r="C13468" s="217" t="s">
        <v>1155</v>
      </c>
      <c r="D13468" s="218">
        <f>VLOOKUP(Pag_Inicio_Corr_mas_casos[[#This Row],[Corregimiento]],Hoja3!$A$2:$D$676,4,0)</f>
        <v>80812</v>
      </c>
      <c r="E13468" s="217">
        <v>11</v>
      </c>
    </row>
    <row r="13469" spans="1:5">
      <c r="A13469" s="216">
        <v>44547</v>
      </c>
      <c r="B13469" s="217">
        <v>44547</v>
      </c>
      <c r="C13469" s="217" t="s">
        <v>1002</v>
      </c>
      <c r="D13469" s="218">
        <f>VLOOKUP(Pag_Inicio_Corr_mas_casos[[#This Row],[Corregimiento]],Hoja3!$A$2:$D$676,4,0)</f>
        <v>91001</v>
      </c>
      <c r="E13469" s="217">
        <v>11</v>
      </c>
    </row>
    <row r="13470" spans="1:5">
      <c r="A13470" s="216">
        <v>44547</v>
      </c>
      <c r="B13470" s="217">
        <v>44547</v>
      </c>
      <c r="C13470" s="217" t="s">
        <v>1560</v>
      </c>
      <c r="D13470" s="218">
        <f>VLOOKUP(Pag_Inicio_Corr_mas_casos[[#This Row],[Corregimiento]],Hoja3!$A$2:$D$676,4,0)</f>
        <v>91011</v>
      </c>
      <c r="E13470" s="217">
        <v>10</v>
      </c>
    </row>
    <row r="13471" spans="1:5">
      <c r="A13471" s="216">
        <v>44547</v>
      </c>
      <c r="B13471" s="217">
        <v>44547</v>
      </c>
      <c r="C13471" s="217" t="s">
        <v>1055</v>
      </c>
      <c r="D13471" s="218">
        <f>VLOOKUP(Pag_Inicio_Corr_mas_casos[[#This Row],[Corregimiento]],Hoja3!$A$2:$D$676,4,0)</f>
        <v>80814</v>
      </c>
      <c r="E13471" s="217">
        <v>10</v>
      </c>
    </row>
    <row r="13472" spans="1:5">
      <c r="A13472" s="216">
        <v>44547</v>
      </c>
      <c r="B13472" s="217">
        <v>44547</v>
      </c>
      <c r="C13472" s="217" t="s">
        <v>1430</v>
      </c>
      <c r="D13472" s="218">
        <f>VLOOKUP(Pag_Inicio_Corr_mas_casos[[#This Row],[Corregimiento]],Hoja3!$A$2:$D$676,4,0)</f>
        <v>80810</v>
      </c>
      <c r="E13472" s="217">
        <v>10</v>
      </c>
    </row>
    <row r="13473" spans="1:5">
      <c r="A13473" s="216">
        <v>44547</v>
      </c>
      <c r="B13473" s="217">
        <v>44547</v>
      </c>
      <c r="C13473" s="217" t="s">
        <v>1121</v>
      </c>
      <c r="D13473" s="218">
        <f>VLOOKUP(Pag_Inicio_Corr_mas_casos[[#This Row],[Corregimiento]],Hoja3!$A$2:$D$676,4,0)</f>
        <v>80819</v>
      </c>
      <c r="E13473" s="217">
        <v>10</v>
      </c>
    </row>
    <row r="13474" spans="1:5">
      <c r="A13474" s="216">
        <v>44547</v>
      </c>
      <c r="B13474" s="217">
        <v>44547</v>
      </c>
      <c r="C13474" s="217" t="s">
        <v>1506</v>
      </c>
      <c r="D13474" s="218">
        <f>VLOOKUP(Pag_Inicio_Corr_mas_casos[[#This Row],[Corregimiento]],Hoja3!$A$2:$D$676,4,0)</f>
        <v>91007</v>
      </c>
      <c r="E13474" s="217">
        <v>9</v>
      </c>
    </row>
    <row r="13475" spans="1:5">
      <c r="A13475" s="216">
        <v>44547</v>
      </c>
      <c r="B13475" s="217">
        <v>44547</v>
      </c>
      <c r="C13475" s="217" t="s">
        <v>1492</v>
      </c>
      <c r="D13475" s="218">
        <f>VLOOKUP(Pag_Inicio_Corr_mas_casos[[#This Row],[Corregimiento]],Hoja3!$A$2:$D$676,4,0)</f>
        <v>60105</v>
      </c>
      <c r="E13475" s="217">
        <v>9</v>
      </c>
    </row>
    <row r="13476" spans="1:5">
      <c r="A13476" s="216">
        <v>44547</v>
      </c>
      <c r="B13476" s="217">
        <v>44547</v>
      </c>
      <c r="C13476" s="217" t="s">
        <v>1049</v>
      </c>
      <c r="D13476" s="218">
        <f>VLOOKUP(Pag_Inicio_Corr_mas_casos[[#This Row],[Corregimiento]],Hoja3!$A$2:$D$676,4,0)</f>
        <v>80806</v>
      </c>
      <c r="E13476" s="217">
        <v>9</v>
      </c>
    </row>
    <row r="13477" spans="1:5">
      <c r="A13477" s="216">
        <v>44547</v>
      </c>
      <c r="B13477" s="217">
        <v>44547</v>
      </c>
      <c r="C13477" s="217" t="s">
        <v>882</v>
      </c>
      <c r="D13477" s="218">
        <f>VLOOKUP(Pag_Inicio_Corr_mas_casos[[#This Row],[Corregimiento]],Hoja3!$A$2:$D$676,4,0)</f>
        <v>81009</v>
      </c>
      <c r="E13477" s="217">
        <v>9</v>
      </c>
    </row>
    <row r="13478" spans="1:5">
      <c r="A13478" s="216">
        <v>44547</v>
      </c>
      <c r="B13478" s="217">
        <v>44547</v>
      </c>
      <c r="C13478" s="217" t="s">
        <v>1177</v>
      </c>
      <c r="D13478" s="218">
        <f>VLOOKUP(Pag_Inicio_Corr_mas_casos[[#This Row],[Corregimiento]],Hoja3!$A$2:$D$676,4,0)</f>
        <v>130101</v>
      </c>
      <c r="E13478" s="217">
        <v>8</v>
      </c>
    </row>
    <row r="13479" spans="1:5">
      <c r="A13479" s="216">
        <v>44547</v>
      </c>
      <c r="B13479" s="217">
        <v>44547</v>
      </c>
      <c r="C13479" s="217" t="s">
        <v>1516</v>
      </c>
      <c r="D13479" s="218">
        <f>VLOOKUP(Pag_Inicio_Corr_mas_casos[[#This Row],[Corregimiento]],Hoja3!$A$2:$D$676,4,0)</f>
        <v>60104</v>
      </c>
      <c r="E13479" s="217">
        <v>8</v>
      </c>
    </row>
    <row r="13480" spans="1:5">
      <c r="A13480" s="216">
        <v>44547</v>
      </c>
      <c r="B13480" s="217">
        <v>44547</v>
      </c>
      <c r="C13480" s="217" t="s">
        <v>1051</v>
      </c>
      <c r="D13480" s="218">
        <f>VLOOKUP(Pag_Inicio_Corr_mas_casos[[#This Row],[Corregimiento]],Hoja3!$A$2:$D$676,4,0)</f>
        <v>80807</v>
      </c>
      <c r="E13480" s="217">
        <v>8</v>
      </c>
    </row>
    <row r="13481" spans="1:5">
      <c r="A13481" s="216">
        <v>44547</v>
      </c>
      <c r="B13481" s="217">
        <v>44547</v>
      </c>
      <c r="C13481" s="217" t="s">
        <v>1287</v>
      </c>
      <c r="D13481" s="218">
        <f>VLOOKUP(Pag_Inicio_Corr_mas_casos[[#This Row],[Corregimiento]],Hoja3!$A$2:$D$676,4,0)</f>
        <v>130102</v>
      </c>
      <c r="E13481" s="217">
        <v>8</v>
      </c>
    </row>
    <row r="13482" spans="1:5">
      <c r="A13482" s="216">
        <v>44547</v>
      </c>
      <c r="B13482" s="217">
        <v>44547</v>
      </c>
      <c r="C13482" s="217" t="s">
        <v>1205</v>
      </c>
      <c r="D13482" s="218">
        <f>VLOOKUP(Pag_Inicio_Corr_mas_casos[[#This Row],[Corregimiento]],Hoja3!$A$2:$D$676,4,0)</f>
        <v>130106</v>
      </c>
      <c r="E13482" s="217">
        <v>7</v>
      </c>
    </row>
    <row r="13483" spans="1:5">
      <c r="A13483" s="216">
        <v>44547</v>
      </c>
      <c r="B13483" s="217">
        <v>44547</v>
      </c>
      <c r="C13483" s="217" t="s">
        <v>1513</v>
      </c>
      <c r="D13483" s="218">
        <f>VLOOKUP(Pag_Inicio_Corr_mas_casos[[#This Row],[Corregimiento]],Hoja3!$A$2:$D$676,4,0)</f>
        <v>70101</v>
      </c>
      <c r="E13483" s="217">
        <v>6</v>
      </c>
    </row>
    <row r="13484" spans="1:5">
      <c r="A13484" s="209">
        <v>44548</v>
      </c>
      <c r="B13484" s="210">
        <v>44548</v>
      </c>
      <c r="C13484" s="210" t="s">
        <v>1131</v>
      </c>
      <c r="D13484" s="211">
        <f>VLOOKUP(Pag_Inicio_Corr_mas_casos[[#This Row],[Corregimiento]],Hoja3!$A$2:$D$676,4,0)</f>
        <v>91001</v>
      </c>
      <c r="E13484" s="210">
        <v>17</v>
      </c>
    </row>
    <row r="13485" spans="1:5">
      <c r="A13485" s="209">
        <v>44548</v>
      </c>
      <c r="B13485" s="210">
        <v>44548</v>
      </c>
      <c r="C13485" s="210" t="s">
        <v>1051</v>
      </c>
      <c r="D13485" s="211">
        <f>VLOOKUP(Pag_Inicio_Corr_mas_casos[[#This Row],[Corregimiento]],Hoja3!$A$2:$D$676,4,0)</f>
        <v>80807</v>
      </c>
      <c r="E13485" s="210">
        <v>16</v>
      </c>
    </row>
    <row r="13486" spans="1:5">
      <c r="A13486" s="209">
        <v>44548</v>
      </c>
      <c r="B13486" s="210">
        <v>44548</v>
      </c>
      <c r="C13486" s="210" t="s">
        <v>1560</v>
      </c>
      <c r="D13486" s="211">
        <f>VLOOKUP(Pag_Inicio_Corr_mas_casos[[#This Row],[Corregimiento]],Hoja3!$A$2:$D$676,4,0)</f>
        <v>91011</v>
      </c>
      <c r="E13486" s="210">
        <v>14</v>
      </c>
    </row>
    <row r="13487" spans="1:5">
      <c r="A13487" s="209">
        <v>44548</v>
      </c>
      <c r="B13487" s="210">
        <v>44548</v>
      </c>
      <c r="C13487" s="210" t="s">
        <v>1115</v>
      </c>
      <c r="D13487" s="211">
        <f>VLOOKUP(Pag_Inicio_Corr_mas_casos[[#This Row],[Corregimiento]],Hoja3!$A$2:$D$676,4,0)</f>
        <v>60101</v>
      </c>
      <c r="E13487" s="210">
        <v>13</v>
      </c>
    </row>
    <row r="13488" spans="1:5">
      <c r="A13488" s="209">
        <v>44548</v>
      </c>
      <c r="B13488" s="210">
        <v>44548</v>
      </c>
      <c r="C13488" s="210" t="s">
        <v>1120</v>
      </c>
      <c r="D13488" s="211">
        <f>VLOOKUP(Pag_Inicio_Corr_mas_casos[[#This Row],[Corregimiento]],Hoja3!$A$2:$D$676,4,0)</f>
        <v>80809</v>
      </c>
      <c r="E13488" s="210">
        <v>12</v>
      </c>
    </row>
    <row r="13489" spans="1:5">
      <c r="A13489" s="209">
        <v>44548</v>
      </c>
      <c r="B13489" s="210">
        <v>44548</v>
      </c>
      <c r="C13489" s="210" t="s">
        <v>1049</v>
      </c>
      <c r="D13489" s="211">
        <f>VLOOKUP(Pag_Inicio_Corr_mas_casos[[#This Row],[Corregimiento]],Hoja3!$A$2:$D$676,4,0)</f>
        <v>80806</v>
      </c>
      <c r="E13489" s="210">
        <v>11</v>
      </c>
    </row>
    <row r="13490" spans="1:5">
      <c r="A13490" s="209">
        <v>44548</v>
      </c>
      <c r="B13490" s="210">
        <v>44548</v>
      </c>
      <c r="C13490" s="210" t="s">
        <v>1155</v>
      </c>
      <c r="D13490" s="211">
        <f>VLOOKUP(Pag_Inicio_Corr_mas_casos[[#This Row],[Corregimiento]],Hoja3!$A$2:$D$676,4,0)</f>
        <v>80812</v>
      </c>
      <c r="E13490" s="210">
        <v>11</v>
      </c>
    </row>
    <row r="13491" spans="1:5">
      <c r="A13491" s="209">
        <v>44548</v>
      </c>
      <c r="B13491" s="210">
        <v>44548</v>
      </c>
      <c r="C13491" s="210" t="s">
        <v>1177</v>
      </c>
      <c r="D13491" s="211">
        <f>VLOOKUP(Pag_Inicio_Corr_mas_casos[[#This Row],[Corregimiento]],Hoja3!$A$2:$D$676,4,0)</f>
        <v>130101</v>
      </c>
      <c r="E13491" s="210">
        <v>10</v>
      </c>
    </row>
    <row r="13492" spans="1:5">
      <c r="A13492" s="209">
        <v>44548</v>
      </c>
      <c r="B13492" s="210">
        <v>44548</v>
      </c>
      <c r="C13492" s="210" t="s">
        <v>1262</v>
      </c>
      <c r="D13492" s="211">
        <f>VLOOKUP(Pag_Inicio_Corr_mas_casos[[#This Row],[Corregimiento]],Hoja3!$A$2:$D$676,4,0)</f>
        <v>20601</v>
      </c>
      <c r="E13492" s="210">
        <v>10</v>
      </c>
    </row>
    <row r="13493" spans="1:5">
      <c r="A13493" s="209">
        <v>44548</v>
      </c>
      <c r="B13493" s="210">
        <v>44548</v>
      </c>
      <c r="C13493" s="210" t="s">
        <v>1348</v>
      </c>
      <c r="D13493" s="211">
        <f>VLOOKUP(Pag_Inicio_Corr_mas_casos[[#This Row],[Corregimiento]],Hoja3!$A$2:$D$676,4,0)</f>
        <v>10207</v>
      </c>
      <c r="E13493" s="210">
        <v>9</v>
      </c>
    </row>
    <row r="13494" spans="1:5">
      <c r="A13494" s="209">
        <v>44548</v>
      </c>
      <c r="B13494" s="210">
        <v>44548</v>
      </c>
      <c r="C13494" s="210" t="s">
        <v>1121</v>
      </c>
      <c r="D13494" s="211">
        <f>VLOOKUP(Pag_Inicio_Corr_mas_casos[[#This Row],[Corregimiento]],Hoja3!$A$2:$D$676,4,0)</f>
        <v>80819</v>
      </c>
      <c r="E13494" s="210">
        <v>8</v>
      </c>
    </row>
    <row r="13495" spans="1:5">
      <c r="A13495" s="209">
        <v>44548</v>
      </c>
      <c r="B13495" s="210">
        <v>44548</v>
      </c>
      <c r="C13495" s="210" t="s">
        <v>949</v>
      </c>
      <c r="D13495" s="211">
        <f>VLOOKUP(Pag_Inicio_Corr_mas_casos[[#This Row],[Corregimiento]],Hoja3!$A$2:$D$676,4,0)</f>
        <v>60103</v>
      </c>
      <c r="E13495" s="210">
        <v>8</v>
      </c>
    </row>
    <row r="13496" spans="1:5">
      <c r="A13496" s="209">
        <v>44548</v>
      </c>
      <c r="B13496" s="210">
        <v>44548</v>
      </c>
      <c r="C13496" s="210" t="s">
        <v>1296</v>
      </c>
      <c r="D13496" s="211">
        <f>VLOOKUP(Pag_Inicio_Corr_mas_casos[[#This Row],[Corregimiento]],Hoja3!$A$2:$D$676,4,0)</f>
        <v>80823</v>
      </c>
      <c r="E13496" s="210">
        <v>7</v>
      </c>
    </row>
    <row r="13497" spans="1:5">
      <c r="A13497" s="209">
        <v>44548</v>
      </c>
      <c r="B13497" s="210">
        <v>44548</v>
      </c>
      <c r="C13497" s="210" t="s">
        <v>1516</v>
      </c>
      <c r="D13497" s="211">
        <f>VLOOKUP(Pag_Inicio_Corr_mas_casos[[#This Row],[Corregimiento]],Hoja3!$A$2:$D$676,4,0)</f>
        <v>60104</v>
      </c>
      <c r="E13497" s="210">
        <v>7</v>
      </c>
    </row>
    <row r="13498" spans="1:5">
      <c r="A13498" s="209">
        <v>44548</v>
      </c>
      <c r="B13498" s="210">
        <v>44548</v>
      </c>
      <c r="C13498" s="210" t="s">
        <v>818</v>
      </c>
      <c r="D13498" s="211">
        <f>VLOOKUP(Pag_Inicio_Corr_mas_casos[[#This Row],[Corregimiento]],Hoja3!$A$2:$D$676,4,0)</f>
        <v>80815</v>
      </c>
      <c r="E13498" s="210">
        <v>6</v>
      </c>
    </row>
    <row r="13499" spans="1:5">
      <c r="A13499" s="209">
        <v>44548</v>
      </c>
      <c r="B13499" s="210">
        <v>44548</v>
      </c>
      <c r="C13499" s="210" t="s">
        <v>813</v>
      </c>
      <c r="D13499" s="211">
        <f>VLOOKUP(Pag_Inicio_Corr_mas_casos[[#This Row],[Corregimiento]],Hoja3!$A$2:$D$676,4,0)</f>
        <v>80813</v>
      </c>
      <c r="E13499" s="210">
        <v>6</v>
      </c>
    </row>
    <row r="13500" spans="1:5">
      <c r="A13500" s="209">
        <v>44548</v>
      </c>
      <c r="B13500" s="210">
        <v>44548</v>
      </c>
      <c r="C13500" s="210" t="s">
        <v>1096</v>
      </c>
      <c r="D13500" s="211">
        <f>VLOOKUP(Pag_Inicio_Corr_mas_casos[[#This Row],[Corregimiento]],Hoja3!$A$2:$D$676,4,0)</f>
        <v>80826</v>
      </c>
      <c r="E13500" s="210">
        <v>5</v>
      </c>
    </row>
    <row r="13501" spans="1:5">
      <c r="A13501" s="209">
        <v>44548</v>
      </c>
      <c r="B13501" s="210">
        <v>44548</v>
      </c>
      <c r="C13501" s="210" t="s">
        <v>1561</v>
      </c>
      <c r="D13501" s="211">
        <f>VLOOKUP(Pag_Inicio_Corr_mas_casos[[#This Row],[Corregimiento]],Hoja3!$A$2:$D$676,4,0)</f>
        <v>30601</v>
      </c>
      <c r="E13501" s="210">
        <v>5</v>
      </c>
    </row>
    <row r="13502" spans="1:5">
      <c r="A13502" s="209">
        <v>44548</v>
      </c>
      <c r="B13502" s="210">
        <v>44548</v>
      </c>
      <c r="C13502" s="210" t="s">
        <v>1092</v>
      </c>
      <c r="D13502" s="211">
        <f>VLOOKUP(Pag_Inicio_Corr_mas_casos[[#This Row],[Corregimiento]],Hoja3!$A$2:$D$676,4,0)</f>
        <v>130716</v>
      </c>
      <c r="E13502" s="210">
        <v>5</v>
      </c>
    </row>
    <row r="13503" spans="1:5">
      <c r="A13503" s="209">
        <v>44548</v>
      </c>
      <c r="B13503" s="210">
        <v>44548</v>
      </c>
      <c r="C13503" s="210" t="s">
        <v>1562</v>
      </c>
      <c r="D13503" s="211">
        <f>VLOOKUP(Pag_Inicio_Corr_mas_casos[[#This Row],[Corregimiento]],Hoja3!$A$2:$D$676,4,0)</f>
        <v>130103</v>
      </c>
      <c r="E13503" s="210">
        <v>5</v>
      </c>
    </row>
    <row r="13504" spans="1:5">
      <c r="A13504" s="203">
        <v>44549</v>
      </c>
      <c r="B13504" s="204">
        <v>44549</v>
      </c>
      <c r="C13504" s="204" t="s">
        <v>1155</v>
      </c>
      <c r="D13504" s="205">
        <f>VLOOKUP(Pag_Inicio_Corr_mas_casos[[#This Row],[Corregimiento]],Hoja3!$A$2:$D$676,4,0)</f>
        <v>80812</v>
      </c>
      <c r="E13504" s="204">
        <v>17</v>
      </c>
    </row>
    <row r="13505" spans="1:5">
      <c r="A13505" s="203">
        <v>44549</v>
      </c>
      <c r="B13505" s="204">
        <v>44549</v>
      </c>
      <c r="C13505" s="204" t="s">
        <v>1115</v>
      </c>
      <c r="D13505" s="205">
        <f>VLOOKUP(Pag_Inicio_Corr_mas_casos[[#This Row],[Corregimiento]],Hoja3!$A$2:$D$676,4,0)</f>
        <v>60101</v>
      </c>
      <c r="E13505" s="204">
        <v>16</v>
      </c>
    </row>
    <row r="13506" spans="1:5">
      <c r="A13506" s="203">
        <v>44549</v>
      </c>
      <c r="B13506" s="204">
        <v>44549</v>
      </c>
      <c r="C13506" s="204" t="s">
        <v>1296</v>
      </c>
      <c r="D13506" s="205">
        <f>VLOOKUP(Pag_Inicio_Corr_mas_casos[[#This Row],[Corregimiento]],Hoja3!$A$2:$D$676,4,0)</f>
        <v>80823</v>
      </c>
      <c r="E13506" s="204">
        <v>14</v>
      </c>
    </row>
    <row r="13507" spans="1:5">
      <c r="A13507" s="203">
        <v>44549</v>
      </c>
      <c r="B13507" s="204">
        <v>44549</v>
      </c>
      <c r="C13507" s="204" t="s">
        <v>1177</v>
      </c>
      <c r="D13507" s="205">
        <f>VLOOKUP(Pag_Inicio_Corr_mas_casos[[#This Row],[Corregimiento]],Hoja3!$A$2:$D$676,4,0)</f>
        <v>130101</v>
      </c>
      <c r="E13507" s="204">
        <v>13</v>
      </c>
    </row>
    <row r="13508" spans="1:5">
      <c r="A13508" s="203">
        <v>44549</v>
      </c>
      <c r="B13508" s="204">
        <v>44549</v>
      </c>
      <c r="C13508" s="204" t="s">
        <v>1262</v>
      </c>
      <c r="D13508" s="205">
        <f>VLOOKUP(Pag_Inicio_Corr_mas_casos[[#This Row],[Corregimiento]],Hoja3!$A$2:$D$676,4,0)</f>
        <v>20601</v>
      </c>
      <c r="E13508" s="204">
        <v>12</v>
      </c>
    </row>
    <row r="13509" spans="1:5">
      <c r="A13509" s="203">
        <v>44549</v>
      </c>
      <c r="B13509" s="204">
        <v>44549</v>
      </c>
      <c r="C13509" s="204" t="s">
        <v>1430</v>
      </c>
      <c r="D13509" s="205">
        <f>VLOOKUP(Pag_Inicio_Corr_mas_casos[[#This Row],[Corregimiento]],Hoja3!$A$2:$D$676,4,0)</f>
        <v>80810</v>
      </c>
      <c r="E13509" s="204">
        <v>11</v>
      </c>
    </row>
    <row r="13510" spans="1:5">
      <c r="A13510" s="203">
        <v>44549</v>
      </c>
      <c r="B13510" s="204">
        <v>44549</v>
      </c>
      <c r="C13510" s="204" t="s">
        <v>1051</v>
      </c>
      <c r="D13510" s="205">
        <f>VLOOKUP(Pag_Inicio_Corr_mas_casos[[#This Row],[Corregimiento]],Hoja3!$A$2:$D$676,4,0)</f>
        <v>80807</v>
      </c>
      <c r="E13510" s="204">
        <v>11</v>
      </c>
    </row>
    <row r="13511" spans="1:5">
      <c r="A13511" s="203">
        <v>44549</v>
      </c>
      <c r="B13511" s="204">
        <v>44549</v>
      </c>
      <c r="C13511" s="204" t="s">
        <v>1554</v>
      </c>
      <c r="D13511" s="205">
        <f>VLOOKUP(Pag_Inicio_Corr_mas_casos[[#This Row],[Corregimiento]],Hoja3!$A$2:$D$676,4,0)</f>
        <v>60601</v>
      </c>
      <c r="E13511" s="204">
        <v>10</v>
      </c>
    </row>
    <row r="13512" spans="1:5">
      <c r="A13512" s="203">
        <v>44549</v>
      </c>
      <c r="B13512" s="204">
        <v>44549</v>
      </c>
      <c r="C13512" s="204" t="s">
        <v>1049</v>
      </c>
      <c r="D13512" s="205">
        <f>VLOOKUP(Pag_Inicio_Corr_mas_casos[[#This Row],[Corregimiento]],Hoja3!$A$2:$D$676,4,0)</f>
        <v>80806</v>
      </c>
      <c r="E13512" s="204">
        <v>10</v>
      </c>
    </row>
    <row r="13513" spans="1:5">
      <c r="A13513" s="203">
        <v>44549</v>
      </c>
      <c r="B13513" s="204">
        <v>44549</v>
      </c>
      <c r="C13513" s="204" t="s">
        <v>1096</v>
      </c>
      <c r="D13513" s="205">
        <f>VLOOKUP(Pag_Inicio_Corr_mas_casos[[#This Row],[Corregimiento]],Hoja3!$A$2:$D$676,4,0)</f>
        <v>80826</v>
      </c>
      <c r="E13513" s="204">
        <v>9</v>
      </c>
    </row>
    <row r="13514" spans="1:5">
      <c r="A13514" s="203">
        <v>44549</v>
      </c>
      <c r="B13514" s="204">
        <v>44549</v>
      </c>
      <c r="C13514" s="204" t="s">
        <v>1287</v>
      </c>
      <c r="D13514" s="205">
        <f>VLOOKUP(Pag_Inicio_Corr_mas_casos[[#This Row],[Corregimiento]],Hoja3!$A$2:$D$676,4,0)</f>
        <v>130102</v>
      </c>
      <c r="E13514" s="204">
        <v>8</v>
      </c>
    </row>
    <row r="13515" spans="1:5">
      <c r="A13515" s="203">
        <v>44549</v>
      </c>
      <c r="B13515" s="204">
        <v>44549</v>
      </c>
      <c r="C13515" s="204" t="s">
        <v>949</v>
      </c>
      <c r="D13515" s="205">
        <f>VLOOKUP(Pag_Inicio_Corr_mas_casos[[#This Row],[Corregimiento]],Hoja3!$A$2:$D$676,4,0)</f>
        <v>60103</v>
      </c>
      <c r="E13515" s="204">
        <v>8</v>
      </c>
    </row>
    <row r="13516" spans="1:5">
      <c r="A13516" s="203">
        <v>44549</v>
      </c>
      <c r="B13516" s="204">
        <v>44549</v>
      </c>
      <c r="C13516" s="204" t="s">
        <v>1492</v>
      </c>
      <c r="D13516" s="205">
        <f>VLOOKUP(Pag_Inicio_Corr_mas_casos[[#This Row],[Corregimiento]],Hoja3!$A$2:$D$676,4,0)</f>
        <v>60105</v>
      </c>
      <c r="E13516" s="204">
        <v>7</v>
      </c>
    </row>
    <row r="13517" spans="1:5">
      <c r="A13517" s="203">
        <v>44549</v>
      </c>
      <c r="B13517" s="204">
        <v>44549</v>
      </c>
      <c r="C13517" s="204" t="s">
        <v>1496</v>
      </c>
      <c r="D13517" s="205">
        <f>VLOOKUP(Pag_Inicio_Corr_mas_casos[[#This Row],[Corregimiento]],Hoja3!$A$2:$D$676,4,0)</f>
        <v>20201</v>
      </c>
      <c r="E13517" s="204">
        <v>7</v>
      </c>
    </row>
    <row r="13518" spans="1:5">
      <c r="A13518" s="203">
        <v>44549</v>
      </c>
      <c r="B13518" s="204">
        <v>44549</v>
      </c>
      <c r="C13518" s="204" t="s">
        <v>1048</v>
      </c>
      <c r="D13518" s="205">
        <f>VLOOKUP(Pag_Inicio_Corr_mas_casos[[#This Row],[Corregimiento]],Hoja3!$A$2:$D$676,4,0)</f>
        <v>81009</v>
      </c>
      <c r="E13518" s="204">
        <v>6</v>
      </c>
    </row>
    <row r="13519" spans="1:5">
      <c r="A13519" s="203">
        <v>44549</v>
      </c>
      <c r="B13519" s="204">
        <v>44549</v>
      </c>
      <c r="C13519" s="204" t="s">
        <v>1121</v>
      </c>
      <c r="D13519" s="205">
        <f>VLOOKUP(Pag_Inicio_Corr_mas_casos[[#This Row],[Corregimiento]],Hoja3!$A$2:$D$676,4,0)</f>
        <v>80819</v>
      </c>
      <c r="E13519" s="204">
        <v>6</v>
      </c>
    </row>
    <row r="13520" spans="1:5">
      <c r="A13520" s="203">
        <v>44549</v>
      </c>
      <c r="B13520" s="204">
        <v>44549</v>
      </c>
      <c r="C13520" s="204" t="s">
        <v>801</v>
      </c>
      <c r="D13520" s="205">
        <f>VLOOKUP(Pag_Inicio_Corr_mas_casos[[#This Row],[Corregimiento]],Hoja3!$A$2:$D$676,4,0)</f>
        <v>130107</v>
      </c>
      <c r="E13520" s="204">
        <v>5</v>
      </c>
    </row>
    <row r="13521" spans="1:5">
      <c r="A13521" s="203">
        <v>44549</v>
      </c>
      <c r="B13521" s="204">
        <v>44549</v>
      </c>
      <c r="C13521" s="204" t="s">
        <v>1555</v>
      </c>
      <c r="D13521" s="205">
        <f>VLOOKUP(Pag_Inicio_Corr_mas_casos[[#This Row],[Corregimiento]],Hoja3!$A$2:$D$676,4,0)</f>
        <v>70408</v>
      </c>
      <c r="E13521" s="204">
        <v>5</v>
      </c>
    </row>
    <row r="13522" spans="1:5">
      <c r="A13522" s="203">
        <v>44549</v>
      </c>
      <c r="B13522" s="204">
        <v>44549</v>
      </c>
      <c r="C13522" s="204" t="s">
        <v>1271</v>
      </c>
      <c r="D13522" s="205">
        <f>VLOOKUP(Pag_Inicio_Corr_mas_casos[[#This Row],[Corregimiento]],Hoja3!$A$2:$D$676,4,0)</f>
        <v>40601</v>
      </c>
      <c r="E13522" s="204">
        <v>5</v>
      </c>
    </row>
    <row r="13523" spans="1:5">
      <c r="A13523" s="203">
        <v>44549</v>
      </c>
      <c r="B13523" s="204">
        <v>44549</v>
      </c>
      <c r="C13523" s="204" t="s">
        <v>1563</v>
      </c>
      <c r="D13523" s="205">
        <f>VLOOKUP(Pag_Inicio_Corr_mas_casos[[#This Row],[Corregimiento]],Hoja3!$A$2:$D$676,4,0)</f>
        <v>41402</v>
      </c>
      <c r="E13523" s="204">
        <v>5</v>
      </c>
    </row>
    <row r="13524" spans="1:5">
      <c r="A13524" s="206">
        <v>44550</v>
      </c>
      <c r="B13524" s="207">
        <v>44550</v>
      </c>
      <c r="C13524" s="207" t="s">
        <v>1120</v>
      </c>
      <c r="D13524" s="208">
        <f>VLOOKUP(Pag_Inicio_Corr_mas_casos[[#This Row],[Corregimiento]],Hoja3!$A$2:$D$676,4,0)</f>
        <v>80809</v>
      </c>
      <c r="E13524" s="207">
        <v>10</v>
      </c>
    </row>
    <row r="13525" spans="1:5">
      <c r="A13525" s="206">
        <v>44550</v>
      </c>
      <c r="B13525" s="207">
        <v>44550</v>
      </c>
      <c r="C13525" s="207" t="s">
        <v>1564</v>
      </c>
      <c r="D13525" s="208">
        <f>VLOOKUP(Pag_Inicio_Corr_mas_casos[[#This Row],[Corregimiento]],Hoja3!$A$2:$D$676,4,0)</f>
        <v>20208</v>
      </c>
      <c r="E13525" s="207">
        <v>9</v>
      </c>
    </row>
    <row r="13526" spans="1:5">
      <c r="A13526" s="206">
        <v>44550</v>
      </c>
      <c r="B13526" s="207">
        <v>44550</v>
      </c>
      <c r="C13526" s="207" t="s">
        <v>1155</v>
      </c>
      <c r="D13526" s="208">
        <f>VLOOKUP(Pag_Inicio_Corr_mas_casos[[#This Row],[Corregimiento]],Hoja3!$A$2:$D$676,4,0)</f>
        <v>80812</v>
      </c>
      <c r="E13526" s="207">
        <v>9</v>
      </c>
    </row>
    <row r="13527" spans="1:5">
      <c r="A13527" s="206">
        <v>44550</v>
      </c>
      <c r="B13527" s="207">
        <v>44550</v>
      </c>
      <c r="C13527" s="207" t="s">
        <v>1262</v>
      </c>
      <c r="D13527" s="208">
        <f>VLOOKUP(Pag_Inicio_Corr_mas_casos[[#This Row],[Corregimiento]],Hoja3!$A$2:$D$676,4,0)</f>
        <v>20601</v>
      </c>
      <c r="E13527" s="207">
        <v>8</v>
      </c>
    </row>
    <row r="13528" spans="1:5">
      <c r="A13528" s="206">
        <v>44550</v>
      </c>
      <c r="B13528" s="207">
        <v>44550</v>
      </c>
      <c r="C13528" s="207" t="s">
        <v>1177</v>
      </c>
      <c r="D13528" s="208">
        <f>VLOOKUP(Pag_Inicio_Corr_mas_casos[[#This Row],[Corregimiento]],Hoja3!$A$2:$D$676,4,0)</f>
        <v>130101</v>
      </c>
      <c r="E13528" s="207">
        <v>7</v>
      </c>
    </row>
    <row r="13529" spans="1:5">
      <c r="A13529" s="206">
        <v>44550</v>
      </c>
      <c r="B13529" s="207">
        <v>44550</v>
      </c>
      <c r="C13529" s="207" t="s">
        <v>1511</v>
      </c>
      <c r="D13529" s="208">
        <f>VLOOKUP(Pag_Inicio_Corr_mas_casos[[#This Row],[Corregimiento]],Hoja3!$A$2:$D$676,4,0)</f>
        <v>70501</v>
      </c>
      <c r="E13529" s="207">
        <v>7</v>
      </c>
    </row>
    <row r="13530" spans="1:5">
      <c r="A13530" s="206">
        <v>44550</v>
      </c>
      <c r="B13530" s="207">
        <v>44550</v>
      </c>
      <c r="C13530" s="207" t="s">
        <v>1565</v>
      </c>
      <c r="D13530" s="208">
        <f>VLOOKUP(Pag_Inicio_Corr_mas_casos[[#This Row],[Corregimiento]],Hoja3!$A$2:$D$676,4,0)</f>
        <v>60201</v>
      </c>
      <c r="E13530" s="207">
        <v>7</v>
      </c>
    </row>
    <row r="13531" spans="1:5">
      <c r="A13531" s="206">
        <v>44550</v>
      </c>
      <c r="B13531" s="207">
        <v>44550</v>
      </c>
      <c r="C13531" s="207" t="s">
        <v>1051</v>
      </c>
      <c r="D13531" s="208">
        <f>VLOOKUP(Pag_Inicio_Corr_mas_casos[[#This Row],[Corregimiento]],Hoja3!$A$2:$D$676,4,0)</f>
        <v>80807</v>
      </c>
      <c r="E13531" s="207">
        <v>6</v>
      </c>
    </row>
    <row r="13532" spans="1:5">
      <c r="A13532" s="206">
        <v>44550</v>
      </c>
      <c r="B13532" s="207">
        <v>44550</v>
      </c>
      <c r="C13532" s="207" t="s">
        <v>1115</v>
      </c>
      <c r="D13532" s="208">
        <f>VLOOKUP(Pag_Inicio_Corr_mas_casos[[#This Row],[Corregimiento]],Hoja3!$A$2:$D$676,4,0)</f>
        <v>60101</v>
      </c>
      <c r="E13532" s="207">
        <v>6</v>
      </c>
    </row>
    <row r="13533" spans="1:5">
      <c r="A13533" s="206">
        <v>44550</v>
      </c>
      <c r="B13533" s="207">
        <v>44550</v>
      </c>
      <c r="C13533" s="207" t="s">
        <v>1513</v>
      </c>
      <c r="D13533" s="208">
        <f>VLOOKUP(Pag_Inicio_Corr_mas_casos[[#This Row],[Corregimiento]],Hoja3!$A$2:$D$676,4,0)</f>
        <v>70101</v>
      </c>
      <c r="E13533" s="207">
        <v>6</v>
      </c>
    </row>
    <row r="13534" spans="1:5">
      <c r="A13534" s="206">
        <v>44550</v>
      </c>
      <c r="B13534" s="207">
        <v>44550</v>
      </c>
      <c r="C13534" s="207" t="s">
        <v>1048</v>
      </c>
      <c r="D13534" s="208">
        <f>VLOOKUP(Pag_Inicio_Corr_mas_casos[[#This Row],[Corregimiento]],Hoja3!$A$2:$D$676,4,0)</f>
        <v>81009</v>
      </c>
      <c r="E13534" s="207">
        <v>5</v>
      </c>
    </row>
    <row r="13535" spans="1:5">
      <c r="A13535" s="206">
        <v>44550</v>
      </c>
      <c r="B13535" s="207">
        <v>44550</v>
      </c>
      <c r="C13535" s="207" t="s">
        <v>1002</v>
      </c>
      <c r="D13535" s="208">
        <f>VLOOKUP(Pag_Inicio_Corr_mas_casos[[#This Row],[Corregimiento]],Hoja3!$A$2:$D$676,4,0)</f>
        <v>91001</v>
      </c>
      <c r="E13535" s="207">
        <v>5</v>
      </c>
    </row>
    <row r="13536" spans="1:5">
      <c r="A13536" s="206">
        <v>44550</v>
      </c>
      <c r="B13536" s="207">
        <v>44550</v>
      </c>
      <c r="C13536" s="207" t="s">
        <v>1430</v>
      </c>
      <c r="D13536" s="208">
        <f>VLOOKUP(Pag_Inicio_Corr_mas_casos[[#This Row],[Corregimiento]],Hoja3!$A$2:$D$676,4,0)</f>
        <v>80810</v>
      </c>
      <c r="E13536" s="207">
        <v>5</v>
      </c>
    </row>
    <row r="13537" spans="1:5">
      <c r="A13537" s="206">
        <v>44550</v>
      </c>
      <c r="B13537" s="207">
        <v>44550</v>
      </c>
      <c r="C13537" s="207" t="s">
        <v>1296</v>
      </c>
      <c r="D13537" s="208">
        <f>VLOOKUP(Pag_Inicio_Corr_mas_casos[[#This Row],[Corregimiento]],Hoja3!$A$2:$D$676,4,0)</f>
        <v>80823</v>
      </c>
      <c r="E13537" s="207">
        <v>4</v>
      </c>
    </row>
    <row r="13538" spans="1:5">
      <c r="A13538" s="206">
        <v>44550</v>
      </c>
      <c r="B13538" s="207">
        <v>44550</v>
      </c>
      <c r="C13538" s="207" t="s">
        <v>818</v>
      </c>
      <c r="D13538" s="208">
        <f>VLOOKUP(Pag_Inicio_Corr_mas_casos[[#This Row],[Corregimiento]],Hoja3!$A$2:$D$676,4,0)</f>
        <v>80815</v>
      </c>
      <c r="E13538" s="207">
        <v>4</v>
      </c>
    </row>
    <row r="13539" spans="1:5">
      <c r="A13539" s="206">
        <v>44550</v>
      </c>
      <c r="B13539" s="207">
        <v>44550</v>
      </c>
      <c r="C13539" s="207" t="s">
        <v>1532</v>
      </c>
      <c r="D13539" s="208">
        <f>VLOOKUP(Pag_Inicio_Corr_mas_casos[[#This Row],[Corregimiento]],Hoja3!$A$2:$D$676,4,0)</f>
        <v>70701</v>
      </c>
      <c r="E13539" s="207">
        <v>4</v>
      </c>
    </row>
    <row r="13540" spans="1:5">
      <c r="A13540" s="206">
        <v>44550</v>
      </c>
      <c r="B13540" s="207">
        <v>44550</v>
      </c>
      <c r="C13540" s="207" t="s">
        <v>1506</v>
      </c>
      <c r="D13540" s="208">
        <f>VLOOKUP(Pag_Inicio_Corr_mas_casos[[#This Row],[Corregimiento]],Hoja3!$A$2:$D$676,4,0)</f>
        <v>91007</v>
      </c>
      <c r="E13540" s="207">
        <v>4</v>
      </c>
    </row>
    <row r="13541" spans="1:5">
      <c r="A13541" s="206">
        <v>44550</v>
      </c>
      <c r="B13541" s="207">
        <v>44550</v>
      </c>
      <c r="C13541" s="207" t="s">
        <v>1348</v>
      </c>
      <c r="D13541" s="208">
        <f>VLOOKUP(Pag_Inicio_Corr_mas_casos[[#This Row],[Corregimiento]],Hoja3!$A$2:$D$676,4,0)</f>
        <v>10207</v>
      </c>
      <c r="E13541" s="207">
        <v>4</v>
      </c>
    </row>
    <row r="13542" spans="1:5">
      <c r="A13542" s="206">
        <v>44550</v>
      </c>
      <c r="B13542" s="207">
        <v>44550</v>
      </c>
      <c r="C13542" s="207" t="s">
        <v>1550</v>
      </c>
      <c r="D13542" s="208">
        <f>VLOOKUP(Pag_Inicio_Corr_mas_casos[[#This Row],[Corregimiento]],Hoja3!$A$2:$D$676,4,0)</f>
        <v>20301</v>
      </c>
      <c r="E13542" s="207">
        <v>4</v>
      </c>
    </row>
    <row r="13543" spans="1:5">
      <c r="A13543" s="206">
        <v>44550</v>
      </c>
      <c r="B13543" s="207">
        <v>44550</v>
      </c>
      <c r="C13543" s="207" t="s">
        <v>1205</v>
      </c>
      <c r="D13543" s="208">
        <f>VLOOKUP(Pag_Inicio_Corr_mas_casos[[#This Row],[Corregimiento]],Hoja3!$A$2:$D$676,4,0)</f>
        <v>130106</v>
      </c>
      <c r="E13543" s="207">
        <v>4</v>
      </c>
    </row>
    <row r="13544" spans="1:5">
      <c r="A13544" s="209">
        <v>44551</v>
      </c>
      <c r="B13544" s="210">
        <v>44551</v>
      </c>
      <c r="C13544" s="210" t="s">
        <v>1120</v>
      </c>
      <c r="D13544" s="211">
        <f>VLOOKUP(Pag_Inicio_Corr_mas_casos[[#This Row],[Corregimiento]],Hoja3!$A$2:$D$676,4,0)</f>
        <v>80809</v>
      </c>
      <c r="E13544" s="210">
        <v>31</v>
      </c>
    </row>
    <row r="13545" spans="1:5">
      <c r="A13545" s="209">
        <v>44551</v>
      </c>
      <c r="B13545" s="210">
        <v>44551</v>
      </c>
      <c r="C13545" s="210" t="s">
        <v>1049</v>
      </c>
      <c r="D13545" s="211">
        <f>VLOOKUP(Pag_Inicio_Corr_mas_casos[[#This Row],[Corregimiento]],Hoja3!$A$2:$D$676,4,0)</f>
        <v>80806</v>
      </c>
      <c r="E13545" s="210">
        <v>21</v>
      </c>
    </row>
    <row r="13546" spans="1:5">
      <c r="A13546" s="209">
        <v>44551</v>
      </c>
      <c r="B13546" s="210">
        <v>44551</v>
      </c>
      <c r="C13546" s="210" t="s">
        <v>1155</v>
      </c>
      <c r="D13546" s="211">
        <f>VLOOKUP(Pag_Inicio_Corr_mas_casos[[#This Row],[Corregimiento]],Hoja3!$A$2:$D$676,4,0)</f>
        <v>80812</v>
      </c>
      <c r="E13546" s="210">
        <v>20</v>
      </c>
    </row>
    <row r="13547" spans="1:5">
      <c r="A13547" s="209">
        <v>44551</v>
      </c>
      <c r="B13547" s="210">
        <v>44551</v>
      </c>
      <c r="C13547" s="210" t="s">
        <v>949</v>
      </c>
      <c r="D13547" s="211">
        <f>VLOOKUP(Pag_Inicio_Corr_mas_casos[[#This Row],[Corregimiento]],Hoja3!$A$2:$D$676,4,0)</f>
        <v>60103</v>
      </c>
      <c r="E13547" s="210">
        <v>19</v>
      </c>
    </row>
    <row r="13548" spans="1:5">
      <c r="A13548" s="209">
        <v>44551</v>
      </c>
      <c r="B13548" s="210">
        <v>44551</v>
      </c>
      <c r="C13548" s="210" t="s">
        <v>1002</v>
      </c>
      <c r="D13548" s="211">
        <f>VLOOKUP(Pag_Inicio_Corr_mas_casos[[#This Row],[Corregimiento]],Hoja3!$A$2:$D$676,4,0)</f>
        <v>91001</v>
      </c>
      <c r="E13548" s="210">
        <v>18</v>
      </c>
    </row>
    <row r="13549" spans="1:5">
      <c r="A13549" s="209">
        <v>44551</v>
      </c>
      <c r="B13549" s="210">
        <v>44551</v>
      </c>
      <c r="C13549" s="210" t="s">
        <v>1051</v>
      </c>
      <c r="D13549" s="211">
        <f>VLOOKUP(Pag_Inicio_Corr_mas_casos[[#This Row],[Corregimiento]],Hoja3!$A$2:$D$676,4,0)</f>
        <v>80807</v>
      </c>
      <c r="E13549" s="210">
        <v>17</v>
      </c>
    </row>
    <row r="13550" spans="1:5">
      <c r="A13550" s="209">
        <v>44551</v>
      </c>
      <c r="B13550" s="210">
        <v>44551</v>
      </c>
      <c r="C13550" s="210" t="s">
        <v>882</v>
      </c>
      <c r="D13550" s="211">
        <f>VLOOKUP(Pag_Inicio_Corr_mas_casos[[#This Row],[Corregimiento]],Hoja3!$A$2:$D$676,4,0)</f>
        <v>81009</v>
      </c>
      <c r="E13550" s="210">
        <v>16</v>
      </c>
    </row>
    <row r="13551" spans="1:5">
      <c r="A13551" s="209">
        <v>44551</v>
      </c>
      <c r="B13551" s="210">
        <v>44551</v>
      </c>
      <c r="C13551" s="210" t="s">
        <v>1560</v>
      </c>
      <c r="D13551" s="211">
        <f>VLOOKUP(Pag_Inicio_Corr_mas_casos[[#This Row],[Corregimiento]],Hoja3!$A$2:$D$676,4,0)</f>
        <v>91011</v>
      </c>
      <c r="E13551" s="210">
        <v>13</v>
      </c>
    </row>
    <row r="13552" spans="1:5">
      <c r="A13552" s="209">
        <v>44551</v>
      </c>
      <c r="B13552" s="210">
        <v>44551</v>
      </c>
      <c r="C13552" s="210" t="s">
        <v>1515</v>
      </c>
      <c r="D13552" s="211">
        <f>VLOOKUP(Pag_Inicio_Corr_mas_casos[[#This Row],[Corregimiento]],Hoja3!$A$2:$D$676,4,0)</f>
        <v>70301</v>
      </c>
      <c r="E13552" s="210">
        <v>10</v>
      </c>
    </row>
    <row r="13553" spans="1:5">
      <c r="A13553" s="209">
        <v>44551</v>
      </c>
      <c r="B13553" s="210">
        <v>44551</v>
      </c>
      <c r="C13553" s="210" t="s">
        <v>1177</v>
      </c>
      <c r="D13553" s="211">
        <f>VLOOKUP(Pag_Inicio_Corr_mas_casos[[#This Row],[Corregimiento]],Hoja3!$A$2:$D$676,4,0)</f>
        <v>130101</v>
      </c>
      <c r="E13553" s="210">
        <v>9</v>
      </c>
    </row>
    <row r="13554" spans="1:5">
      <c r="A13554" s="209">
        <v>44551</v>
      </c>
      <c r="B13554" s="210">
        <v>44551</v>
      </c>
      <c r="C13554" s="210" t="s">
        <v>1055</v>
      </c>
      <c r="D13554" s="211">
        <f>VLOOKUP(Pag_Inicio_Corr_mas_casos[[#This Row],[Corregimiento]],Hoja3!$A$2:$D$676,4,0)</f>
        <v>80814</v>
      </c>
      <c r="E13554" s="210">
        <v>8</v>
      </c>
    </row>
    <row r="13555" spans="1:5">
      <c r="A13555" s="209">
        <v>44551</v>
      </c>
      <c r="B13555" s="210">
        <v>44551</v>
      </c>
      <c r="C13555" s="210" t="s">
        <v>1115</v>
      </c>
      <c r="D13555" s="211">
        <f>VLOOKUP(Pag_Inicio_Corr_mas_casos[[#This Row],[Corregimiento]],Hoja3!$A$2:$D$676,4,0)</f>
        <v>60101</v>
      </c>
      <c r="E13555" s="210">
        <v>7</v>
      </c>
    </row>
    <row r="13556" spans="1:5">
      <c r="A13556" s="209">
        <v>44551</v>
      </c>
      <c r="B13556" s="210">
        <v>44551</v>
      </c>
      <c r="C13556" s="210" t="s">
        <v>1287</v>
      </c>
      <c r="D13556" s="211">
        <f>VLOOKUP(Pag_Inicio_Corr_mas_casos[[#This Row],[Corregimiento]],Hoja3!$A$2:$D$676,4,0)</f>
        <v>130102</v>
      </c>
      <c r="E13556" s="210">
        <v>7</v>
      </c>
    </row>
    <row r="13557" spans="1:5">
      <c r="A13557" s="209">
        <v>44551</v>
      </c>
      <c r="B13557" s="210">
        <v>44551</v>
      </c>
      <c r="C13557" s="210" t="s">
        <v>813</v>
      </c>
      <c r="D13557" s="211">
        <f>VLOOKUP(Pag_Inicio_Corr_mas_casos[[#This Row],[Corregimiento]],Hoja3!$A$2:$D$676,4,0)</f>
        <v>80813</v>
      </c>
      <c r="E13557" s="210">
        <v>7</v>
      </c>
    </row>
    <row r="13558" spans="1:5">
      <c r="A13558" s="209">
        <v>44551</v>
      </c>
      <c r="B13558" s="210">
        <v>44551</v>
      </c>
      <c r="C13558" s="210" t="s">
        <v>1155</v>
      </c>
      <c r="D13558" s="211">
        <v>20206</v>
      </c>
      <c r="E13558" s="210">
        <v>7</v>
      </c>
    </row>
    <row r="13559" spans="1:5">
      <c r="A13559" s="209">
        <v>44551</v>
      </c>
      <c r="B13559" s="210">
        <v>44551</v>
      </c>
      <c r="C13559" s="210" t="s">
        <v>1430</v>
      </c>
      <c r="D13559" s="211">
        <f>VLOOKUP(Pag_Inicio_Corr_mas_casos[[#This Row],[Corregimiento]],Hoja3!$A$2:$D$676,4,0)</f>
        <v>80810</v>
      </c>
      <c r="E13559" s="210">
        <v>7</v>
      </c>
    </row>
    <row r="13560" spans="1:5">
      <c r="A13560" s="209">
        <v>44551</v>
      </c>
      <c r="B13560" s="210">
        <v>44551</v>
      </c>
      <c r="C13560" s="210" t="s">
        <v>950</v>
      </c>
      <c r="D13560" s="211">
        <f>VLOOKUP(Pag_Inicio_Corr_mas_casos[[#This Row],[Corregimiento]],Hoja3!$A$2:$D$676,4,0)</f>
        <v>80811</v>
      </c>
      <c r="E13560" s="210">
        <v>6</v>
      </c>
    </row>
    <row r="13561" spans="1:5">
      <c r="A13561" s="209">
        <v>44551</v>
      </c>
      <c r="B13561" s="210">
        <v>44551</v>
      </c>
      <c r="C13561" s="210" t="s">
        <v>1429</v>
      </c>
      <c r="D13561" s="211">
        <f>VLOOKUP(Pag_Inicio_Corr_mas_casos[[#This Row],[Corregimiento]],Hoja3!$A$2:$D$676,4,0)</f>
        <v>80808</v>
      </c>
      <c r="E13561" s="210">
        <v>6</v>
      </c>
    </row>
    <row r="13562" spans="1:5">
      <c r="A13562" s="209">
        <v>44551</v>
      </c>
      <c r="B13562" s="210">
        <v>44551</v>
      </c>
      <c r="C13562" s="210" t="s">
        <v>1427</v>
      </c>
      <c r="D13562" s="211">
        <f>VLOOKUP(Pag_Inicio_Corr_mas_casos[[#This Row],[Corregimiento]],Hoja3!$A$2:$D$676,4,0)</f>
        <v>81003</v>
      </c>
      <c r="E13562" s="210">
        <v>6</v>
      </c>
    </row>
    <row r="13563" spans="1:5">
      <c r="A13563" s="209">
        <v>44551</v>
      </c>
      <c r="B13563" s="210">
        <v>44551</v>
      </c>
      <c r="C13563" s="210" t="s">
        <v>1532</v>
      </c>
      <c r="D13563" s="211">
        <f>VLOOKUP(Pag_Inicio_Corr_mas_casos[[#This Row],[Corregimiento]],Hoja3!$A$2:$D$676,4,0)</f>
        <v>70701</v>
      </c>
      <c r="E13563" s="210">
        <v>6</v>
      </c>
    </row>
    <row r="13564" spans="1:5">
      <c r="A13564" s="203">
        <v>44552</v>
      </c>
      <c r="B13564" s="204">
        <v>44552</v>
      </c>
      <c r="C13564" s="204" t="s">
        <v>1120</v>
      </c>
      <c r="D13564" s="205">
        <f>VLOOKUP(Pag_Inicio_Corr_mas_casos[[#This Row],[Corregimiento]],Hoja3!$A$2:$D$676,4,0)</f>
        <v>80809</v>
      </c>
      <c r="E13564" s="204">
        <v>36</v>
      </c>
    </row>
    <row r="13565" spans="1:5">
      <c r="A13565" s="203">
        <v>44552</v>
      </c>
      <c r="B13565" s="204">
        <v>44552</v>
      </c>
      <c r="C13565" s="204" t="s">
        <v>1155</v>
      </c>
      <c r="D13565" s="205">
        <f>VLOOKUP(Pag_Inicio_Corr_mas_casos[[#This Row],[Corregimiento]],Hoja3!$A$2:$D$676,4,0)</f>
        <v>80812</v>
      </c>
      <c r="E13565" s="204">
        <v>32</v>
      </c>
    </row>
    <row r="13566" spans="1:5">
      <c r="A13566" s="203">
        <v>44552</v>
      </c>
      <c r="B13566" s="204">
        <v>44552</v>
      </c>
      <c r="C13566" s="204" t="s">
        <v>1051</v>
      </c>
      <c r="D13566" s="205">
        <f>VLOOKUP(Pag_Inicio_Corr_mas_casos[[#This Row],[Corregimiento]],Hoja3!$A$2:$D$676,4,0)</f>
        <v>80807</v>
      </c>
      <c r="E13566" s="204">
        <v>31</v>
      </c>
    </row>
    <row r="13567" spans="1:5">
      <c r="A13567" s="203">
        <v>44552</v>
      </c>
      <c r="B13567" s="204">
        <v>44552</v>
      </c>
      <c r="C13567" s="204" t="s">
        <v>1055</v>
      </c>
      <c r="D13567" s="205">
        <f>VLOOKUP(Pag_Inicio_Corr_mas_casos[[#This Row],[Corregimiento]],Hoja3!$A$2:$D$676,4,0)</f>
        <v>80814</v>
      </c>
      <c r="E13567" s="204">
        <v>20</v>
      </c>
    </row>
    <row r="13568" spans="1:5">
      <c r="A13568" s="203">
        <v>44552</v>
      </c>
      <c r="B13568" s="204">
        <v>44552</v>
      </c>
      <c r="C13568" s="204" t="s">
        <v>1131</v>
      </c>
      <c r="D13568" s="205">
        <f>VLOOKUP(Pag_Inicio_Corr_mas_casos[[#This Row],[Corregimiento]],Hoja3!$A$2:$D$676,4,0)</f>
        <v>91001</v>
      </c>
      <c r="E13568" s="204">
        <v>20</v>
      </c>
    </row>
    <row r="13569" spans="1:5">
      <c r="A13569" s="203">
        <v>44552</v>
      </c>
      <c r="B13569" s="204">
        <v>44552</v>
      </c>
      <c r="C13569" s="204" t="s">
        <v>949</v>
      </c>
      <c r="D13569" s="205">
        <f>VLOOKUP(Pag_Inicio_Corr_mas_casos[[#This Row],[Corregimiento]],Hoja3!$A$2:$D$676,4,0)</f>
        <v>60103</v>
      </c>
      <c r="E13569" s="204">
        <v>17</v>
      </c>
    </row>
    <row r="13570" spans="1:5">
      <c r="A13570" s="203">
        <v>44552</v>
      </c>
      <c r="B13570" s="204">
        <v>44552</v>
      </c>
      <c r="C13570" s="204" t="s">
        <v>1403</v>
      </c>
      <c r="D13570" s="205">
        <f>VLOOKUP(Pag_Inicio_Corr_mas_casos[[#This Row],[Corregimiento]],Hoja3!$A$2:$D$676,4,0)</f>
        <v>90101</v>
      </c>
      <c r="E13570" s="204">
        <v>16</v>
      </c>
    </row>
    <row r="13571" spans="1:5">
      <c r="A13571" s="203">
        <v>44552</v>
      </c>
      <c r="B13571" s="204">
        <v>44552</v>
      </c>
      <c r="C13571" s="204" t="s">
        <v>1177</v>
      </c>
      <c r="D13571" s="205">
        <f>VLOOKUP(Pag_Inicio_Corr_mas_casos[[#This Row],[Corregimiento]],Hoja3!$A$2:$D$676,4,0)</f>
        <v>130101</v>
      </c>
      <c r="E13571" s="204">
        <v>15</v>
      </c>
    </row>
    <row r="13572" spans="1:5">
      <c r="A13572" s="203">
        <v>44552</v>
      </c>
      <c r="B13572" s="204">
        <v>44552</v>
      </c>
      <c r="C13572" s="204" t="s">
        <v>1429</v>
      </c>
      <c r="D13572" s="205">
        <f>VLOOKUP(Pag_Inicio_Corr_mas_casos[[#This Row],[Corregimiento]],Hoja3!$A$2:$D$676,4,0)</f>
        <v>80808</v>
      </c>
      <c r="E13572" s="204">
        <v>14</v>
      </c>
    </row>
    <row r="13573" spans="1:5">
      <c r="A13573" s="203">
        <v>44552</v>
      </c>
      <c r="B13573" s="204">
        <v>44552</v>
      </c>
      <c r="C13573" s="204" t="s">
        <v>1048</v>
      </c>
      <c r="D13573" s="205">
        <f>VLOOKUP(Pag_Inicio_Corr_mas_casos[[#This Row],[Corregimiento]],Hoja3!$A$2:$D$676,4,0)</f>
        <v>81009</v>
      </c>
      <c r="E13573" s="204">
        <v>13</v>
      </c>
    </row>
    <row r="13574" spans="1:5">
      <c r="A13574" s="203">
        <v>44552</v>
      </c>
      <c r="B13574" s="204">
        <v>44552</v>
      </c>
      <c r="C13574" s="204" t="s">
        <v>1427</v>
      </c>
      <c r="D13574" s="205">
        <f>VLOOKUP(Pag_Inicio_Corr_mas_casos[[#This Row],[Corregimiento]],Hoja3!$A$2:$D$676,4,0)</f>
        <v>81003</v>
      </c>
      <c r="E13574" s="204">
        <v>13</v>
      </c>
    </row>
    <row r="13575" spans="1:5">
      <c r="A13575" s="203">
        <v>44552</v>
      </c>
      <c r="B13575" s="204">
        <v>44552</v>
      </c>
      <c r="C13575" s="204" t="s">
        <v>1045</v>
      </c>
      <c r="D13575" s="205">
        <f>VLOOKUP(Pag_Inicio_Corr_mas_casos[[#This Row],[Corregimiento]],Hoja3!$A$2:$D$676,4,0)</f>
        <v>81001</v>
      </c>
      <c r="E13575" s="204">
        <v>12</v>
      </c>
    </row>
    <row r="13576" spans="1:5">
      <c r="A13576" s="203">
        <v>44552</v>
      </c>
      <c r="B13576" s="204">
        <v>44552</v>
      </c>
      <c r="C13576" s="204" t="s">
        <v>1115</v>
      </c>
      <c r="D13576" s="205">
        <f>VLOOKUP(Pag_Inicio_Corr_mas_casos[[#This Row],[Corregimiento]],Hoja3!$A$2:$D$676,4,0)</f>
        <v>60101</v>
      </c>
      <c r="E13576" s="204">
        <v>12</v>
      </c>
    </row>
    <row r="13577" spans="1:5">
      <c r="A13577" s="203">
        <v>44552</v>
      </c>
      <c r="B13577" s="204">
        <v>44552</v>
      </c>
      <c r="C13577" s="204" t="s">
        <v>1515</v>
      </c>
      <c r="D13577" s="205">
        <f>VLOOKUP(Pag_Inicio_Corr_mas_casos[[#This Row],[Corregimiento]],Hoja3!$A$2:$D$676,4,0)</f>
        <v>70301</v>
      </c>
      <c r="E13577" s="204">
        <v>12</v>
      </c>
    </row>
    <row r="13578" spans="1:5">
      <c r="A13578" s="203">
        <v>44552</v>
      </c>
      <c r="B13578" s="204">
        <v>44552</v>
      </c>
      <c r="C13578" s="204" t="s">
        <v>1121</v>
      </c>
      <c r="D13578" s="205">
        <f>VLOOKUP(Pag_Inicio_Corr_mas_casos[[#This Row],[Corregimiento]],Hoja3!$A$2:$D$676,4,0)</f>
        <v>80819</v>
      </c>
      <c r="E13578" s="204">
        <v>11</v>
      </c>
    </row>
    <row r="13579" spans="1:5">
      <c r="A13579" s="203">
        <v>44552</v>
      </c>
      <c r="B13579" s="204">
        <v>44552</v>
      </c>
      <c r="C13579" s="204" t="s">
        <v>1096</v>
      </c>
      <c r="D13579" s="205">
        <f>VLOOKUP(Pag_Inicio_Corr_mas_casos[[#This Row],[Corregimiento]],Hoja3!$A$2:$D$676,4,0)</f>
        <v>80826</v>
      </c>
      <c r="E13579" s="204">
        <v>11</v>
      </c>
    </row>
    <row r="13580" spans="1:5">
      <c r="A13580" s="203">
        <v>44552</v>
      </c>
      <c r="B13580" s="204">
        <v>44552</v>
      </c>
      <c r="C13580" s="204" t="s">
        <v>1516</v>
      </c>
      <c r="D13580" s="205">
        <f>VLOOKUP(Pag_Inicio_Corr_mas_casos[[#This Row],[Corregimiento]],Hoja3!$A$2:$D$676,4,0)</f>
        <v>60104</v>
      </c>
      <c r="E13580" s="204">
        <v>10</v>
      </c>
    </row>
    <row r="13581" spans="1:5">
      <c r="A13581" s="203">
        <v>44552</v>
      </c>
      <c r="B13581" s="204">
        <v>44552</v>
      </c>
      <c r="C13581" s="204" t="s">
        <v>1049</v>
      </c>
      <c r="D13581" s="205">
        <f>VLOOKUP(Pag_Inicio_Corr_mas_casos[[#This Row],[Corregimiento]],Hoja3!$A$2:$D$676,4,0)</f>
        <v>80806</v>
      </c>
      <c r="E13581" s="204">
        <v>10</v>
      </c>
    </row>
    <row r="13582" spans="1:5">
      <c r="A13582" s="203">
        <v>44552</v>
      </c>
      <c r="B13582" s="204">
        <v>44552</v>
      </c>
      <c r="C13582" s="204" t="s">
        <v>1496</v>
      </c>
      <c r="D13582" s="205">
        <f>VLOOKUP(Pag_Inicio_Corr_mas_casos[[#This Row],[Corregimiento]],Hoja3!$A$2:$D$676,4,0)</f>
        <v>20201</v>
      </c>
      <c r="E13582" s="204">
        <v>10</v>
      </c>
    </row>
    <row r="13583" spans="1:5">
      <c r="A13583" s="203">
        <v>44552</v>
      </c>
      <c r="B13583" s="204">
        <v>44552</v>
      </c>
      <c r="C13583" s="204" t="s">
        <v>881</v>
      </c>
      <c r="D13583" s="205">
        <f>VLOOKUP(Pag_Inicio_Corr_mas_casos[[#This Row],[Corregimiento]],Hoja3!$A$2:$D$676,4,0)</f>
        <v>80821</v>
      </c>
      <c r="E13583" s="204">
        <v>10</v>
      </c>
    </row>
    <row r="13584" spans="1:5">
      <c r="A13584" s="216">
        <v>44553</v>
      </c>
      <c r="B13584" s="217">
        <v>44553</v>
      </c>
      <c r="C13584" s="217" t="s">
        <v>1120</v>
      </c>
      <c r="D13584" s="218">
        <f>VLOOKUP(Pag_Inicio_Corr_mas_casos[[#This Row],[Corregimiento]],Hoja3!$A$2:$D$676,4,0)</f>
        <v>80809</v>
      </c>
      <c r="E13584" s="217">
        <v>44</v>
      </c>
    </row>
    <row r="13585" spans="1:5">
      <c r="A13585" s="216">
        <v>44553</v>
      </c>
      <c r="B13585" s="217">
        <v>44553</v>
      </c>
      <c r="C13585" s="217" t="s">
        <v>1048</v>
      </c>
      <c r="D13585" s="218">
        <f>VLOOKUP(Pag_Inicio_Corr_mas_casos[[#This Row],[Corregimiento]],Hoja3!$A$2:$D$676,4,0)</f>
        <v>81009</v>
      </c>
      <c r="E13585" s="217">
        <v>36</v>
      </c>
    </row>
    <row r="13586" spans="1:5">
      <c r="A13586" s="216">
        <v>44553</v>
      </c>
      <c r="B13586" s="217">
        <v>44553</v>
      </c>
      <c r="C13586" s="217" t="s">
        <v>1051</v>
      </c>
      <c r="D13586" s="218">
        <f>VLOOKUP(Pag_Inicio_Corr_mas_casos[[#This Row],[Corregimiento]],Hoja3!$A$2:$D$676,4,0)</f>
        <v>80807</v>
      </c>
      <c r="E13586" s="217">
        <v>34</v>
      </c>
    </row>
    <row r="13587" spans="1:5">
      <c r="A13587" s="216">
        <v>44553</v>
      </c>
      <c r="B13587" s="217">
        <v>44553</v>
      </c>
      <c r="C13587" s="217" t="s">
        <v>1155</v>
      </c>
      <c r="D13587" s="218">
        <f>VLOOKUP(Pag_Inicio_Corr_mas_casos[[#This Row],[Corregimiento]],Hoja3!$A$2:$D$676,4,0)</f>
        <v>80812</v>
      </c>
      <c r="E13587" s="217">
        <v>33</v>
      </c>
    </row>
    <row r="13588" spans="1:5">
      <c r="A13588" s="216">
        <v>44553</v>
      </c>
      <c r="B13588" s="217">
        <v>44553</v>
      </c>
      <c r="C13588" s="217" t="s">
        <v>1115</v>
      </c>
      <c r="D13588" s="218">
        <f>VLOOKUP(Pag_Inicio_Corr_mas_casos[[#This Row],[Corregimiento]],Hoja3!$A$2:$D$676,4,0)</f>
        <v>60101</v>
      </c>
      <c r="E13588" s="217">
        <v>30</v>
      </c>
    </row>
    <row r="13589" spans="1:5">
      <c r="A13589" s="216">
        <v>44553</v>
      </c>
      <c r="B13589" s="217">
        <v>44553</v>
      </c>
      <c r="C13589" s="217" t="s">
        <v>1002</v>
      </c>
      <c r="D13589" s="218">
        <f>VLOOKUP(Pag_Inicio_Corr_mas_casos[[#This Row],[Corregimiento]],Hoja3!$A$2:$D$676,4,0)</f>
        <v>91001</v>
      </c>
      <c r="E13589" s="217">
        <v>29</v>
      </c>
    </row>
    <row r="13590" spans="1:5">
      <c r="A13590" s="216">
        <v>44553</v>
      </c>
      <c r="B13590" s="217">
        <v>44553</v>
      </c>
      <c r="C13590" s="217" t="s">
        <v>1049</v>
      </c>
      <c r="D13590" s="218">
        <f>VLOOKUP(Pag_Inicio_Corr_mas_casos[[#This Row],[Corregimiento]],Hoja3!$A$2:$D$676,4,0)</f>
        <v>80806</v>
      </c>
      <c r="E13590" s="217">
        <v>23</v>
      </c>
    </row>
    <row r="13591" spans="1:5">
      <c r="A13591" s="216">
        <v>44553</v>
      </c>
      <c r="B13591" s="217">
        <v>44553</v>
      </c>
      <c r="C13591" s="217" t="s">
        <v>949</v>
      </c>
      <c r="D13591" s="218">
        <f>VLOOKUP(Pag_Inicio_Corr_mas_casos[[#This Row],[Corregimiento]],Hoja3!$A$2:$D$676,4,0)</f>
        <v>60103</v>
      </c>
      <c r="E13591" s="217">
        <v>19</v>
      </c>
    </row>
    <row r="13592" spans="1:5">
      <c r="A13592" s="216">
        <v>44553</v>
      </c>
      <c r="B13592" s="217">
        <v>44553</v>
      </c>
      <c r="C13592" s="217" t="s">
        <v>1055</v>
      </c>
      <c r="D13592" s="218">
        <f>VLOOKUP(Pag_Inicio_Corr_mas_casos[[#This Row],[Corregimiento]],Hoja3!$A$2:$D$676,4,0)</f>
        <v>80814</v>
      </c>
      <c r="E13592" s="217">
        <v>16</v>
      </c>
    </row>
    <row r="13593" spans="1:5">
      <c r="A13593" s="216">
        <v>44553</v>
      </c>
      <c r="B13593" s="217">
        <v>44553</v>
      </c>
      <c r="C13593" s="217" t="s">
        <v>1287</v>
      </c>
      <c r="D13593" s="218">
        <f>VLOOKUP(Pag_Inicio_Corr_mas_casos[[#This Row],[Corregimiento]],Hoja3!$A$2:$D$676,4,0)</f>
        <v>130102</v>
      </c>
      <c r="E13593" s="217">
        <v>15</v>
      </c>
    </row>
    <row r="13594" spans="1:5">
      <c r="A13594" s="216">
        <v>44553</v>
      </c>
      <c r="B13594" s="217">
        <v>44553</v>
      </c>
      <c r="C13594" s="217" t="s">
        <v>1515</v>
      </c>
      <c r="D13594" s="218">
        <f>VLOOKUP(Pag_Inicio_Corr_mas_casos[[#This Row],[Corregimiento]],Hoja3!$A$2:$D$676,4,0)</f>
        <v>70301</v>
      </c>
      <c r="E13594" s="217">
        <v>15</v>
      </c>
    </row>
    <row r="13595" spans="1:5">
      <c r="A13595" s="216">
        <v>44553</v>
      </c>
      <c r="B13595" s="217">
        <v>44553</v>
      </c>
      <c r="C13595" s="217" t="s">
        <v>818</v>
      </c>
      <c r="D13595" s="218">
        <f>VLOOKUP(Pag_Inicio_Corr_mas_casos[[#This Row],[Corregimiento]],Hoja3!$A$2:$D$676,4,0)</f>
        <v>80815</v>
      </c>
      <c r="E13595" s="217">
        <v>13</v>
      </c>
    </row>
    <row r="13596" spans="1:5">
      <c r="A13596" s="216">
        <v>44553</v>
      </c>
      <c r="B13596" s="217">
        <v>44553</v>
      </c>
      <c r="C13596" s="217" t="s">
        <v>1121</v>
      </c>
      <c r="D13596" s="218">
        <f>VLOOKUP(Pag_Inicio_Corr_mas_casos[[#This Row],[Corregimiento]],Hoja3!$A$2:$D$676,4,0)</f>
        <v>80819</v>
      </c>
      <c r="E13596" s="217">
        <v>12</v>
      </c>
    </row>
    <row r="13597" spans="1:5">
      <c r="A13597" s="216">
        <v>44553</v>
      </c>
      <c r="B13597" s="217">
        <v>44553</v>
      </c>
      <c r="C13597" s="217" t="s">
        <v>1430</v>
      </c>
      <c r="D13597" s="218">
        <f>VLOOKUP(Pag_Inicio_Corr_mas_casos[[#This Row],[Corregimiento]],Hoja3!$A$2:$D$676,4,0)</f>
        <v>80810</v>
      </c>
      <c r="E13597" s="217">
        <v>11</v>
      </c>
    </row>
    <row r="13598" spans="1:5">
      <c r="A13598" s="216">
        <v>44553</v>
      </c>
      <c r="B13598" s="217">
        <v>44553</v>
      </c>
      <c r="C13598" s="217" t="s">
        <v>1045</v>
      </c>
      <c r="D13598" s="218">
        <f>VLOOKUP(Pag_Inicio_Corr_mas_casos[[#This Row],[Corregimiento]],Hoja3!$A$2:$D$676,4,0)</f>
        <v>81001</v>
      </c>
      <c r="E13598" s="217">
        <v>11</v>
      </c>
    </row>
    <row r="13599" spans="1:5">
      <c r="A13599" s="216">
        <v>44553</v>
      </c>
      <c r="B13599" s="217">
        <v>44553</v>
      </c>
      <c r="C13599" s="217" t="s">
        <v>1022</v>
      </c>
      <c r="D13599" s="218">
        <f>VLOOKUP(Pag_Inicio_Corr_mas_casos[[#This Row],[Corregimiento]],Hoja3!$A$2:$D$676,4,0)</f>
        <v>80816</v>
      </c>
      <c r="E13599" s="217">
        <v>11</v>
      </c>
    </row>
    <row r="13600" spans="1:5">
      <c r="A13600" s="216">
        <v>44553</v>
      </c>
      <c r="B13600" s="217">
        <v>44553</v>
      </c>
      <c r="C13600" s="217" t="s">
        <v>1205</v>
      </c>
      <c r="D13600" s="218">
        <f>VLOOKUP(Pag_Inicio_Corr_mas_casos[[#This Row],[Corregimiento]],Hoja3!$A$2:$D$676,4,0)</f>
        <v>130106</v>
      </c>
      <c r="E13600" s="217">
        <v>10</v>
      </c>
    </row>
    <row r="13601" spans="1:5">
      <c r="A13601" s="216">
        <v>44553</v>
      </c>
      <c r="B13601" s="217">
        <v>44553</v>
      </c>
      <c r="C13601" s="217" t="s">
        <v>1427</v>
      </c>
      <c r="D13601" s="218">
        <f>VLOOKUP(Pag_Inicio_Corr_mas_casos[[#This Row],[Corregimiento]],Hoja3!$A$2:$D$676,4,0)</f>
        <v>81003</v>
      </c>
      <c r="E13601" s="217">
        <v>9</v>
      </c>
    </row>
    <row r="13602" spans="1:5">
      <c r="A13602" s="216">
        <v>44553</v>
      </c>
      <c r="B13602" s="217">
        <v>44553</v>
      </c>
      <c r="C13602" s="217" t="s">
        <v>1541</v>
      </c>
      <c r="D13602" s="218">
        <f>VLOOKUP(Pag_Inicio_Corr_mas_casos[[#This Row],[Corregimiento]],Hoja3!$A$2:$D$676,4,0)</f>
        <v>60301</v>
      </c>
      <c r="E13602" s="217">
        <v>9</v>
      </c>
    </row>
    <row r="13603" spans="1:5">
      <c r="A13603" s="216">
        <v>44553</v>
      </c>
      <c r="B13603" s="217">
        <v>44553</v>
      </c>
      <c r="C13603" s="217" t="s">
        <v>1539</v>
      </c>
      <c r="D13603" s="218">
        <f>VLOOKUP(Pag_Inicio_Corr_mas_casos[[#This Row],[Corregimiento]],Hoja3!$A$2:$D$676,4,0)</f>
        <v>60501</v>
      </c>
      <c r="E13603" s="217">
        <v>8</v>
      </c>
    </row>
    <row r="13604" spans="1:5">
      <c r="A13604" s="203">
        <v>44919</v>
      </c>
      <c r="B13604" s="204">
        <v>44554</v>
      </c>
      <c r="C13604" s="204" t="s">
        <v>1120</v>
      </c>
      <c r="D13604" s="205">
        <f>VLOOKUP(Pag_Inicio_Corr_mas_casos[[#This Row],[Corregimiento]],Hoja3!$A$2:$D$676,4,0)</f>
        <v>80809</v>
      </c>
      <c r="E13604" s="204">
        <v>81</v>
      </c>
    </row>
    <row r="13605" spans="1:5">
      <c r="A13605" s="203">
        <v>44919</v>
      </c>
      <c r="B13605" s="204">
        <v>44554</v>
      </c>
      <c r="C13605" s="204" t="s">
        <v>1155</v>
      </c>
      <c r="D13605" s="205">
        <f>VLOOKUP(Pag_Inicio_Corr_mas_casos[[#This Row],[Corregimiento]],Hoja3!$A$2:$D$676,4,0)</f>
        <v>80812</v>
      </c>
      <c r="E13605" s="204">
        <v>50</v>
      </c>
    </row>
    <row r="13606" spans="1:5">
      <c r="A13606" s="203">
        <v>44919</v>
      </c>
      <c r="B13606" s="204">
        <v>44554</v>
      </c>
      <c r="C13606" s="204" t="s">
        <v>1051</v>
      </c>
      <c r="D13606" s="205">
        <f>VLOOKUP(Pag_Inicio_Corr_mas_casos[[#This Row],[Corregimiento]],Hoja3!$A$2:$D$676,4,0)</f>
        <v>80807</v>
      </c>
      <c r="E13606" s="204">
        <v>48</v>
      </c>
    </row>
    <row r="13607" spans="1:5">
      <c r="A13607" s="203">
        <v>44919</v>
      </c>
      <c r="B13607" s="204">
        <v>44554</v>
      </c>
      <c r="C13607" s="204" t="s">
        <v>1049</v>
      </c>
      <c r="D13607" s="205">
        <f>VLOOKUP(Pag_Inicio_Corr_mas_casos[[#This Row],[Corregimiento]],Hoja3!$A$2:$D$676,4,0)</f>
        <v>80806</v>
      </c>
      <c r="E13607" s="204">
        <v>43</v>
      </c>
    </row>
    <row r="13608" spans="1:5">
      <c r="A13608" s="203">
        <v>44919</v>
      </c>
      <c r="B13608" s="204">
        <v>44554</v>
      </c>
      <c r="C13608" s="204" t="s">
        <v>1055</v>
      </c>
      <c r="D13608" s="205">
        <f>VLOOKUP(Pag_Inicio_Corr_mas_casos[[#This Row],[Corregimiento]],Hoja3!$A$2:$D$676,4,0)</f>
        <v>80814</v>
      </c>
      <c r="E13608" s="204">
        <v>25</v>
      </c>
    </row>
    <row r="13609" spans="1:5">
      <c r="A13609" s="203">
        <v>44919</v>
      </c>
      <c r="B13609" s="204">
        <v>44554</v>
      </c>
      <c r="C13609" s="204" t="s">
        <v>1048</v>
      </c>
      <c r="D13609" s="205">
        <f>VLOOKUP(Pag_Inicio_Corr_mas_casos[[#This Row],[Corregimiento]],Hoja3!$A$2:$D$676,4,0)</f>
        <v>81009</v>
      </c>
      <c r="E13609" s="204">
        <v>25</v>
      </c>
    </row>
    <row r="13610" spans="1:5">
      <c r="A13610" s="203">
        <v>44919</v>
      </c>
      <c r="B13610" s="204">
        <v>44554</v>
      </c>
      <c r="C13610" s="204" t="s">
        <v>1115</v>
      </c>
      <c r="D13610" s="205">
        <f>VLOOKUP(Pag_Inicio_Corr_mas_casos[[#This Row],[Corregimiento]],Hoja3!$A$2:$D$676,4,0)</f>
        <v>60101</v>
      </c>
      <c r="E13610" s="204">
        <v>23</v>
      </c>
    </row>
    <row r="13611" spans="1:5">
      <c r="A13611" s="203">
        <v>44919</v>
      </c>
      <c r="B13611" s="204">
        <v>44554</v>
      </c>
      <c r="C13611" s="204" t="s">
        <v>1429</v>
      </c>
      <c r="D13611" s="205">
        <f>VLOOKUP(Pag_Inicio_Corr_mas_casos[[#This Row],[Corregimiento]],Hoja3!$A$2:$D$676,4,0)</f>
        <v>80808</v>
      </c>
      <c r="E13611" s="204">
        <v>19</v>
      </c>
    </row>
    <row r="13612" spans="1:5">
      <c r="A13612" s="203">
        <v>44919</v>
      </c>
      <c r="B13612" s="204">
        <v>44554</v>
      </c>
      <c r="C13612" s="204" t="s">
        <v>1290</v>
      </c>
      <c r="D13612" s="205">
        <f>VLOOKUP(Pag_Inicio_Corr_mas_casos[[#This Row],[Corregimiento]],Hoja3!$A$2:$D$676,4,0)</f>
        <v>20207</v>
      </c>
      <c r="E13612" s="204">
        <v>19</v>
      </c>
    </row>
    <row r="13613" spans="1:5">
      <c r="A13613" s="203">
        <v>44919</v>
      </c>
      <c r="B13613" s="204">
        <v>44554</v>
      </c>
      <c r="C13613" s="204" t="s">
        <v>1515</v>
      </c>
      <c r="D13613" s="205">
        <f>VLOOKUP(Pag_Inicio_Corr_mas_casos[[#This Row],[Corregimiento]],Hoja3!$A$2:$D$676,4,0)</f>
        <v>70301</v>
      </c>
      <c r="E13613" s="204">
        <v>18</v>
      </c>
    </row>
    <row r="13614" spans="1:5">
      <c r="A13614" s="203">
        <v>44919</v>
      </c>
      <c r="B13614" s="204">
        <v>44554</v>
      </c>
      <c r="C13614" s="204" t="s">
        <v>1096</v>
      </c>
      <c r="D13614" s="205">
        <f>VLOOKUP(Pag_Inicio_Corr_mas_casos[[#This Row],[Corregimiento]],Hoja3!$A$2:$D$676,4,0)</f>
        <v>80826</v>
      </c>
      <c r="E13614" s="204">
        <v>17</v>
      </c>
    </row>
    <row r="13615" spans="1:5">
      <c r="A13615" s="203">
        <v>44919</v>
      </c>
      <c r="B13615" s="204">
        <v>44554</v>
      </c>
      <c r="C13615" s="204" t="s">
        <v>1430</v>
      </c>
      <c r="D13615" s="205">
        <f>VLOOKUP(Pag_Inicio_Corr_mas_casos[[#This Row],[Corregimiento]],Hoja3!$A$2:$D$676,4,0)</f>
        <v>80810</v>
      </c>
      <c r="E13615" s="204">
        <v>17</v>
      </c>
    </row>
    <row r="13616" spans="1:5">
      <c r="A13616" s="203">
        <v>44919</v>
      </c>
      <c r="B13616" s="204">
        <v>44554</v>
      </c>
      <c r="C13616" s="204" t="s">
        <v>949</v>
      </c>
      <c r="D13616" s="205">
        <f>VLOOKUP(Pag_Inicio_Corr_mas_casos[[#This Row],[Corregimiento]],Hoja3!$A$2:$D$676,4,0)</f>
        <v>60103</v>
      </c>
      <c r="E13616" s="204">
        <v>16</v>
      </c>
    </row>
    <row r="13617" spans="1:5">
      <c r="A13617" s="203">
        <v>44919</v>
      </c>
      <c r="B13617" s="204">
        <v>44554</v>
      </c>
      <c r="C13617" s="204" t="s">
        <v>1002</v>
      </c>
      <c r="D13617" s="205">
        <f>VLOOKUP(Pag_Inicio_Corr_mas_casos[[#This Row],[Corregimiento]],Hoja3!$A$2:$D$676,4,0)</f>
        <v>91001</v>
      </c>
      <c r="E13617" s="204">
        <v>16</v>
      </c>
    </row>
    <row r="13618" spans="1:5">
      <c r="A13618" s="203">
        <v>44919</v>
      </c>
      <c r="B13618" s="204">
        <v>44554</v>
      </c>
      <c r="C13618" s="204" t="s">
        <v>1121</v>
      </c>
      <c r="D13618" s="205">
        <f>VLOOKUP(Pag_Inicio_Corr_mas_casos[[#This Row],[Corregimiento]],Hoja3!$A$2:$D$676,4,0)</f>
        <v>80819</v>
      </c>
      <c r="E13618" s="204">
        <v>15</v>
      </c>
    </row>
    <row r="13619" spans="1:5">
      <c r="A13619" s="203">
        <v>44919</v>
      </c>
      <c r="B13619" s="204">
        <v>44554</v>
      </c>
      <c r="C13619" s="204" t="s">
        <v>1271</v>
      </c>
      <c r="D13619" s="205">
        <f>VLOOKUP(Pag_Inicio_Corr_mas_casos[[#This Row],[Corregimiento]],Hoja3!$A$2:$D$676,4,0)</f>
        <v>40601</v>
      </c>
      <c r="E13619" s="204">
        <v>14</v>
      </c>
    </row>
    <row r="13620" spans="1:5">
      <c r="A13620" s="203">
        <v>44919</v>
      </c>
      <c r="B13620" s="204">
        <v>44554</v>
      </c>
      <c r="C13620" s="204" t="s">
        <v>1427</v>
      </c>
      <c r="D13620" s="205">
        <f>VLOOKUP(Pag_Inicio_Corr_mas_casos[[#This Row],[Corregimiento]],Hoja3!$A$2:$D$676,4,0)</f>
        <v>81003</v>
      </c>
      <c r="E13620" s="204">
        <v>13</v>
      </c>
    </row>
    <row r="13621" spans="1:5">
      <c r="A13621" s="203">
        <v>44919</v>
      </c>
      <c r="B13621" s="204">
        <v>44554</v>
      </c>
      <c r="C13621" s="204" t="s">
        <v>1045</v>
      </c>
      <c r="D13621" s="205">
        <f>VLOOKUP(Pag_Inicio_Corr_mas_casos[[#This Row],[Corregimiento]],Hoja3!$A$2:$D$676,4,0)</f>
        <v>81001</v>
      </c>
      <c r="E13621" s="204">
        <v>13</v>
      </c>
    </row>
    <row r="13622" spans="1:5">
      <c r="A13622" s="203">
        <v>44919</v>
      </c>
      <c r="B13622" s="204">
        <v>44554</v>
      </c>
      <c r="C13622" s="204" t="s">
        <v>1287</v>
      </c>
      <c r="D13622" s="205">
        <f>VLOOKUP(Pag_Inicio_Corr_mas_casos[[#This Row],[Corregimiento]],Hoja3!$A$2:$D$676,4,0)</f>
        <v>130102</v>
      </c>
      <c r="E13622" s="204">
        <v>13</v>
      </c>
    </row>
    <row r="13623" spans="1:5">
      <c r="A13623" s="203">
        <v>44919</v>
      </c>
      <c r="B13623" s="204">
        <v>44554</v>
      </c>
      <c r="C13623" s="204" t="s">
        <v>1348</v>
      </c>
      <c r="D13623" s="205">
        <f>VLOOKUP(Pag_Inicio_Corr_mas_casos[[#This Row],[Corregimiento]],Hoja3!$A$2:$D$676,4,0)</f>
        <v>10207</v>
      </c>
      <c r="E13623" s="204">
        <v>11</v>
      </c>
    </row>
    <row r="13624" spans="1:5">
      <c r="A13624" s="206">
        <v>44555</v>
      </c>
      <c r="B13624" s="207">
        <v>44555</v>
      </c>
      <c r="C13624" s="207" t="s">
        <v>1155</v>
      </c>
      <c r="D13624" s="208">
        <f>VLOOKUP(Pag_Inicio_Corr_mas_casos[[#This Row],[Corregimiento]],Hoja3!$A$2:$D$676,4,0)</f>
        <v>80812</v>
      </c>
      <c r="E13624" s="207">
        <v>62</v>
      </c>
    </row>
    <row r="13625" spans="1:5">
      <c r="A13625" s="206">
        <v>44555</v>
      </c>
      <c r="B13625" s="207">
        <v>44555</v>
      </c>
      <c r="C13625" s="207" t="s">
        <v>1120</v>
      </c>
      <c r="D13625" s="208">
        <f>VLOOKUP(Pag_Inicio_Corr_mas_casos[[#This Row],[Corregimiento]],Hoja3!$A$2:$D$676,4,0)</f>
        <v>80809</v>
      </c>
      <c r="E13625" s="207">
        <v>55</v>
      </c>
    </row>
    <row r="13626" spans="1:5">
      <c r="A13626" s="206">
        <v>44555</v>
      </c>
      <c r="B13626" s="207">
        <v>44555</v>
      </c>
      <c r="C13626" s="207" t="s">
        <v>1049</v>
      </c>
      <c r="D13626" s="208">
        <f>VLOOKUP(Pag_Inicio_Corr_mas_casos[[#This Row],[Corregimiento]],Hoja3!$A$2:$D$676,4,0)</f>
        <v>80806</v>
      </c>
      <c r="E13626" s="207">
        <v>40</v>
      </c>
    </row>
    <row r="13627" spans="1:5">
      <c r="A13627" s="206">
        <v>44555</v>
      </c>
      <c r="B13627" s="207">
        <v>44555</v>
      </c>
      <c r="C13627" s="207" t="s">
        <v>1051</v>
      </c>
      <c r="D13627" s="208">
        <f>VLOOKUP(Pag_Inicio_Corr_mas_casos[[#This Row],[Corregimiento]],Hoja3!$A$2:$D$676,4,0)</f>
        <v>80807</v>
      </c>
      <c r="E13627" s="207">
        <v>34</v>
      </c>
    </row>
    <row r="13628" spans="1:5">
      <c r="A13628" s="206">
        <v>44555</v>
      </c>
      <c r="B13628" s="207">
        <v>44555</v>
      </c>
      <c r="C13628" s="207" t="s">
        <v>1115</v>
      </c>
      <c r="D13628" s="208">
        <f>VLOOKUP(Pag_Inicio_Corr_mas_casos[[#This Row],[Corregimiento]],Hoja3!$A$2:$D$676,4,0)</f>
        <v>60101</v>
      </c>
      <c r="E13628" s="207">
        <v>33</v>
      </c>
    </row>
    <row r="13629" spans="1:5">
      <c r="A13629" s="206">
        <v>44555</v>
      </c>
      <c r="B13629" s="207">
        <v>44555</v>
      </c>
      <c r="C13629" s="207" t="s">
        <v>882</v>
      </c>
      <c r="D13629" s="208">
        <f>VLOOKUP(Pag_Inicio_Corr_mas_casos[[#This Row],[Corregimiento]],Hoja3!$A$2:$D$676,4,0)</f>
        <v>81009</v>
      </c>
      <c r="E13629" s="207">
        <v>26</v>
      </c>
    </row>
    <row r="13630" spans="1:5">
      <c r="A13630" s="206">
        <v>44555</v>
      </c>
      <c r="B13630" s="207">
        <v>44555</v>
      </c>
      <c r="C13630" s="207" t="s">
        <v>1055</v>
      </c>
      <c r="D13630" s="208">
        <f>VLOOKUP(Pag_Inicio_Corr_mas_casos[[#This Row],[Corregimiento]],Hoja3!$A$2:$D$676,4,0)</f>
        <v>80814</v>
      </c>
      <c r="E13630" s="207">
        <v>25</v>
      </c>
    </row>
    <row r="13631" spans="1:5">
      <c r="A13631" s="206">
        <v>44555</v>
      </c>
      <c r="B13631" s="207">
        <v>44555</v>
      </c>
      <c r="C13631" s="207" t="s">
        <v>949</v>
      </c>
      <c r="D13631" s="208">
        <f>VLOOKUP(Pag_Inicio_Corr_mas_casos[[#This Row],[Corregimiento]],Hoja3!$A$2:$D$676,4,0)</f>
        <v>60103</v>
      </c>
      <c r="E13631" s="207">
        <v>24</v>
      </c>
    </row>
    <row r="13632" spans="1:5">
      <c r="A13632" s="206">
        <v>44555</v>
      </c>
      <c r="B13632" s="207">
        <v>44555</v>
      </c>
      <c r="C13632" s="207" t="s">
        <v>1430</v>
      </c>
      <c r="D13632" s="208">
        <f>VLOOKUP(Pag_Inicio_Corr_mas_casos[[#This Row],[Corregimiento]],Hoja3!$A$2:$D$676,4,0)</f>
        <v>80810</v>
      </c>
      <c r="E13632" s="207">
        <v>23</v>
      </c>
    </row>
    <row r="13633" spans="1:5">
      <c r="A13633" s="206">
        <v>44555</v>
      </c>
      <c r="B13633" s="207">
        <v>44555</v>
      </c>
      <c r="C13633" s="207" t="s">
        <v>1002</v>
      </c>
      <c r="D13633" s="208">
        <f>VLOOKUP(Pag_Inicio_Corr_mas_casos[[#This Row],[Corregimiento]],Hoja3!$A$2:$D$676,4,0)</f>
        <v>91001</v>
      </c>
      <c r="E13633" s="207">
        <v>22</v>
      </c>
    </row>
    <row r="13634" spans="1:5">
      <c r="A13634" s="206">
        <v>44555</v>
      </c>
      <c r="B13634" s="207">
        <v>44555</v>
      </c>
      <c r="C13634" s="207" t="s">
        <v>1177</v>
      </c>
      <c r="D13634" s="208">
        <f>VLOOKUP(Pag_Inicio_Corr_mas_casos[[#This Row],[Corregimiento]],Hoja3!$A$2:$D$676,4,0)</f>
        <v>130101</v>
      </c>
      <c r="E13634" s="207">
        <v>21</v>
      </c>
    </row>
    <row r="13635" spans="1:5">
      <c r="A13635" s="206">
        <v>44555</v>
      </c>
      <c r="B13635" s="207">
        <v>44555</v>
      </c>
      <c r="C13635" s="207" t="s">
        <v>1429</v>
      </c>
      <c r="D13635" s="208">
        <f>VLOOKUP(Pag_Inicio_Corr_mas_casos[[#This Row],[Corregimiento]],Hoja3!$A$2:$D$676,4,0)</f>
        <v>80808</v>
      </c>
      <c r="E13635" s="207">
        <v>19</v>
      </c>
    </row>
    <row r="13636" spans="1:5">
      <c r="A13636" s="206">
        <v>44555</v>
      </c>
      <c r="B13636" s="207">
        <v>44555</v>
      </c>
      <c r="C13636" s="207" t="s">
        <v>1492</v>
      </c>
      <c r="D13636" s="208">
        <f>VLOOKUP(Pag_Inicio_Corr_mas_casos[[#This Row],[Corregimiento]],Hoja3!$A$2:$D$676,4,0)</f>
        <v>60105</v>
      </c>
      <c r="E13636" s="207">
        <v>17</v>
      </c>
    </row>
    <row r="13637" spans="1:5">
      <c r="A13637" s="206">
        <v>44555</v>
      </c>
      <c r="B13637" s="207">
        <v>44555</v>
      </c>
      <c r="C13637" s="207" t="s">
        <v>1096</v>
      </c>
      <c r="D13637" s="208">
        <f>VLOOKUP(Pag_Inicio_Corr_mas_casos[[#This Row],[Corregimiento]],Hoja3!$A$2:$D$676,4,0)</f>
        <v>80826</v>
      </c>
      <c r="E13637" s="207">
        <v>15</v>
      </c>
    </row>
    <row r="13638" spans="1:5">
      <c r="A13638" s="206">
        <v>44555</v>
      </c>
      <c r="B13638" s="207">
        <v>44555</v>
      </c>
      <c r="C13638" s="207" t="s">
        <v>1271</v>
      </c>
      <c r="D13638" s="208">
        <f>VLOOKUP(Pag_Inicio_Corr_mas_casos[[#This Row],[Corregimiento]],Hoja3!$A$2:$D$676,4,0)</f>
        <v>40601</v>
      </c>
      <c r="E13638" s="207">
        <v>14</v>
      </c>
    </row>
    <row r="13639" spans="1:5">
      <c r="A13639" s="206">
        <v>44555</v>
      </c>
      <c r="B13639" s="207">
        <v>44555</v>
      </c>
      <c r="C13639" s="207" t="s">
        <v>1121</v>
      </c>
      <c r="D13639" s="208">
        <f>VLOOKUP(Pag_Inicio_Corr_mas_casos[[#This Row],[Corregimiento]],Hoja3!$A$2:$D$676,4,0)</f>
        <v>80819</v>
      </c>
      <c r="E13639" s="207">
        <v>14</v>
      </c>
    </row>
    <row r="13640" spans="1:5">
      <c r="A13640" s="206">
        <v>44555</v>
      </c>
      <c r="B13640" s="207">
        <v>44555</v>
      </c>
      <c r="C13640" s="207" t="s">
        <v>950</v>
      </c>
      <c r="D13640" s="208">
        <f>VLOOKUP(Pag_Inicio_Corr_mas_casos[[#This Row],[Corregimiento]],Hoja3!$A$2:$D$676,4,0)</f>
        <v>80811</v>
      </c>
      <c r="E13640" s="207">
        <v>13</v>
      </c>
    </row>
    <row r="13641" spans="1:5">
      <c r="A13641" s="206">
        <v>44555</v>
      </c>
      <c r="B13641" s="207">
        <v>44555</v>
      </c>
      <c r="C13641" s="207" t="s">
        <v>1155</v>
      </c>
      <c r="D13641" s="208">
        <v>20206</v>
      </c>
      <c r="E13641" s="207">
        <v>13</v>
      </c>
    </row>
    <row r="13642" spans="1:5">
      <c r="A13642" s="206">
        <v>44555</v>
      </c>
      <c r="B13642" s="207">
        <v>44555</v>
      </c>
      <c r="C13642" s="207" t="s">
        <v>1045</v>
      </c>
      <c r="D13642" s="208">
        <f>VLOOKUP(Pag_Inicio_Corr_mas_casos[[#This Row],[Corregimiento]],Hoja3!$A$2:$D$676,4,0)</f>
        <v>81001</v>
      </c>
      <c r="E13642" s="207">
        <v>12</v>
      </c>
    </row>
    <row r="13643" spans="1:5">
      <c r="A13643" s="206">
        <v>44555</v>
      </c>
      <c r="B13643" s="207">
        <v>44555</v>
      </c>
      <c r="C13643" s="207" t="s">
        <v>1516</v>
      </c>
      <c r="D13643" s="208">
        <f>VLOOKUP(Pag_Inicio_Corr_mas_casos[[#This Row],[Corregimiento]],Hoja3!$A$2:$D$676,4,0)</f>
        <v>60104</v>
      </c>
      <c r="E13643" s="207">
        <v>12</v>
      </c>
    </row>
    <row r="13644" spans="1:5">
      <c r="A13644" s="203">
        <v>44556</v>
      </c>
      <c r="B13644" s="204">
        <v>44556</v>
      </c>
      <c r="C13644" s="204" t="s">
        <v>1120</v>
      </c>
      <c r="D13644" s="205">
        <f>VLOOKUP(Pag_Inicio_Corr_mas_casos[[#This Row],[Corregimiento]],Hoja3!$A$2:$D$676,4,0)</f>
        <v>80809</v>
      </c>
      <c r="E13644" s="204">
        <v>45</v>
      </c>
    </row>
    <row r="13645" spans="1:5">
      <c r="A13645" s="203">
        <v>44556</v>
      </c>
      <c r="B13645" s="204">
        <v>44556</v>
      </c>
      <c r="C13645" s="204" t="s">
        <v>1155</v>
      </c>
      <c r="D13645" s="205">
        <f>VLOOKUP(Pag_Inicio_Corr_mas_casos[[#This Row],[Corregimiento]],Hoja3!$A$2:$D$676,4,0)</f>
        <v>80812</v>
      </c>
      <c r="E13645" s="204">
        <v>44</v>
      </c>
    </row>
    <row r="13646" spans="1:5">
      <c r="A13646" s="203">
        <v>44556</v>
      </c>
      <c r="B13646" s="204">
        <v>44556</v>
      </c>
      <c r="C13646" s="204" t="s">
        <v>1131</v>
      </c>
      <c r="D13646" s="205">
        <f>VLOOKUP(Pag_Inicio_Corr_mas_casos[[#This Row],[Corregimiento]],Hoja3!$A$2:$D$676,4,0)</f>
        <v>91001</v>
      </c>
      <c r="E13646" s="204">
        <v>23</v>
      </c>
    </row>
    <row r="13647" spans="1:5">
      <c r="A13647" s="203">
        <v>44556</v>
      </c>
      <c r="B13647" s="204">
        <v>44556</v>
      </c>
      <c r="C13647" s="204" t="s">
        <v>1051</v>
      </c>
      <c r="D13647" s="205">
        <f>VLOOKUP(Pag_Inicio_Corr_mas_casos[[#This Row],[Corregimiento]],Hoja3!$A$2:$D$676,4,0)</f>
        <v>80807</v>
      </c>
      <c r="E13647" s="204">
        <v>22</v>
      </c>
    </row>
    <row r="13648" spans="1:5">
      <c r="A13648" s="203">
        <v>44556</v>
      </c>
      <c r="B13648" s="204">
        <v>44556</v>
      </c>
      <c r="C13648" s="204" t="s">
        <v>1115</v>
      </c>
      <c r="D13648" s="205">
        <f>VLOOKUP(Pag_Inicio_Corr_mas_casos[[#This Row],[Corregimiento]],Hoja3!$A$2:$D$676,4,0)</f>
        <v>60101</v>
      </c>
      <c r="E13648" s="204">
        <v>21</v>
      </c>
    </row>
    <row r="13649" spans="1:5">
      <c r="A13649" s="203">
        <v>44556</v>
      </c>
      <c r="B13649" s="204">
        <v>44556</v>
      </c>
      <c r="C13649" s="204" t="s">
        <v>1049</v>
      </c>
      <c r="D13649" s="205">
        <f>VLOOKUP(Pag_Inicio_Corr_mas_casos[[#This Row],[Corregimiento]],Hoja3!$A$2:$D$676,4,0)</f>
        <v>80806</v>
      </c>
      <c r="E13649" s="204">
        <v>18</v>
      </c>
    </row>
    <row r="13650" spans="1:5">
      <c r="A13650" s="203">
        <v>44556</v>
      </c>
      <c r="B13650" s="204">
        <v>44556</v>
      </c>
      <c r="C13650" s="204" t="s">
        <v>1055</v>
      </c>
      <c r="D13650" s="205">
        <f>VLOOKUP(Pag_Inicio_Corr_mas_casos[[#This Row],[Corregimiento]],Hoja3!$A$2:$D$676,4,0)</f>
        <v>80814</v>
      </c>
      <c r="E13650" s="204">
        <v>17</v>
      </c>
    </row>
    <row r="13651" spans="1:5">
      <c r="A13651" s="203">
        <v>44556</v>
      </c>
      <c r="B13651" s="204">
        <v>44556</v>
      </c>
      <c r="C13651" s="204" t="s">
        <v>1048</v>
      </c>
      <c r="D13651" s="205">
        <f>VLOOKUP(Pag_Inicio_Corr_mas_casos[[#This Row],[Corregimiento]],Hoja3!$A$2:$D$676,4,0)</f>
        <v>81009</v>
      </c>
      <c r="E13651" s="204">
        <v>14</v>
      </c>
    </row>
    <row r="13652" spans="1:5">
      <c r="A13652" s="203">
        <v>44556</v>
      </c>
      <c r="B13652" s="204">
        <v>44556</v>
      </c>
      <c r="C13652" s="204" t="s">
        <v>1045</v>
      </c>
      <c r="D13652" s="205">
        <f>VLOOKUP(Pag_Inicio_Corr_mas_casos[[#This Row],[Corregimiento]],Hoja3!$A$2:$D$676,4,0)</f>
        <v>81001</v>
      </c>
      <c r="E13652" s="204">
        <v>12</v>
      </c>
    </row>
    <row r="13653" spans="1:5">
      <c r="A13653" s="203">
        <v>44556</v>
      </c>
      <c r="B13653" s="204">
        <v>44556</v>
      </c>
      <c r="C13653" s="204" t="s">
        <v>1515</v>
      </c>
      <c r="D13653" s="205">
        <f>VLOOKUP(Pag_Inicio_Corr_mas_casos[[#This Row],[Corregimiento]],Hoja3!$A$2:$D$676,4,0)</f>
        <v>70301</v>
      </c>
      <c r="E13653" s="204">
        <v>11</v>
      </c>
    </row>
    <row r="13654" spans="1:5">
      <c r="A13654" s="203">
        <v>44556</v>
      </c>
      <c r="B13654" s="204">
        <v>44556</v>
      </c>
      <c r="C13654" s="204" t="s">
        <v>1537</v>
      </c>
      <c r="D13654" s="205">
        <f>VLOOKUP(Pag_Inicio_Corr_mas_casos[[#This Row],[Corregimiento]],Hoja3!$A$2:$D$676,4,0)</f>
        <v>60102</v>
      </c>
      <c r="E13654" s="204">
        <v>10</v>
      </c>
    </row>
    <row r="13655" spans="1:5">
      <c r="A13655" s="203">
        <v>44556</v>
      </c>
      <c r="B13655" s="204">
        <v>44556</v>
      </c>
      <c r="C13655" s="204" t="s">
        <v>1096</v>
      </c>
      <c r="D13655" s="205">
        <f>VLOOKUP(Pag_Inicio_Corr_mas_casos[[#This Row],[Corregimiento]],Hoja3!$A$2:$D$676,4,0)</f>
        <v>80826</v>
      </c>
      <c r="E13655" s="204">
        <v>10</v>
      </c>
    </row>
    <row r="13656" spans="1:5">
      <c r="A13656" s="203">
        <v>44556</v>
      </c>
      <c r="B13656" s="204">
        <v>44556</v>
      </c>
      <c r="C13656" s="204" t="s">
        <v>1271</v>
      </c>
      <c r="D13656" s="205">
        <f>VLOOKUP(Pag_Inicio_Corr_mas_casos[[#This Row],[Corregimiento]],Hoja3!$A$2:$D$676,4,0)</f>
        <v>40601</v>
      </c>
      <c r="E13656" s="204">
        <v>9</v>
      </c>
    </row>
    <row r="13657" spans="1:5">
      <c r="A13657" s="203">
        <v>44556</v>
      </c>
      <c r="B13657" s="204">
        <v>44556</v>
      </c>
      <c r="C13657" s="204" t="s">
        <v>822</v>
      </c>
      <c r="D13657" s="205">
        <f>VLOOKUP(Pag_Inicio_Corr_mas_casos[[#This Row],[Corregimiento]],Hoja3!$A$2:$D$676,4,0)</f>
        <v>130708</v>
      </c>
      <c r="E13657" s="204">
        <v>9</v>
      </c>
    </row>
    <row r="13658" spans="1:5">
      <c r="A13658" s="203">
        <v>44556</v>
      </c>
      <c r="B13658" s="204">
        <v>44556</v>
      </c>
      <c r="C13658" s="204" t="s">
        <v>1296</v>
      </c>
      <c r="D13658" s="205">
        <f>VLOOKUP(Pag_Inicio_Corr_mas_casos[[#This Row],[Corregimiento]],Hoja3!$A$2:$D$676,4,0)</f>
        <v>80823</v>
      </c>
      <c r="E13658" s="204">
        <v>9</v>
      </c>
    </row>
    <row r="13659" spans="1:5">
      <c r="A13659" s="203">
        <v>44556</v>
      </c>
      <c r="B13659" s="204">
        <v>44556</v>
      </c>
      <c r="C13659" s="204" t="s">
        <v>1427</v>
      </c>
      <c r="D13659" s="205">
        <f>VLOOKUP(Pag_Inicio_Corr_mas_casos[[#This Row],[Corregimiento]],Hoja3!$A$2:$D$676,4,0)</f>
        <v>81003</v>
      </c>
      <c r="E13659" s="204">
        <v>7</v>
      </c>
    </row>
    <row r="13660" spans="1:5">
      <c r="A13660" s="203">
        <v>44556</v>
      </c>
      <c r="B13660" s="204">
        <v>44556</v>
      </c>
      <c r="C13660" s="204" t="s">
        <v>949</v>
      </c>
      <c r="D13660" s="205">
        <f>VLOOKUP(Pag_Inicio_Corr_mas_casos[[#This Row],[Corregimiento]],Hoja3!$A$2:$D$676,4,0)</f>
        <v>60103</v>
      </c>
      <c r="E13660" s="204">
        <v>7</v>
      </c>
    </row>
    <row r="13661" spans="1:5">
      <c r="A13661" s="203">
        <v>44556</v>
      </c>
      <c r="B13661" s="204">
        <v>44556</v>
      </c>
      <c r="C13661" s="204" t="s">
        <v>1451</v>
      </c>
      <c r="D13661" s="205">
        <f>VLOOKUP(Pag_Inicio_Corr_mas_casos[[#This Row],[Corregimiento]],Hoja3!$A$2:$D$676,4,0)</f>
        <v>130702</v>
      </c>
      <c r="E13661" s="204">
        <v>7</v>
      </c>
    </row>
    <row r="13662" spans="1:5">
      <c r="A13662" s="203">
        <v>44556</v>
      </c>
      <c r="B13662" s="204">
        <v>44556</v>
      </c>
      <c r="C13662" s="204" t="s">
        <v>1516</v>
      </c>
      <c r="D13662" s="205">
        <f>VLOOKUP(Pag_Inicio_Corr_mas_casos[[#This Row],[Corregimiento]],Hoja3!$A$2:$D$676,4,0)</f>
        <v>60104</v>
      </c>
      <c r="E13662" s="204">
        <v>7</v>
      </c>
    </row>
    <row r="13663" spans="1:5">
      <c r="A13663" s="203">
        <v>44556</v>
      </c>
      <c r="B13663" s="204">
        <v>44556</v>
      </c>
      <c r="C13663" s="204" t="s">
        <v>1559</v>
      </c>
      <c r="D13663" s="205">
        <f>VLOOKUP(Pag_Inicio_Corr_mas_casos[[#This Row],[Corregimiento]],Hoja3!$A$2:$D$676,4,0)</f>
        <v>70705</v>
      </c>
      <c r="E13663" s="204">
        <v>7</v>
      </c>
    </row>
    <row r="13664" spans="1:5">
      <c r="A13664" s="216">
        <v>44557</v>
      </c>
      <c r="B13664" s="217">
        <v>44557</v>
      </c>
      <c r="C13664" s="217" t="s">
        <v>1120</v>
      </c>
      <c r="D13664" s="218">
        <f>VLOOKUP(Pag_Inicio_Corr_mas_casos[[#This Row],[Corregimiento]],Hoja3!$A$2:$D$676,4,0)</f>
        <v>80809</v>
      </c>
      <c r="E13664" s="217">
        <v>50</v>
      </c>
    </row>
    <row r="13665" spans="1:5">
      <c r="A13665" s="216">
        <v>44557</v>
      </c>
      <c r="B13665" s="217">
        <v>44557</v>
      </c>
      <c r="C13665" s="217" t="s">
        <v>1155</v>
      </c>
      <c r="D13665" s="218">
        <f>VLOOKUP(Pag_Inicio_Corr_mas_casos[[#This Row],[Corregimiento]],Hoja3!$A$2:$D$676,4,0)</f>
        <v>80812</v>
      </c>
      <c r="E13665" s="217">
        <v>41</v>
      </c>
    </row>
    <row r="13666" spans="1:5">
      <c r="A13666" s="216">
        <v>44557</v>
      </c>
      <c r="B13666" s="217">
        <v>44557</v>
      </c>
      <c r="C13666" s="217" t="s">
        <v>1051</v>
      </c>
      <c r="D13666" s="218">
        <f>VLOOKUP(Pag_Inicio_Corr_mas_casos[[#This Row],[Corregimiento]],Hoja3!$A$2:$D$676,4,0)</f>
        <v>80807</v>
      </c>
      <c r="E13666" s="217">
        <v>30</v>
      </c>
    </row>
    <row r="13667" spans="1:5">
      <c r="A13667" s="216">
        <v>44557</v>
      </c>
      <c r="B13667" s="217">
        <v>44557</v>
      </c>
      <c r="C13667" s="217" t="s">
        <v>1049</v>
      </c>
      <c r="D13667" s="218">
        <f>VLOOKUP(Pag_Inicio_Corr_mas_casos[[#This Row],[Corregimiento]],Hoja3!$A$2:$D$676,4,0)</f>
        <v>80806</v>
      </c>
      <c r="E13667" s="217">
        <v>26</v>
      </c>
    </row>
    <row r="13668" spans="1:5">
      <c r="A13668" s="216">
        <v>44557</v>
      </c>
      <c r="B13668" s="217">
        <v>44557</v>
      </c>
      <c r="C13668" s="217" t="s">
        <v>1002</v>
      </c>
      <c r="D13668" s="218">
        <f>VLOOKUP(Pag_Inicio_Corr_mas_casos[[#This Row],[Corregimiento]],Hoja3!$A$2:$D$676,4,0)</f>
        <v>91001</v>
      </c>
      <c r="E13668" s="217">
        <v>24</v>
      </c>
    </row>
    <row r="13669" spans="1:5">
      <c r="A13669" s="216">
        <v>44557</v>
      </c>
      <c r="B13669" s="217">
        <v>44557</v>
      </c>
      <c r="C13669" s="217" t="s">
        <v>1055</v>
      </c>
      <c r="D13669" s="218">
        <f>VLOOKUP(Pag_Inicio_Corr_mas_casos[[#This Row],[Corregimiento]],Hoja3!$A$2:$D$676,4,0)</f>
        <v>80814</v>
      </c>
      <c r="E13669" s="217">
        <v>21</v>
      </c>
    </row>
    <row r="13670" spans="1:5">
      <c r="A13670" s="216">
        <v>44557</v>
      </c>
      <c r="B13670" s="217">
        <v>44557</v>
      </c>
      <c r="C13670" s="217" t="s">
        <v>1121</v>
      </c>
      <c r="D13670" s="218">
        <f>VLOOKUP(Pag_Inicio_Corr_mas_casos[[#This Row],[Corregimiento]],Hoja3!$A$2:$D$676,4,0)</f>
        <v>80819</v>
      </c>
      <c r="E13670" s="217">
        <v>19</v>
      </c>
    </row>
    <row r="13671" spans="1:5">
      <c r="A13671" s="216">
        <v>44557</v>
      </c>
      <c r="B13671" s="217">
        <v>44557</v>
      </c>
      <c r="C13671" s="217" t="s">
        <v>1048</v>
      </c>
      <c r="D13671" s="218">
        <f>VLOOKUP(Pag_Inicio_Corr_mas_casos[[#This Row],[Corregimiento]],Hoja3!$A$2:$D$676,4,0)</f>
        <v>81009</v>
      </c>
      <c r="E13671" s="217">
        <v>13</v>
      </c>
    </row>
    <row r="13672" spans="1:5">
      <c r="A13672" s="216">
        <v>44557</v>
      </c>
      <c r="B13672" s="217">
        <v>44557</v>
      </c>
      <c r="C13672" s="217" t="s">
        <v>1427</v>
      </c>
      <c r="D13672" s="218">
        <f>VLOOKUP(Pag_Inicio_Corr_mas_casos[[#This Row],[Corregimiento]],Hoja3!$A$2:$D$676,4,0)</f>
        <v>81003</v>
      </c>
      <c r="E13672" s="217">
        <v>12</v>
      </c>
    </row>
    <row r="13673" spans="1:5">
      <c r="A13673" s="216">
        <v>44557</v>
      </c>
      <c r="B13673" s="217">
        <v>44557</v>
      </c>
      <c r="C13673" s="217" t="s">
        <v>1296</v>
      </c>
      <c r="D13673" s="218">
        <f>VLOOKUP(Pag_Inicio_Corr_mas_casos[[#This Row],[Corregimiento]],Hoja3!$A$2:$D$676,4,0)</f>
        <v>80823</v>
      </c>
      <c r="E13673" s="217">
        <v>10</v>
      </c>
    </row>
    <row r="13674" spans="1:5">
      <c r="A13674" s="216">
        <v>44557</v>
      </c>
      <c r="B13674" s="217">
        <v>44557</v>
      </c>
      <c r="C13674" s="217" t="s">
        <v>1429</v>
      </c>
      <c r="D13674" s="218">
        <f>VLOOKUP(Pag_Inicio_Corr_mas_casos[[#This Row],[Corregimiento]],Hoja3!$A$2:$D$676,4,0)</f>
        <v>80808</v>
      </c>
      <c r="E13674" s="217">
        <v>9</v>
      </c>
    </row>
    <row r="13675" spans="1:5">
      <c r="A13675" s="216">
        <v>44557</v>
      </c>
      <c r="B13675" s="217">
        <v>44557</v>
      </c>
      <c r="C13675" s="217" t="s">
        <v>1430</v>
      </c>
      <c r="D13675" s="218">
        <f>VLOOKUP(Pag_Inicio_Corr_mas_casos[[#This Row],[Corregimiento]],Hoja3!$A$2:$D$676,4,0)</f>
        <v>80810</v>
      </c>
      <c r="E13675" s="217">
        <v>9</v>
      </c>
    </row>
    <row r="13676" spans="1:5">
      <c r="A13676" s="216">
        <v>44557</v>
      </c>
      <c r="B13676" s="217">
        <v>44557</v>
      </c>
      <c r="C13676" s="217" t="s">
        <v>1403</v>
      </c>
      <c r="D13676" s="218">
        <f>VLOOKUP(Pag_Inicio_Corr_mas_casos[[#This Row],[Corregimiento]],Hoja3!$A$2:$D$676,4,0)</f>
        <v>90101</v>
      </c>
      <c r="E13676" s="217">
        <v>8</v>
      </c>
    </row>
    <row r="13677" spans="1:5">
      <c r="A13677" s="216">
        <v>44557</v>
      </c>
      <c r="B13677" s="217">
        <v>44557</v>
      </c>
      <c r="C13677" s="217" t="s">
        <v>822</v>
      </c>
      <c r="D13677" s="218">
        <f>VLOOKUP(Pag_Inicio_Corr_mas_casos[[#This Row],[Corregimiento]],Hoja3!$A$2:$D$676,4,0)</f>
        <v>130708</v>
      </c>
      <c r="E13677" s="217">
        <v>8</v>
      </c>
    </row>
    <row r="13678" spans="1:5">
      <c r="A13678" s="216">
        <v>44557</v>
      </c>
      <c r="B13678" s="217">
        <v>44557</v>
      </c>
      <c r="C13678" s="217" t="s">
        <v>1513</v>
      </c>
      <c r="D13678" s="218">
        <f>VLOOKUP(Pag_Inicio_Corr_mas_casos[[#This Row],[Corregimiento]],Hoja3!$A$2:$D$676,4,0)</f>
        <v>70101</v>
      </c>
      <c r="E13678" s="217">
        <v>8</v>
      </c>
    </row>
    <row r="13679" spans="1:5">
      <c r="A13679" s="216">
        <v>44557</v>
      </c>
      <c r="B13679" s="217">
        <v>44557</v>
      </c>
      <c r="C13679" s="217" t="s">
        <v>1515</v>
      </c>
      <c r="D13679" s="218">
        <f>VLOOKUP(Pag_Inicio_Corr_mas_casos[[#This Row],[Corregimiento]],Hoja3!$A$2:$D$676,4,0)</f>
        <v>70301</v>
      </c>
      <c r="E13679" s="217">
        <v>8</v>
      </c>
    </row>
    <row r="13680" spans="1:5">
      <c r="A13680" s="216">
        <v>44557</v>
      </c>
      <c r="B13680" s="217">
        <v>44557</v>
      </c>
      <c r="C13680" s="217" t="s">
        <v>1096</v>
      </c>
      <c r="D13680" s="218">
        <f>VLOOKUP(Pag_Inicio_Corr_mas_casos[[#This Row],[Corregimiento]],Hoja3!$A$2:$D$676,4,0)</f>
        <v>80826</v>
      </c>
      <c r="E13680" s="217">
        <v>7</v>
      </c>
    </row>
    <row r="13681" spans="1:5">
      <c r="A13681" s="216">
        <v>44557</v>
      </c>
      <c r="B13681" s="217">
        <v>44557</v>
      </c>
      <c r="C13681" s="217" t="s">
        <v>949</v>
      </c>
      <c r="D13681" s="218">
        <f>VLOOKUP(Pag_Inicio_Corr_mas_casos[[#This Row],[Corregimiento]],Hoja3!$A$2:$D$676,4,0)</f>
        <v>60103</v>
      </c>
      <c r="E13681" s="217">
        <v>7</v>
      </c>
    </row>
    <row r="13682" spans="1:5">
      <c r="A13682" s="216">
        <v>44557</v>
      </c>
      <c r="B13682" s="217">
        <v>44557</v>
      </c>
      <c r="C13682" s="217" t="s">
        <v>1115</v>
      </c>
      <c r="D13682" s="218">
        <f>VLOOKUP(Pag_Inicio_Corr_mas_casos[[#This Row],[Corregimiento]],Hoja3!$A$2:$D$676,4,0)</f>
        <v>60101</v>
      </c>
      <c r="E13682" s="217">
        <v>7</v>
      </c>
    </row>
    <row r="13683" spans="1:5">
      <c r="A13683" s="216">
        <v>44557</v>
      </c>
      <c r="B13683" s="217">
        <v>44557</v>
      </c>
      <c r="C13683" s="217" t="s">
        <v>779</v>
      </c>
      <c r="D13683" s="218">
        <f>VLOOKUP(Pag_Inicio_Corr_mas_casos[[#This Row],[Corregimiento]],Hoja3!$A$2:$D$676,4,0)</f>
        <v>130709</v>
      </c>
      <c r="E13683" s="217">
        <v>7</v>
      </c>
    </row>
    <row r="13684" spans="1:5">
      <c r="A13684" s="203">
        <v>44558</v>
      </c>
      <c r="B13684" s="204">
        <v>44558</v>
      </c>
      <c r="C13684" s="204" t="s">
        <v>1120</v>
      </c>
      <c r="D13684" s="205">
        <f>VLOOKUP(Pag_Inicio_Corr_mas_casos[[#This Row],[Corregimiento]],Hoja3!$A$2:$D$676,4,0)</f>
        <v>80809</v>
      </c>
      <c r="E13684" s="204">
        <v>111</v>
      </c>
    </row>
    <row r="13685" spans="1:5">
      <c r="A13685" s="203">
        <v>44558</v>
      </c>
      <c r="B13685" s="204">
        <v>44558</v>
      </c>
      <c r="C13685" s="204" t="s">
        <v>1155</v>
      </c>
      <c r="D13685" s="205">
        <f>VLOOKUP(Pag_Inicio_Corr_mas_casos[[#This Row],[Corregimiento]],Hoja3!$A$2:$D$676,4,0)</f>
        <v>80812</v>
      </c>
      <c r="E13685" s="204">
        <v>84</v>
      </c>
    </row>
    <row r="13686" spans="1:5">
      <c r="A13686" s="203">
        <v>44558</v>
      </c>
      <c r="B13686" s="204">
        <v>44558</v>
      </c>
      <c r="C13686" s="204" t="s">
        <v>1049</v>
      </c>
      <c r="D13686" s="205">
        <f>VLOOKUP(Pag_Inicio_Corr_mas_casos[[#This Row],[Corregimiento]],Hoja3!$A$2:$D$676,4,0)</f>
        <v>80806</v>
      </c>
      <c r="E13686" s="204">
        <v>67</v>
      </c>
    </row>
    <row r="13687" spans="1:5">
      <c r="A13687" s="203">
        <v>44558</v>
      </c>
      <c r="B13687" s="204">
        <v>44558</v>
      </c>
      <c r="C13687" s="204" t="s">
        <v>1051</v>
      </c>
      <c r="D13687" s="205">
        <f>VLOOKUP(Pag_Inicio_Corr_mas_casos[[#This Row],[Corregimiento]],Hoja3!$A$2:$D$676,4,0)</f>
        <v>80807</v>
      </c>
      <c r="E13687" s="204">
        <v>56</v>
      </c>
    </row>
    <row r="13688" spans="1:5">
      <c r="A13688" s="203">
        <v>44558</v>
      </c>
      <c r="B13688" s="204">
        <v>44558</v>
      </c>
      <c r="C13688" s="204" t="s">
        <v>1055</v>
      </c>
      <c r="D13688" s="205">
        <f>VLOOKUP(Pag_Inicio_Corr_mas_casos[[#This Row],[Corregimiento]],Hoja3!$A$2:$D$676,4,0)</f>
        <v>80814</v>
      </c>
      <c r="E13688" s="204">
        <v>54</v>
      </c>
    </row>
    <row r="13689" spans="1:5">
      <c r="A13689" s="203">
        <v>44558</v>
      </c>
      <c r="B13689" s="204">
        <v>44558</v>
      </c>
      <c r="C13689" s="204" t="s">
        <v>1048</v>
      </c>
      <c r="D13689" s="205">
        <f>VLOOKUP(Pag_Inicio_Corr_mas_casos[[#This Row],[Corregimiento]],Hoja3!$A$2:$D$676,4,0)</f>
        <v>81009</v>
      </c>
      <c r="E13689" s="204">
        <v>42</v>
      </c>
    </row>
    <row r="13690" spans="1:5">
      <c r="A13690" s="203">
        <v>44558</v>
      </c>
      <c r="B13690" s="204">
        <v>44558</v>
      </c>
      <c r="C13690" s="204" t="s">
        <v>1002</v>
      </c>
      <c r="D13690" s="205">
        <f>VLOOKUP(Pag_Inicio_Corr_mas_casos[[#This Row],[Corregimiento]],Hoja3!$A$2:$D$676,4,0)</f>
        <v>91001</v>
      </c>
      <c r="E13690" s="204">
        <v>36</v>
      </c>
    </row>
    <row r="13691" spans="1:5">
      <c r="A13691" s="203">
        <v>44558</v>
      </c>
      <c r="B13691" s="204">
        <v>44558</v>
      </c>
      <c r="C13691" s="204" t="s">
        <v>1430</v>
      </c>
      <c r="D13691" s="205">
        <f>VLOOKUP(Pag_Inicio_Corr_mas_casos[[#This Row],[Corregimiento]],Hoja3!$A$2:$D$676,4,0)</f>
        <v>80810</v>
      </c>
      <c r="E13691" s="204">
        <v>32</v>
      </c>
    </row>
    <row r="13692" spans="1:5">
      <c r="A13692" s="203">
        <v>44558</v>
      </c>
      <c r="B13692" s="204">
        <v>44558</v>
      </c>
      <c r="C13692" s="204" t="s">
        <v>1121</v>
      </c>
      <c r="D13692" s="205">
        <f>VLOOKUP(Pag_Inicio_Corr_mas_casos[[#This Row],[Corregimiento]],Hoja3!$A$2:$D$676,4,0)</f>
        <v>80819</v>
      </c>
      <c r="E13692" s="204">
        <v>31</v>
      </c>
    </row>
    <row r="13693" spans="1:5">
      <c r="A13693" s="203">
        <v>44558</v>
      </c>
      <c r="B13693" s="204">
        <v>44558</v>
      </c>
      <c r="C13693" s="204" t="s">
        <v>1296</v>
      </c>
      <c r="D13693" s="205">
        <f>VLOOKUP(Pag_Inicio_Corr_mas_casos[[#This Row],[Corregimiento]],Hoja3!$A$2:$D$676,4,0)</f>
        <v>80823</v>
      </c>
      <c r="E13693" s="204">
        <v>28</v>
      </c>
    </row>
    <row r="13694" spans="1:5">
      <c r="A13694" s="203">
        <v>44558</v>
      </c>
      <c r="B13694" s="204">
        <v>44558</v>
      </c>
      <c r="C13694" s="204" t="s">
        <v>1427</v>
      </c>
      <c r="D13694" s="205">
        <f>VLOOKUP(Pag_Inicio_Corr_mas_casos[[#This Row],[Corregimiento]],Hoja3!$A$2:$D$676,4,0)</f>
        <v>81003</v>
      </c>
      <c r="E13694" s="204">
        <v>28</v>
      </c>
    </row>
    <row r="13695" spans="1:5">
      <c r="A13695" s="203">
        <v>44558</v>
      </c>
      <c r="B13695" s="204">
        <v>44558</v>
      </c>
      <c r="C13695" s="204" t="s">
        <v>1262</v>
      </c>
      <c r="D13695" s="205">
        <f>VLOOKUP(Pag_Inicio_Corr_mas_casos[[#This Row],[Corregimiento]],Hoja3!$A$2:$D$676,4,0)</f>
        <v>20601</v>
      </c>
      <c r="E13695" s="204">
        <v>26</v>
      </c>
    </row>
    <row r="13696" spans="1:5">
      <c r="A13696" s="203">
        <v>44558</v>
      </c>
      <c r="B13696" s="204">
        <v>44558</v>
      </c>
      <c r="C13696" s="204" t="s">
        <v>1115</v>
      </c>
      <c r="D13696" s="205">
        <f>VLOOKUP(Pag_Inicio_Corr_mas_casos[[#This Row],[Corregimiento]],Hoja3!$A$2:$D$676,4,0)</f>
        <v>60101</v>
      </c>
      <c r="E13696" s="204">
        <v>21</v>
      </c>
    </row>
    <row r="13697" spans="1:5">
      <c r="A13697" s="203">
        <v>44558</v>
      </c>
      <c r="B13697" s="204">
        <v>44558</v>
      </c>
      <c r="C13697" s="204" t="s">
        <v>1461</v>
      </c>
      <c r="D13697" s="205">
        <f>VLOOKUP(Pag_Inicio_Corr_mas_casos[[#This Row],[Corregimiento]],Hoja3!$A$2:$D$676,4,0)</f>
        <v>130717</v>
      </c>
      <c r="E13697" s="204">
        <v>20</v>
      </c>
    </row>
    <row r="13698" spans="1:5">
      <c r="A13698" s="203">
        <v>44558</v>
      </c>
      <c r="B13698" s="204">
        <v>44558</v>
      </c>
      <c r="C13698" s="204" t="s">
        <v>949</v>
      </c>
      <c r="D13698" s="205">
        <f>VLOOKUP(Pag_Inicio_Corr_mas_casos[[#This Row],[Corregimiento]],Hoja3!$A$2:$D$676,4,0)</f>
        <v>60103</v>
      </c>
      <c r="E13698" s="204">
        <v>20</v>
      </c>
    </row>
    <row r="13699" spans="1:5">
      <c r="A13699" s="203">
        <v>44558</v>
      </c>
      <c r="B13699" s="204">
        <v>44558</v>
      </c>
      <c r="C13699" s="204" t="s">
        <v>1045</v>
      </c>
      <c r="D13699" s="205">
        <f>VLOOKUP(Pag_Inicio_Corr_mas_casos[[#This Row],[Corregimiento]],Hoja3!$A$2:$D$676,4,0)</f>
        <v>81001</v>
      </c>
      <c r="E13699" s="204">
        <v>19</v>
      </c>
    </row>
    <row r="13700" spans="1:5">
      <c r="A13700" s="203">
        <v>44558</v>
      </c>
      <c r="B13700" s="204">
        <v>44558</v>
      </c>
      <c r="C13700" s="204" t="s">
        <v>1429</v>
      </c>
      <c r="D13700" s="205">
        <f>VLOOKUP(Pag_Inicio_Corr_mas_casos[[#This Row],[Corregimiento]],Hoja3!$A$2:$D$676,4,0)</f>
        <v>80808</v>
      </c>
      <c r="E13700" s="204">
        <v>18</v>
      </c>
    </row>
    <row r="13701" spans="1:5">
      <c r="A13701" s="203">
        <v>44558</v>
      </c>
      <c r="B13701" s="204">
        <v>44558</v>
      </c>
      <c r="C13701" s="204" t="s">
        <v>1515</v>
      </c>
      <c r="D13701" s="205">
        <f>VLOOKUP(Pag_Inicio_Corr_mas_casos[[#This Row],[Corregimiento]],Hoja3!$A$2:$D$676,4,0)</f>
        <v>70301</v>
      </c>
      <c r="E13701" s="204">
        <v>17</v>
      </c>
    </row>
    <row r="13702" spans="1:5">
      <c r="A13702" s="203">
        <v>44558</v>
      </c>
      <c r="B13702" s="204">
        <v>44558</v>
      </c>
      <c r="C13702" s="204" t="s">
        <v>1155</v>
      </c>
      <c r="D13702" s="205">
        <f>VLOOKUP(Pag_Inicio_Corr_mas_casos[[#This Row],[Corregimiento]],Hoja3!$A$2:$D$676,4,0)</f>
        <v>80812</v>
      </c>
      <c r="E13702" s="204">
        <v>16</v>
      </c>
    </row>
    <row r="13703" spans="1:5">
      <c r="A13703" s="203">
        <v>44558</v>
      </c>
      <c r="B13703" s="204">
        <v>44558</v>
      </c>
      <c r="C13703" s="204" t="s">
        <v>1022</v>
      </c>
      <c r="D13703" s="205">
        <f>VLOOKUP(Pag_Inicio_Corr_mas_casos[[#This Row],[Corregimiento]],Hoja3!$A$2:$D$676,4,0)</f>
        <v>80816</v>
      </c>
      <c r="E13703" s="204">
        <v>16</v>
      </c>
    </row>
    <row r="13704" spans="1:5">
      <c r="A13704" s="209">
        <v>44559</v>
      </c>
      <c r="B13704" s="210">
        <v>44559</v>
      </c>
      <c r="C13704" s="210" t="s">
        <v>1120</v>
      </c>
      <c r="D13704" s="211">
        <f>VLOOKUP(Pag_Inicio_Corr_mas_casos[[#This Row],[Corregimiento]],Hoja3!$A$2:$D$676,4,0)</f>
        <v>80809</v>
      </c>
      <c r="E13704" s="210">
        <v>98</v>
      </c>
    </row>
    <row r="13705" spans="1:5">
      <c r="A13705" s="209">
        <v>44559</v>
      </c>
      <c r="B13705" s="210">
        <v>44559</v>
      </c>
      <c r="C13705" s="210" t="s">
        <v>1155</v>
      </c>
      <c r="D13705" s="211">
        <f>VLOOKUP(Pag_Inicio_Corr_mas_casos[[#This Row],[Corregimiento]],Hoja3!$A$2:$D$676,4,0)</f>
        <v>80812</v>
      </c>
      <c r="E13705" s="210">
        <v>72</v>
      </c>
    </row>
    <row r="13706" spans="1:5">
      <c r="A13706" s="209">
        <v>44559</v>
      </c>
      <c r="B13706" s="210">
        <v>44559</v>
      </c>
      <c r="C13706" s="210" t="s">
        <v>1051</v>
      </c>
      <c r="D13706" s="211">
        <f>VLOOKUP(Pag_Inicio_Corr_mas_casos[[#This Row],[Corregimiento]],Hoja3!$A$2:$D$676,4,0)</f>
        <v>80807</v>
      </c>
      <c r="E13706" s="210">
        <v>54</v>
      </c>
    </row>
    <row r="13707" spans="1:5">
      <c r="A13707" s="209">
        <v>44559</v>
      </c>
      <c r="B13707" s="210">
        <v>44559</v>
      </c>
      <c r="C13707" s="210" t="s">
        <v>882</v>
      </c>
      <c r="D13707" s="211">
        <f>VLOOKUP(Pag_Inicio_Corr_mas_casos[[#This Row],[Corregimiento]],Hoja3!$A$2:$D$676,4,0)</f>
        <v>81009</v>
      </c>
      <c r="E13707" s="210">
        <v>43</v>
      </c>
    </row>
    <row r="13708" spans="1:5">
      <c r="A13708" s="209">
        <v>44559</v>
      </c>
      <c r="B13708" s="210">
        <v>44559</v>
      </c>
      <c r="C13708" s="210" t="s">
        <v>1055</v>
      </c>
      <c r="D13708" s="211">
        <f>VLOOKUP(Pag_Inicio_Corr_mas_casos[[#This Row],[Corregimiento]],Hoja3!$A$2:$D$676,4,0)</f>
        <v>80814</v>
      </c>
      <c r="E13708" s="210">
        <v>41</v>
      </c>
    </row>
    <row r="13709" spans="1:5">
      <c r="A13709" s="209">
        <v>44559</v>
      </c>
      <c r="B13709" s="210">
        <v>44559</v>
      </c>
      <c r="C13709" s="210" t="s">
        <v>1115</v>
      </c>
      <c r="D13709" s="211">
        <f>VLOOKUP(Pag_Inicio_Corr_mas_casos[[#This Row],[Corregimiento]],Hoja3!$A$2:$D$676,4,0)</f>
        <v>60101</v>
      </c>
      <c r="E13709" s="210">
        <v>37</v>
      </c>
    </row>
    <row r="13710" spans="1:5">
      <c r="A13710" s="209">
        <v>44559</v>
      </c>
      <c r="B13710" s="210">
        <v>44559</v>
      </c>
      <c r="C13710" s="210" t="s">
        <v>1002</v>
      </c>
      <c r="D13710" s="211">
        <f>VLOOKUP(Pag_Inicio_Corr_mas_casos[[#This Row],[Corregimiento]],Hoja3!$A$2:$D$676,4,0)</f>
        <v>91001</v>
      </c>
      <c r="E13710" s="210">
        <v>34</v>
      </c>
    </row>
    <row r="13711" spans="1:5">
      <c r="A13711" s="209">
        <v>44559</v>
      </c>
      <c r="B13711" s="210">
        <v>44559</v>
      </c>
      <c r="C13711" s="210" t="s">
        <v>1121</v>
      </c>
      <c r="D13711" s="211">
        <f>VLOOKUP(Pag_Inicio_Corr_mas_casos[[#This Row],[Corregimiento]],Hoja3!$A$2:$D$676,4,0)</f>
        <v>80819</v>
      </c>
      <c r="E13711" s="210">
        <v>34</v>
      </c>
    </row>
    <row r="13712" spans="1:5">
      <c r="A13712" s="209">
        <v>44559</v>
      </c>
      <c r="B13712" s="210">
        <v>44559</v>
      </c>
      <c r="C13712" s="210" t="s">
        <v>1049</v>
      </c>
      <c r="D13712" s="211">
        <f>VLOOKUP(Pag_Inicio_Corr_mas_casos[[#This Row],[Corregimiento]],Hoja3!$A$2:$D$676,4,0)</f>
        <v>80806</v>
      </c>
      <c r="E13712" s="210">
        <v>32</v>
      </c>
    </row>
    <row r="13713" spans="1:5">
      <c r="A13713" s="209">
        <v>44559</v>
      </c>
      <c r="B13713" s="210">
        <v>44559</v>
      </c>
      <c r="C13713" s="210" t="s">
        <v>949</v>
      </c>
      <c r="D13713" s="211">
        <f>VLOOKUP(Pag_Inicio_Corr_mas_casos[[#This Row],[Corregimiento]],Hoja3!$A$2:$D$676,4,0)</f>
        <v>60103</v>
      </c>
      <c r="E13713" s="210">
        <v>29</v>
      </c>
    </row>
    <row r="13714" spans="1:5">
      <c r="A13714" s="209">
        <v>44559</v>
      </c>
      <c r="B13714" s="210">
        <v>44559</v>
      </c>
      <c r="C13714" s="210" t="s">
        <v>1430</v>
      </c>
      <c r="D13714" s="211">
        <f>VLOOKUP(Pag_Inicio_Corr_mas_casos[[#This Row],[Corregimiento]],Hoja3!$A$2:$D$676,4,0)</f>
        <v>80810</v>
      </c>
      <c r="E13714" s="210">
        <v>27</v>
      </c>
    </row>
    <row r="13715" spans="1:5">
      <c r="A13715" s="209">
        <v>44559</v>
      </c>
      <c r="B13715" s="210">
        <v>44559</v>
      </c>
      <c r="C13715" s="210" t="s">
        <v>1177</v>
      </c>
      <c r="D13715" s="211">
        <f>VLOOKUP(Pag_Inicio_Corr_mas_casos[[#This Row],[Corregimiento]],Hoja3!$A$2:$D$676,4,0)</f>
        <v>130101</v>
      </c>
      <c r="E13715" s="210">
        <v>26</v>
      </c>
    </row>
    <row r="13716" spans="1:5">
      <c r="A13716" s="209">
        <v>44559</v>
      </c>
      <c r="B13716" s="210">
        <v>44559</v>
      </c>
      <c r="C13716" s="210" t="s">
        <v>1492</v>
      </c>
      <c r="D13716" s="211">
        <f>VLOOKUP(Pag_Inicio_Corr_mas_casos[[#This Row],[Corregimiento]],Hoja3!$A$2:$D$676,4,0)</f>
        <v>60105</v>
      </c>
      <c r="E13716" s="210">
        <v>20</v>
      </c>
    </row>
    <row r="13717" spans="1:5">
      <c r="A13717" s="209">
        <v>44559</v>
      </c>
      <c r="B13717" s="210">
        <v>44559</v>
      </c>
      <c r="C13717" s="210" t="s">
        <v>1516</v>
      </c>
      <c r="D13717" s="211">
        <f>VLOOKUP(Pag_Inicio_Corr_mas_casos[[#This Row],[Corregimiento]],Hoja3!$A$2:$D$676,4,0)</f>
        <v>60104</v>
      </c>
      <c r="E13717" s="210">
        <v>20</v>
      </c>
    </row>
    <row r="13718" spans="1:5">
      <c r="A13718" s="209">
        <v>44559</v>
      </c>
      <c r="B13718" s="210">
        <v>44559</v>
      </c>
      <c r="C13718" s="210" t="s">
        <v>1427</v>
      </c>
      <c r="D13718" s="211">
        <f>VLOOKUP(Pag_Inicio_Corr_mas_casos[[#This Row],[Corregimiento]],Hoja3!$A$2:$D$676,4,0)</f>
        <v>81003</v>
      </c>
      <c r="E13718" s="210">
        <v>19</v>
      </c>
    </row>
    <row r="13719" spans="1:5">
      <c r="A13719" s="209">
        <v>44559</v>
      </c>
      <c r="B13719" s="210">
        <v>44559</v>
      </c>
      <c r="C13719" s="210" t="s">
        <v>1537</v>
      </c>
      <c r="D13719" s="211">
        <f>VLOOKUP(Pag_Inicio_Corr_mas_casos[[#This Row],[Corregimiento]],Hoja3!$A$2:$D$676,4,0)</f>
        <v>60102</v>
      </c>
      <c r="E13719" s="210">
        <v>19</v>
      </c>
    </row>
    <row r="13720" spans="1:5">
      <c r="A13720" s="209">
        <v>44559</v>
      </c>
      <c r="B13720" s="210">
        <v>44559</v>
      </c>
      <c r="C13720" s="210" t="s">
        <v>1515</v>
      </c>
      <c r="D13720" s="211">
        <f>VLOOKUP(Pag_Inicio_Corr_mas_casos[[#This Row],[Corregimiento]],Hoja3!$A$2:$D$676,4,0)</f>
        <v>70301</v>
      </c>
      <c r="E13720" s="210">
        <v>19</v>
      </c>
    </row>
    <row r="13721" spans="1:5">
      <c r="A13721" s="209">
        <v>44559</v>
      </c>
      <c r="B13721" s="210">
        <v>44559</v>
      </c>
      <c r="C13721" s="210" t="s">
        <v>1096</v>
      </c>
      <c r="D13721" s="211">
        <f>VLOOKUP(Pag_Inicio_Corr_mas_casos[[#This Row],[Corregimiento]],Hoja3!$A$2:$D$676,4,0)</f>
        <v>80826</v>
      </c>
      <c r="E13721" s="210">
        <v>18</v>
      </c>
    </row>
    <row r="13722" spans="1:5">
      <c r="A13722" s="209">
        <v>44559</v>
      </c>
      <c r="B13722" s="210">
        <v>44559</v>
      </c>
      <c r="C13722" s="210" t="s">
        <v>1429</v>
      </c>
      <c r="D13722" s="211">
        <f>VLOOKUP(Pag_Inicio_Corr_mas_casos[[#This Row],[Corregimiento]],Hoja3!$A$2:$D$676,4,0)</f>
        <v>80808</v>
      </c>
      <c r="E13722" s="210">
        <v>16</v>
      </c>
    </row>
    <row r="13723" spans="1:5">
      <c r="A13723" s="209">
        <v>44559</v>
      </c>
      <c r="B13723" s="210">
        <v>44559</v>
      </c>
      <c r="C13723" s="210" t="s">
        <v>1045</v>
      </c>
      <c r="D13723" s="211">
        <f>VLOOKUP(Pag_Inicio_Corr_mas_casos[[#This Row],[Corregimiento]],Hoja3!$A$2:$D$676,4,0)</f>
        <v>81001</v>
      </c>
      <c r="E13723" s="210">
        <v>16</v>
      </c>
    </row>
    <row r="13724" spans="1:5">
      <c r="A13724" s="203">
        <v>44560</v>
      </c>
      <c r="B13724" s="204">
        <v>44560</v>
      </c>
      <c r="C13724" s="204" t="s">
        <v>1120</v>
      </c>
      <c r="D13724" s="205">
        <f>VLOOKUP(Pag_Inicio_Corr_mas_casos[[#This Row],[Corregimiento]],Hoja3!$A$2:$D$676,4,0)</f>
        <v>80809</v>
      </c>
      <c r="E13724" s="204">
        <v>230</v>
      </c>
    </row>
    <row r="13725" spans="1:5">
      <c r="A13725" s="203">
        <v>44560</v>
      </c>
      <c r="B13725" s="204">
        <v>44560</v>
      </c>
      <c r="C13725" s="204" t="s">
        <v>1051</v>
      </c>
      <c r="D13725" s="205">
        <f>VLOOKUP(Pag_Inicio_Corr_mas_casos[[#This Row],[Corregimiento]],Hoja3!$A$2:$D$676,4,0)</f>
        <v>80807</v>
      </c>
      <c r="E13725" s="204">
        <v>155</v>
      </c>
    </row>
    <row r="13726" spans="1:5">
      <c r="A13726" s="203">
        <v>44560</v>
      </c>
      <c r="B13726" s="204">
        <v>44560</v>
      </c>
      <c r="C13726" s="204" t="s">
        <v>1155</v>
      </c>
      <c r="D13726" s="205">
        <f>VLOOKUP(Pag_Inicio_Corr_mas_casos[[#This Row],[Corregimiento]],Hoja3!$A$2:$D$676,4,0)</f>
        <v>80812</v>
      </c>
      <c r="E13726" s="204">
        <v>151</v>
      </c>
    </row>
    <row r="13727" spans="1:5">
      <c r="A13727" s="203">
        <v>44560</v>
      </c>
      <c r="B13727" s="204">
        <v>44560</v>
      </c>
      <c r="C13727" s="204" t="s">
        <v>1049</v>
      </c>
      <c r="D13727" s="205">
        <f>VLOOKUP(Pag_Inicio_Corr_mas_casos[[#This Row],[Corregimiento]],Hoja3!$A$2:$D$676,4,0)</f>
        <v>80806</v>
      </c>
      <c r="E13727" s="204">
        <v>142</v>
      </c>
    </row>
    <row r="13728" spans="1:5">
      <c r="A13728" s="203">
        <v>44560</v>
      </c>
      <c r="B13728" s="204">
        <v>44560</v>
      </c>
      <c r="C13728" s="204" t="s">
        <v>1048</v>
      </c>
      <c r="D13728" s="205">
        <f>VLOOKUP(Pag_Inicio_Corr_mas_casos[[#This Row],[Corregimiento]],Hoja3!$A$2:$D$676,4,0)</f>
        <v>81009</v>
      </c>
      <c r="E13728" s="204">
        <v>126</v>
      </c>
    </row>
    <row r="13729" spans="1:5">
      <c r="A13729" s="203">
        <v>44560</v>
      </c>
      <c r="B13729" s="204">
        <v>44560</v>
      </c>
      <c r="C13729" s="204" t="s">
        <v>1055</v>
      </c>
      <c r="D13729" s="205">
        <f>VLOOKUP(Pag_Inicio_Corr_mas_casos[[#This Row],[Corregimiento]],Hoja3!$A$2:$D$676,4,0)</f>
        <v>80814</v>
      </c>
      <c r="E13729" s="204">
        <v>117</v>
      </c>
    </row>
    <row r="13730" spans="1:5">
      <c r="A13730" s="203">
        <v>44560</v>
      </c>
      <c r="B13730" s="204">
        <v>44560</v>
      </c>
      <c r="C13730" s="204" t="s">
        <v>1427</v>
      </c>
      <c r="D13730" s="205">
        <f>VLOOKUP(Pag_Inicio_Corr_mas_casos[[#This Row],[Corregimiento]],Hoja3!$A$2:$D$676,4,0)</f>
        <v>81003</v>
      </c>
      <c r="E13730" s="204">
        <v>84</v>
      </c>
    </row>
    <row r="13731" spans="1:5">
      <c r="A13731" s="203">
        <v>44560</v>
      </c>
      <c r="B13731" s="204">
        <v>44560</v>
      </c>
      <c r="C13731" s="204" t="s">
        <v>1430</v>
      </c>
      <c r="D13731" s="205">
        <f>VLOOKUP(Pag_Inicio_Corr_mas_casos[[#This Row],[Corregimiento]],Hoja3!$A$2:$D$676,4,0)</f>
        <v>80810</v>
      </c>
      <c r="E13731" s="204">
        <v>81</v>
      </c>
    </row>
    <row r="13732" spans="1:5">
      <c r="A13732" s="203">
        <v>44560</v>
      </c>
      <c r="B13732" s="204">
        <v>44560</v>
      </c>
      <c r="C13732" s="204" t="s">
        <v>1045</v>
      </c>
      <c r="D13732" s="205">
        <f>VLOOKUP(Pag_Inicio_Corr_mas_casos[[#This Row],[Corregimiento]],Hoja3!$A$2:$D$676,4,0)</f>
        <v>81001</v>
      </c>
      <c r="E13732" s="204">
        <v>61</v>
      </c>
    </row>
    <row r="13733" spans="1:5">
      <c r="A13733" s="203">
        <v>44560</v>
      </c>
      <c r="B13733" s="204">
        <v>44560</v>
      </c>
      <c r="C13733" s="204" t="s">
        <v>1096</v>
      </c>
      <c r="D13733" s="205">
        <f>VLOOKUP(Pag_Inicio_Corr_mas_casos[[#This Row],[Corregimiento]],Hoja3!$A$2:$D$676,4,0)</f>
        <v>80826</v>
      </c>
      <c r="E13733" s="204">
        <v>61</v>
      </c>
    </row>
    <row r="13734" spans="1:5">
      <c r="A13734" s="203">
        <v>44560</v>
      </c>
      <c r="B13734" s="204">
        <v>44560</v>
      </c>
      <c r="C13734" s="204" t="s">
        <v>1121</v>
      </c>
      <c r="D13734" s="205">
        <f>VLOOKUP(Pag_Inicio_Corr_mas_casos[[#This Row],[Corregimiento]],Hoja3!$A$2:$D$676,4,0)</f>
        <v>80819</v>
      </c>
      <c r="E13734" s="204">
        <v>60</v>
      </c>
    </row>
    <row r="13735" spans="1:5">
      <c r="A13735" s="203">
        <v>44560</v>
      </c>
      <c r="B13735" s="204">
        <v>44560</v>
      </c>
      <c r="C13735" s="204" t="s">
        <v>1115</v>
      </c>
      <c r="D13735" s="205">
        <f>VLOOKUP(Pag_Inicio_Corr_mas_casos[[#This Row],[Corregimiento]],Hoja3!$A$2:$D$676,4,0)</f>
        <v>60101</v>
      </c>
      <c r="E13735" s="204">
        <v>53</v>
      </c>
    </row>
    <row r="13736" spans="1:5">
      <c r="A13736" s="203">
        <v>44560</v>
      </c>
      <c r="B13736" s="204">
        <v>44560</v>
      </c>
      <c r="C13736" s="204" t="s">
        <v>1429</v>
      </c>
      <c r="D13736" s="205">
        <f>VLOOKUP(Pag_Inicio_Corr_mas_casos[[#This Row],[Corregimiento]],Hoja3!$A$2:$D$676,4,0)</f>
        <v>80808</v>
      </c>
      <c r="E13736" s="204">
        <v>52</v>
      </c>
    </row>
    <row r="13737" spans="1:5">
      <c r="A13737" s="203">
        <v>44560</v>
      </c>
      <c r="B13737" s="204">
        <v>44560</v>
      </c>
      <c r="C13737" s="204" t="s">
        <v>1296</v>
      </c>
      <c r="D13737" s="205">
        <f>VLOOKUP(Pag_Inicio_Corr_mas_casos[[#This Row],[Corregimiento]],Hoja3!$A$2:$D$676,4,0)</f>
        <v>80823</v>
      </c>
      <c r="E13737" s="204">
        <v>43</v>
      </c>
    </row>
    <row r="13738" spans="1:5">
      <c r="A13738" s="203">
        <v>44560</v>
      </c>
      <c r="B13738" s="204">
        <v>44560</v>
      </c>
      <c r="C13738" s="204" t="s">
        <v>1022</v>
      </c>
      <c r="D13738" s="205">
        <f>VLOOKUP(Pag_Inicio_Corr_mas_casos[[#This Row],[Corregimiento]],Hoja3!$A$2:$D$676,4,0)</f>
        <v>80816</v>
      </c>
      <c r="E13738" s="204">
        <v>42</v>
      </c>
    </row>
    <row r="13739" spans="1:5">
      <c r="A13739" s="203">
        <v>44560</v>
      </c>
      <c r="B13739" s="204">
        <v>44560</v>
      </c>
      <c r="C13739" s="204" t="s">
        <v>1451</v>
      </c>
      <c r="D13739" s="205">
        <f>VLOOKUP(Pag_Inicio_Corr_mas_casos[[#This Row],[Corregimiento]],Hoja3!$A$2:$D$676,4,0)</f>
        <v>130702</v>
      </c>
      <c r="E13739" s="204">
        <v>33</v>
      </c>
    </row>
    <row r="13740" spans="1:5">
      <c r="A13740" s="203">
        <v>44560</v>
      </c>
      <c r="B13740" s="204">
        <v>44560</v>
      </c>
      <c r="C13740" s="204" t="s">
        <v>1177</v>
      </c>
      <c r="D13740" s="205">
        <f>VLOOKUP(Pag_Inicio_Corr_mas_casos[[#This Row],[Corregimiento]],Hoja3!$A$2:$D$676,4,0)</f>
        <v>130101</v>
      </c>
      <c r="E13740" s="204">
        <v>32</v>
      </c>
    </row>
    <row r="13741" spans="1:5">
      <c r="A13741" s="203">
        <v>44560</v>
      </c>
      <c r="B13741" s="204">
        <v>44560</v>
      </c>
      <c r="C13741" s="204" t="s">
        <v>949</v>
      </c>
      <c r="D13741" s="205">
        <f>VLOOKUP(Pag_Inicio_Corr_mas_casos[[#This Row],[Corregimiento]],Hoja3!$A$2:$D$676,4,0)</f>
        <v>60103</v>
      </c>
      <c r="E13741" s="204">
        <v>30</v>
      </c>
    </row>
    <row r="13742" spans="1:5">
      <c r="A13742" s="203">
        <v>44560</v>
      </c>
      <c r="B13742" s="204">
        <v>44560</v>
      </c>
      <c r="C13742" s="204" t="s">
        <v>1287</v>
      </c>
      <c r="D13742" s="205">
        <f>VLOOKUP(Pag_Inicio_Corr_mas_casos[[#This Row],[Corregimiento]],Hoja3!$A$2:$D$676,4,0)</f>
        <v>130102</v>
      </c>
      <c r="E13742" s="204">
        <v>30</v>
      </c>
    </row>
    <row r="13743" spans="1:5">
      <c r="A13743" s="203">
        <v>44560</v>
      </c>
      <c r="B13743" s="204">
        <v>44560</v>
      </c>
      <c r="C13743" s="204" t="s">
        <v>1515</v>
      </c>
      <c r="D13743" s="205">
        <f>VLOOKUP(Pag_Inicio_Corr_mas_casos[[#This Row],[Corregimiento]],Hoja3!$A$2:$D$676,4,0)</f>
        <v>70301</v>
      </c>
      <c r="E13743" s="204">
        <v>30</v>
      </c>
    </row>
    <row r="13744" spans="1:5">
      <c r="A13744" s="209">
        <v>44561</v>
      </c>
      <c r="B13744" s="210">
        <v>44561</v>
      </c>
      <c r="C13744" s="210" t="s">
        <v>1120</v>
      </c>
      <c r="D13744" s="211">
        <f>VLOOKUP(Pag_Inicio_Corr_mas_casos[[#This Row],[Corregimiento]],Hoja3!$A$2:$D$676,4,0)</f>
        <v>80809</v>
      </c>
      <c r="E13744" s="210">
        <v>164</v>
      </c>
    </row>
    <row r="13745" spans="1:5">
      <c r="A13745" s="209">
        <v>44561</v>
      </c>
      <c r="B13745" s="210">
        <v>44561</v>
      </c>
      <c r="C13745" s="210" t="s">
        <v>1048</v>
      </c>
      <c r="D13745" s="211">
        <f>VLOOKUP(Pag_Inicio_Corr_mas_casos[[#This Row],[Corregimiento]],Hoja3!$A$2:$D$676,4,0)</f>
        <v>81009</v>
      </c>
      <c r="E13745" s="210">
        <v>94</v>
      </c>
    </row>
    <row r="13746" spans="1:5">
      <c r="A13746" s="209">
        <v>44561</v>
      </c>
      <c r="B13746" s="210">
        <v>44561</v>
      </c>
      <c r="C13746" s="210" t="s">
        <v>1155</v>
      </c>
      <c r="D13746" s="211">
        <f>VLOOKUP(Pag_Inicio_Corr_mas_casos[[#This Row],[Corregimiento]],Hoja3!$A$2:$D$676,4,0)</f>
        <v>80812</v>
      </c>
      <c r="E13746" s="210">
        <v>92</v>
      </c>
    </row>
    <row r="13747" spans="1:5">
      <c r="A13747" s="209">
        <v>44561</v>
      </c>
      <c r="B13747" s="210">
        <v>44561</v>
      </c>
      <c r="C13747" s="210" t="s">
        <v>1049</v>
      </c>
      <c r="D13747" s="211">
        <f>VLOOKUP(Pag_Inicio_Corr_mas_casos[[#This Row],[Corregimiento]],Hoja3!$A$2:$D$676,4,0)</f>
        <v>80806</v>
      </c>
      <c r="E13747" s="210">
        <v>91</v>
      </c>
    </row>
    <row r="13748" spans="1:5">
      <c r="A13748" s="209">
        <v>44561</v>
      </c>
      <c r="B13748" s="210">
        <v>44561</v>
      </c>
      <c r="C13748" s="210" t="s">
        <v>1051</v>
      </c>
      <c r="D13748" s="211">
        <f>VLOOKUP(Pag_Inicio_Corr_mas_casos[[#This Row],[Corregimiento]],Hoja3!$A$2:$D$676,4,0)</f>
        <v>80807</v>
      </c>
      <c r="E13748" s="210">
        <v>82</v>
      </c>
    </row>
    <row r="13749" spans="1:5">
      <c r="A13749" s="209">
        <v>44561</v>
      </c>
      <c r="B13749" s="210">
        <v>44561</v>
      </c>
      <c r="C13749" s="210" t="s">
        <v>1427</v>
      </c>
      <c r="D13749" s="211">
        <f>VLOOKUP(Pag_Inicio_Corr_mas_casos[[#This Row],[Corregimiento]],Hoja3!$A$2:$D$676,4,0)</f>
        <v>81003</v>
      </c>
      <c r="E13749" s="210">
        <v>75</v>
      </c>
    </row>
    <row r="13750" spans="1:5">
      <c r="A13750" s="209">
        <v>44561</v>
      </c>
      <c r="B13750" s="210">
        <v>44561</v>
      </c>
      <c r="C13750" s="210" t="s">
        <v>1055</v>
      </c>
      <c r="D13750" s="211">
        <f>VLOOKUP(Pag_Inicio_Corr_mas_casos[[#This Row],[Corregimiento]],Hoja3!$A$2:$D$676,4,0)</f>
        <v>80814</v>
      </c>
      <c r="E13750" s="210">
        <v>73</v>
      </c>
    </row>
    <row r="13751" spans="1:5">
      <c r="A13751" s="209">
        <v>44561</v>
      </c>
      <c r="B13751" s="210">
        <v>44561</v>
      </c>
      <c r="C13751" s="210" t="s">
        <v>1045</v>
      </c>
      <c r="D13751" s="211">
        <f>VLOOKUP(Pag_Inicio_Corr_mas_casos[[#This Row],[Corregimiento]],Hoja3!$A$2:$D$676,4,0)</f>
        <v>81001</v>
      </c>
      <c r="E13751" s="210">
        <v>57</v>
      </c>
    </row>
    <row r="13752" spans="1:5">
      <c r="A13752" s="209">
        <v>44561</v>
      </c>
      <c r="B13752" s="210">
        <v>44561</v>
      </c>
      <c r="C13752" s="210" t="s">
        <v>1121</v>
      </c>
      <c r="D13752" s="211">
        <f>VLOOKUP(Pag_Inicio_Corr_mas_casos[[#This Row],[Corregimiento]],Hoja3!$A$2:$D$676,4,0)</f>
        <v>80819</v>
      </c>
      <c r="E13752" s="210">
        <v>55</v>
      </c>
    </row>
    <row r="13753" spans="1:5">
      <c r="A13753" s="209">
        <v>44561</v>
      </c>
      <c r="B13753" s="210">
        <v>44561</v>
      </c>
      <c r="C13753" s="210" t="s">
        <v>1430</v>
      </c>
      <c r="D13753" s="211">
        <f>VLOOKUP(Pag_Inicio_Corr_mas_casos[[#This Row],[Corregimiento]],Hoja3!$A$2:$D$676,4,0)</f>
        <v>80810</v>
      </c>
      <c r="E13753" s="210">
        <v>44</v>
      </c>
    </row>
    <row r="13754" spans="1:5">
      <c r="A13754" s="209">
        <v>44561</v>
      </c>
      <c r="B13754" s="210">
        <v>44561</v>
      </c>
      <c r="C13754" s="210" t="s">
        <v>1096</v>
      </c>
      <c r="D13754" s="211">
        <f>VLOOKUP(Pag_Inicio_Corr_mas_casos[[#This Row],[Corregimiento]],Hoja3!$A$2:$D$676,4,0)</f>
        <v>80826</v>
      </c>
      <c r="E13754" s="210">
        <v>41</v>
      </c>
    </row>
    <row r="13755" spans="1:5">
      <c r="A13755" s="209">
        <v>44561</v>
      </c>
      <c r="B13755" s="210">
        <v>44561</v>
      </c>
      <c r="C13755" s="210" t="s">
        <v>950</v>
      </c>
      <c r="D13755" s="211">
        <f>VLOOKUP(Pag_Inicio_Corr_mas_casos[[#This Row],[Corregimiento]],Hoja3!$A$2:$D$676,4,0)</f>
        <v>80811</v>
      </c>
      <c r="E13755" s="210">
        <v>37</v>
      </c>
    </row>
    <row r="13756" spans="1:5">
      <c r="A13756" s="209">
        <v>44561</v>
      </c>
      <c r="B13756" s="210">
        <v>44561</v>
      </c>
      <c r="C13756" s="210" t="s">
        <v>1287</v>
      </c>
      <c r="D13756" s="211">
        <f>VLOOKUP(Pag_Inicio_Corr_mas_casos[[#This Row],[Corregimiento]],Hoja3!$A$2:$D$676,4,0)</f>
        <v>130102</v>
      </c>
      <c r="E13756" s="210">
        <v>35</v>
      </c>
    </row>
    <row r="13757" spans="1:5">
      <c r="A13757" s="209">
        <v>44561</v>
      </c>
      <c r="B13757" s="210">
        <v>44561</v>
      </c>
      <c r="C13757" s="210" t="s">
        <v>1022</v>
      </c>
      <c r="D13757" s="211">
        <f>VLOOKUP(Pag_Inicio_Corr_mas_casos[[#This Row],[Corregimiento]],Hoja3!$A$2:$D$676,4,0)</f>
        <v>80816</v>
      </c>
      <c r="E13757" s="210">
        <v>34</v>
      </c>
    </row>
    <row r="13758" spans="1:5">
      <c r="A13758" s="209">
        <v>44561</v>
      </c>
      <c r="B13758" s="210">
        <v>44561</v>
      </c>
      <c r="C13758" s="210" t="s">
        <v>1429</v>
      </c>
      <c r="D13758" s="211">
        <f>VLOOKUP(Pag_Inicio_Corr_mas_casos[[#This Row],[Corregimiento]],Hoja3!$A$2:$D$676,4,0)</f>
        <v>80808</v>
      </c>
      <c r="E13758" s="210">
        <v>33</v>
      </c>
    </row>
    <row r="13759" spans="1:5">
      <c r="A13759" s="209">
        <v>44561</v>
      </c>
      <c r="B13759" s="210">
        <v>44561</v>
      </c>
      <c r="C13759" s="210" t="s">
        <v>1262</v>
      </c>
      <c r="D13759" s="211">
        <f>VLOOKUP(Pag_Inicio_Corr_mas_casos[[#This Row],[Corregimiento]],Hoja3!$A$2:$D$676,4,0)</f>
        <v>20601</v>
      </c>
      <c r="E13759" s="210">
        <v>33</v>
      </c>
    </row>
    <row r="13760" spans="1:5">
      <c r="A13760" s="209">
        <v>44561</v>
      </c>
      <c r="B13760" s="210">
        <v>44561</v>
      </c>
      <c r="C13760" s="210" t="s">
        <v>1115</v>
      </c>
      <c r="D13760" s="211">
        <f>VLOOKUP(Pag_Inicio_Corr_mas_casos[[#This Row],[Corregimiento]],Hoja3!$A$2:$D$676,4,0)</f>
        <v>60101</v>
      </c>
      <c r="E13760" s="210">
        <v>33</v>
      </c>
    </row>
    <row r="13761" spans="1:5">
      <c r="A13761" s="209">
        <v>44561</v>
      </c>
      <c r="B13761" s="210">
        <v>44561</v>
      </c>
      <c r="C13761" s="210" t="s">
        <v>1296</v>
      </c>
      <c r="D13761" s="211">
        <f>VLOOKUP(Pag_Inicio_Corr_mas_casos[[#This Row],[Corregimiento]],Hoja3!$A$2:$D$676,4,0)</f>
        <v>80823</v>
      </c>
      <c r="E13761" s="210">
        <v>28</v>
      </c>
    </row>
    <row r="13762" spans="1:5">
      <c r="A13762" s="209">
        <v>44561</v>
      </c>
      <c r="B13762" s="210">
        <v>44561</v>
      </c>
      <c r="C13762" s="210" t="s">
        <v>1002</v>
      </c>
      <c r="D13762" s="211">
        <f>VLOOKUP(Pag_Inicio_Corr_mas_casos[[#This Row],[Corregimiento]],Hoja3!$A$2:$D$676,4,0)</f>
        <v>91001</v>
      </c>
      <c r="E13762" s="210">
        <v>28</v>
      </c>
    </row>
    <row r="13763" spans="1:5">
      <c r="A13763" s="209">
        <v>44561</v>
      </c>
      <c r="B13763" s="210">
        <v>44561</v>
      </c>
      <c r="C13763" s="210" t="s">
        <v>1492</v>
      </c>
      <c r="D13763" s="211">
        <f>VLOOKUP(Pag_Inicio_Corr_mas_casos[[#This Row],[Corregimiento]],Hoja3!$A$2:$D$676,4,0)</f>
        <v>60105</v>
      </c>
      <c r="E13763" s="210">
        <v>27</v>
      </c>
    </row>
    <row r="13764" spans="1:5">
      <c r="A13764" s="38">
        <v>44562</v>
      </c>
      <c r="B13764" s="39">
        <v>44562</v>
      </c>
      <c r="C13764" s="39" t="s">
        <v>1120</v>
      </c>
      <c r="D13764" s="40">
        <f>VLOOKUP(Pag_Inicio_Corr_mas_casos[[#This Row],[Corregimiento]],Hoja3!$A$2:$D$676,4,0)</f>
        <v>80809</v>
      </c>
      <c r="E13764" s="39">
        <v>145</v>
      </c>
    </row>
    <row r="13765" spans="1:5">
      <c r="A13765" s="38">
        <v>44562</v>
      </c>
      <c r="B13765" s="39">
        <v>44562</v>
      </c>
      <c r="C13765" s="39" t="s">
        <v>1049</v>
      </c>
      <c r="D13765" s="40">
        <f>VLOOKUP(Pag_Inicio_Corr_mas_casos[[#This Row],[Corregimiento]],Hoja3!$A$2:$D$676,4,0)</f>
        <v>80806</v>
      </c>
      <c r="E13765" s="39">
        <v>89</v>
      </c>
    </row>
    <row r="13766" spans="1:5">
      <c r="A13766" s="38">
        <v>44562</v>
      </c>
      <c r="B13766" s="39">
        <v>44562</v>
      </c>
      <c r="C13766" s="39" t="s">
        <v>1051</v>
      </c>
      <c r="D13766" s="40">
        <f>VLOOKUP(Pag_Inicio_Corr_mas_casos[[#This Row],[Corregimiento]],Hoja3!$A$2:$D$676,4,0)</f>
        <v>80807</v>
      </c>
      <c r="E13766" s="39">
        <v>75</v>
      </c>
    </row>
    <row r="13767" spans="1:5">
      <c r="A13767" s="38">
        <v>44562</v>
      </c>
      <c r="B13767" s="39">
        <v>44562</v>
      </c>
      <c r="C13767" s="39" t="s">
        <v>1155</v>
      </c>
      <c r="D13767" s="40">
        <f>VLOOKUP(Pag_Inicio_Corr_mas_casos[[#This Row],[Corregimiento]],Hoja3!$A$2:$D$676,4,0)</f>
        <v>80812</v>
      </c>
      <c r="E13767" s="39">
        <v>72</v>
      </c>
    </row>
    <row r="13768" spans="1:5">
      <c r="A13768" s="38">
        <v>44562</v>
      </c>
      <c r="B13768" s="39">
        <v>44562</v>
      </c>
      <c r="C13768" s="39" t="s">
        <v>1055</v>
      </c>
      <c r="D13768" s="40">
        <f>VLOOKUP(Pag_Inicio_Corr_mas_casos[[#This Row],[Corregimiento]],Hoja3!$A$2:$D$676,4,0)</f>
        <v>80814</v>
      </c>
      <c r="E13768" s="39">
        <v>67</v>
      </c>
    </row>
    <row r="13769" spans="1:5">
      <c r="A13769" s="38">
        <v>44562</v>
      </c>
      <c r="B13769" s="39">
        <v>44562</v>
      </c>
      <c r="C13769" s="39" t="s">
        <v>1048</v>
      </c>
      <c r="D13769" s="40">
        <f>VLOOKUP(Pag_Inicio_Corr_mas_casos[[#This Row],[Corregimiento]],Hoja3!$A$2:$D$676,4,0)</f>
        <v>81009</v>
      </c>
      <c r="E13769" s="39">
        <v>65</v>
      </c>
    </row>
    <row r="13770" spans="1:5">
      <c r="A13770" s="38">
        <v>44562</v>
      </c>
      <c r="B13770" s="39">
        <v>44562</v>
      </c>
      <c r="C13770" s="39" t="s">
        <v>1115</v>
      </c>
      <c r="D13770" s="40">
        <f>VLOOKUP(Pag_Inicio_Corr_mas_casos[[#This Row],[Corregimiento]],Hoja3!$A$2:$D$676,4,0)</f>
        <v>60101</v>
      </c>
      <c r="E13770" s="39">
        <v>54</v>
      </c>
    </row>
    <row r="13771" spans="1:5">
      <c r="A13771" s="38">
        <v>44562</v>
      </c>
      <c r="B13771" s="39">
        <v>44562</v>
      </c>
      <c r="C13771" s="39" t="s">
        <v>1121</v>
      </c>
      <c r="D13771" s="40">
        <f>VLOOKUP(Pag_Inicio_Corr_mas_casos[[#This Row],[Corregimiento]],Hoja3!$A$2:$D$676,4,0)</f>
        <v>80819</v>
      </c>
      <c r="E13771" s="39">
        <v>46</v>
      </c>
    </row>
    <row r="13772" spans="1:5">
      <c r="A13772" s="38">
        <v>44562</v>
      </c>
      <c r="B13772" s="39">
        <v>44562</v>
      </c>
      <c r="C13772" s="39" t="s">
        <v>1130</v>
      </c>
      <c r="D13772" s="40">
        <f>VLOOKUP(Pag_Inicio_Corr_mas_casos[[#This Row],[Corregimiento]],Hoja3!$A$2:$D$676,4,0)</f>
        <v>81003</v>
      </c>
      <c r="E13772" s="39">
        <v>45</v>
      </c>
    </row>
    <row r="13773" spans="1:5">
      <c r="A13773" s="38">
        <v>44562</v>
      </c>
      <c r="B13773" s="39">
        <v>44562</v>
      </c>
      <c r="C13773" s="39" t="s">
        <v>1287</v>
      </c>
      <c r="D13773" s="40">
        <f>VLOOKUP(Pag_Inicio_Corr_mas_casos[[#This Row],[Corregimiento]],Hoja3!$A$2:$D$676,4,0)</f>
        <v>130102</v>
      </c>
      <c r="E13773" s="39">
        <v>43</v>
      </c>
    </row>
    <row r="13774" spans="1:5">
      <c r="A13774" s="38">
        <v>44562</v>
      </c>
      <c r="B13774" s="39">
        <v>44562</v>
      </c>
      <c r="C13774" s="39" t="s">
        <v>1056</v>
      </c>
      <c r="D13774" s="40">
        <f>VLOOKUP(Pag_Inicio_Corr_mas_casos[[#This Row],[Corregimiento]],Hoja3!$A$2:$D$676,4,0)</f>
        <v>80826</v>
      </c>
      <c r="E13774" s="39">
        <v>43</v>
      </c>
    </row>
    <row r="13775" spans="1:5">
      <c r="A13775" s="38">
        <v>44562</v>
      </c>
      <c r="B13775" s="39">
        <v>44562</v>
      </c>
      <c r="C13775" s="39" t="s">
        <v>1046</v>
      </c>
      <c r="D13775" s="40">
        <f>VLOOKUP(Pag_Inicio_Corr_mas_casos[[#This Row],[Corregimiento]],Hoja3!$A$2:$D$676,4,0)</f>
        <v>80810</v>
      </c>
      <c r="E13775" s="39">
        <v>37</v>
      </c>
    </row>
    <row r="13776" spans="1:5">
      <c r="A13776" s="38">
        <v>44562</v>
      </c>
      <c r="B13776" s="39">
        <v>44562</v>
      </c>
      <c r="C13776" s="39" t="s">
        <v>1101</v>
      </c>
      <c r="D13776" s="40">
        <f>VLOOKUP(Pag_Inicio_Corr_mas_casos[[#This Row],[Corregimiento]],Hoja3!$A$2:$D$676,4,0)</f>
        <v>80808</v>
      </c>
      <c r="E13776" s="39">
        <v>33</v>
      </c>
    </row>
    <row r="13777" spans="1:5">
      <c r="A13777" s="38">
        <v>44562</v>
      </c>
      <c r="B13777" s="39">
        <v>44562</v>
      </c>
      <c r="C13777" s="39" t="s">
        <v>1169</v>
      </c>
      <c r="D13777" s="40">
        <f>VLOOKUP(Pag_Inicio_Corr_mas_casos[[#This Row],[Corregimiento]],Hoja3!$A$2:$D$676,4,0)</f>
        <v>40601</v>
      </c>
      <c r="E13777" s="39">
        <v>32</v>
      </c>
    </row>
    <row r="13778" spans="1:5">
      <c r="A13778" s="38">
        <v>44562</v>
      </c>
      <c r="B13778" s="39">
        <v>44562</v>
      </c>
      <c r="C13778" s="39" t="s">
        <v>1128</v>
      </c>
      <c r="D13778" s="40">
        <f>VLOOKUP(Pag_Inicio_Corr_mas_casos[[#This Row],[Corregimiento]],Hoja3!$A$2:$D$676,4,0)</f>
        <v>81001</v>
      </c>
      <c r="E13778" s="39">
        <v>29</v>
      </c>
    </row>
    <row r="13779" spans="1:5">
      <c r="A13779" s="38">
        <v>44562</v>
      </c>
      <c r="B13779" s="39">
        <v>44562</v>
      </c>
      <c r="C13779" s="39" t="s">
        <v>1177</v>
      </c>
      <c r="D13779" s="40">
        <f>VLOOKUP(Pag_Inicio_Corr_mas_casos[[#This Row],[Corregimiento]],Hoja3!$A$2:$D$676,4,0)</f>
        <v>130101</v>
      </c>
      <c r="E13779" s="39">
        <v>27</v>
      </c>
    </row>
    <row r="13780" spans="1:5">
      <c r="A13780" s="38">
        <v>44562</v>
      </c>
      <c r="B13780" s="39">
        <v>44562</v>
      </c>
      <c r="C13780" s="39" t="s">
        <v>881</v>
      </c>
      <c r="D13780" s="40">
        <f>VLOOKUP(Pag_Inicio_Corr_mas_casos[[#This Row],[Corregimiento]],Hoja3!$A$2:$D$676,4,0)</f>
        <v>80821</v>
      </c>
      <c r="E13780" s="39">
        <v>27</v>
      </c>
    </row>
    <row r="13781" spans="1:5">
      <c r="A13781" s="38">
        <v>44562</v>
      </c>
      <c r="B13781" s="39">
        <v>44562</v>
      </c>
      <c r="C13781" s="39" t="s">
        <v>1131</v>
      </c>
      <c r="D13781" s="40">
        <f>VLOOKUP(Pag_Inicio_Corr_mas_casos[[#This Row],[Corregimiento]],Hoja3!$A$2:$D$676,4,0)</f>
        <v>91001</v>
      </c>
      <c r="E13781" s="39">
        <v>26</v>
      </c>
    </row>
    <row r="13782" spans="1:5">
      <c r="A13782" s="38">
        <v>44562</v>
      </c>
      <c r="B13782" s="39">
        <v>44562</v>
      </c>
      <c r="C13782" s="39" t="s">
        <v>1057</v>
      </c>
      <c r="D13782" s="40">
        <f>VLOOKUP(Pag_Inicio_Corr_mas_casos[[#This Row],[Corregimiento]],Hoja3!$A$2:$D$676,4,0)</f>
        <v>80811</v>
      </c>
      <c r="E13782" s="39">
        <v>26</v>
      </c>
    </row>
    <row r="13783" spans="1:5">
      <c r="A13783" s="38">
        <v>44562</v>
      </c>
      <c r="B13783" s="39">
        <v>44562</v>
      </c>
      <c r="C13783" s="39" t="s">
        <v>1150</v>
      </c>
      <c r="D13783" s="40">
        <f>VLOOKUP(Pag_Inicio_Corr_mas_casos[[#This Row],[Corregimiento]],Hoja3!$A$2:$D$676,4,0)</f>
        <v>70301</v>
      </c>
      <c r="E13783" s="39">
        <v>26</v>
      </c>
    </row>
    <row r="13784" spans="1:5">
      <c r="A13784" s="43">
        <v>44563</v>
      </c>
      <c r="B13784" s="41">
        <v>44563</v>
      </c>
      <c r="C13784" s="41" t="s">
        <v>1120</v>
      </c>
      <c r="D13784" s="42">
        <f>VLOOKUP(Pag_Inicio_Corr_mas_casos[[#This Row],[Corregimiento]],Hoja3!$A$2:$D$676,4,0)</f>
        <v>80809</v>
      </c>
      <c r="E13784" s="41">
        <v>78</v>
      </c>
    </row>
    <row r="13785" spans="1:5">
      <c r="A13785" s="43">
        <v>44563</v>
      </c>
      <c r="B13785" s="41">
        <v>44563</v>
      </c>
      <c r="C13785" s="41" t="s">
        <v>1051</v>
      </c>
      <c r="D13785" s="42">
        <f>VLOOKUP(Pag_Inicio_Corr_mas_casos[[#This Row],[Corregimiento]],Hoja3!$A$2:$D$676,4,0)</f>
        <v>80807</v>
      </c>
      <c r="E13785" s="41">
        <v>59</v>
      </c>
    </row>
    <row r="13786" spans="1:5">
      <c r="A13786" s="43">
        <v>44563</v>
      </c>
      <c r="B13786" s="41">
        <v>44563</v>
      </c>
      <c r="C13786" s="41" t="s">
        <v>1155</v>
      </c>
      <c r="D13786" s="42">
        <f>VLOOKUP(Pag_Inicio_Corr_mas_casos[[#This Row],[Corregimiento]],Hoja3!$A$2:$D$676,4,0)</f>
        <v>80812</v>
      </c>
      <c r="E13786" s="41">
        <v>39</v>
      </c>
    </row>
    <row r="13787" spans="1:5">
      <c r="A13787" s="43">
        <v>44563</v>
      </c>
      <c r="B13787" s="41">
        <v>44563</v>
      </c>
      <c r="C13787" s="41" t="s">
        <v>1048</v>
      </c>
      <c r="D13787" s="42">
        <f>VLOOKUP(Pag_Inicio_Corr_mas_casos[[#This Row],[Corregimiento]],Hoja3!$A$2:$D$676,4,0)</f>
        <v>81009</v>
      </c>
      <c r="E13787" s="41">
        <v>35</v>
      </c>
    </row>
    <row r="13788" spans="1:5">
      <c r="A13788" s="43">
        <v>44563</v>
      </c>
      <c r="B13788" s="41">
        <v>44563</v>
      </c>
      <c r="C13788" s="41" t="s">
        <v>1049</v>
      </c>
      <c r="D13788" s="42">
        <f>VLOOKUP(Pag_Inicio_Corr_mas_casos[[#This Row],[Corregimiento]],Hoja3!$A$2:$D$676,4,0)</f>
        <v>80806</v>
      </c>
      <c r="E13788" s="41">
        <v>32</v>
      </c>
    </row>
    <row r="13789" spans="1:5">
      <c r="A13789" s="43">
        <v>44563</v>
      </c>
      <c r="B13789" s="41">
        <v>44563</v>
      </c>
      <c r="C13789" s="41" t="s">
        <v>1055</v>
      </c>
      <c r="D13789" s="42">
        <f>VLOOKUP(Pag_Inicio_Corr_mas_casos[[#This Row],[Corregimiento]],Hoja3!$A$2:$D$676,4,0)</f>
        <v>80814</v>
      </c>
      <c r="E13789" s="41">
        <v>29</v>
      </c>
    </row>
    <row r="13790" spans="1:5">
      <c r="A13790" s="43">
        <v>44563</v>
      </c>
      <c r="B13790" s="41">
        <v>44563</v>
      </c>
      <c r="C13790" s="41" t="s">
        <v>1130</v>
      </c>
      <c r="D13790" s="42">
        <f>VLOOKUP(Pag_Inicio_Corr_mas_casos[[#This Row],[Corregimiento]],Hoja3!$A$2:$D$676,4,0)</f>
        <v>81003</v>
      </c>
      <c r="E13790" s="41">
        <v>28</v>
      </c>
    </row>
    <row r="13791" spans="1:5">
      <c r="A13791" s="43">
        <v>44563</v>
      </c>
      <c r="B13791" s="41">
        <v>44563</v>
      </c>
      <c r="C13791" s="41" t="s">
        <v>1121</v>
      </c>
      <c r="D13791" s="42">
        <f>VLOOKUP(Pag_Inicio_Corr_mas_casos[[#This Row],[Corregimiento]],Hoja3!$A$2:$D$676,4,0)</f>
        <v>80819</v>
      </c>
      <c r="E13791" s="41">
        <v>26</v>
      </c>
    </row>
    <row r="13792" spans="1:5">
      <c r="A13792" s="43">
        <v>44563</v>
      </c>
      <c r="B13792" s="41">
        <v>44563</v>
      </c>
      <c r="C13792" s="41" t="s">
        <v>1056</v>
      </c>
      <c r="D13792" s="42">
        <f>VLOOKUP(Pag_Inicio_Corr_mas_casos[[#This Row],[Corregimiento]],Hoja3!$A$2:$D$676,4,0)</f>
        <v>80826</v>
      </c>
      <c r="E13792" s="41">
        <v>21</v>
      </c>
    </row>
    <row r="13793" spans="1:5">
      <c r="A13793" s="43">
        <v>44563</v>
      </c>
      <c r="B13793" s="41">
        <v>44563</v>
      </c>
      <c r="C13793" s="41" t="s">
        <v>1046</v>
      </c>
      <c r="D13793" s="42">
        <f>VLOOKUP(Pag_Inicio_Corr_mas_casos[[#This Row],[Corregimiento]],Hoja3!$A$2:$D$676,4,0)</f>
        <v>80810</v>
      </c>
      <c r="E13793" s="41">
        <v>19</v>
      </c>
    </row>
    <row r="13794" spans="1:5">
      <c r="A13794" s="43">
        <v>44563</v>
      </c>
      <c r="B13794" s="41">
        <v>44563</v>
      </c>
      <c r="C13794" s="41" t="s">
        <v>1101</v>
      </c>
      <c r="D13794" s="42">
        <f>VLOOKUP(Pag_Inicio_Corr_mas_casos[[#This Row],[Corregimiento]],Hoja3!$A$2:$D$676,4,0)</f>
        <v>80808</v>
      </c>
      <c r="E13794" s="41">
        <v>18</v>
      </c>
    </row>
    <row r="13795" spans="1:5">
      <c r="A13795" s="43">
        <v>44563</v>
      </c>
      <c r="B13795" s="41">
        <v>44563</v>
      </c>
      <c r="C13795" s="41" t="s">
        <v>1177</v>
      </c>
      <c r="D13795" s="42">
        <f>VLOOKUP(Pag_Inicio_Corr_mas_casos[[#This Row],[Corregimiento]],Hoja3!$A$2:$D$676,4,0)</f>
        <v>130101</v>
      </c>
      <c r="E13795" s="41">
        <v>17</v>
      </c>
    </row>
    <row r="13796" spans="1:5">
      <c r="A13796" s="43">
        <v>44563</v>
      </c>
      <c r="B13796" s="41">
        <v>44563</v>
      </c>
      <c r="C13796" s="41" t="s">
        <v>1287</v>
      </c>
      <c r="D13796" s="42">
        <f>VLOOKUP(Pag_Inicio_Corr_mas_casos[[#This Row],[Corregimiento]],Hoja3!$A$2:$D$676,4,0)</f>
        <v>130102</v>
      </c>
      <c r="E13796" s="41">
        <v>17</v>
      </c>
    </row>
    <row r="13797" spans="1:5">
      <c r="A13797" s="43">
        <v>44563</v>
      </c>
      <c r="B13797" s="41">
        <v>44563</v>
      </c>
      <c r="C13797" s="41" t="s">
        <v>1566</v>
      </c>
      <c r="D13797" s="42">
        <f>VLOOKUP(Pag_Inicio_Corr_mas_casos[[#This Row],[Corregimiento]],Hoja3!$A$2:$D$676,4,0)</f>
        <v>50106</v>
      </c>
      <c r="E13797" s="41">
        <v>17</v>
      </c>
    </row>
    <row r="13798" spans="1:5">
      <c r="A13798" s="43">
        <v>44563</v>
      </c>
      <c r="B13798" s="41">
        <v>44563</v>
      </c>
      <c r="C13798" s="41" t="s">
        <v>1145</v>
      </c>
      <c r="D13798" s="42">
        <f>VLOOKUP(Pag_Inicio_Corr_mas_casos[[#This Row],[Corregimiento]],Hoja3!$A$2:$D$676,4,0)</f>
        <v>130106</v>
      </c>
      <c r="E13798" s="41">
        <v>16</v>
      </c>
    </row>
    <row r="13799" spans="1:5">
      <c r="A13799" s="43">
        <v>44563</v>
      </c>
      <c r="B13799" s="41">
        <v>44563</v>
      </c>
      <c r="C13799" s="41" t="s">
        <v>1131</v>
      </c>
      <c r="D13799" s="42">
        <f>VLOOKUP(Pag_Inicio_Corr_mas_casos[[#This Row],[Corregimiento]],Hoja3!$A$2:$D$676,4,0)</f>
        <v>91001</v>
      </c>
      <c r="E13799" s="41">
        <v>15</v>
      </c>
    </row>
    <row r="13800" spans="1:5">
      <c r="A13800" s="43">
        <v>44563</v>
      </c>
      <c r="B13800" s="41">
        <v>44563</v>
      </c>
      <c r="C13800" s="41" t="s">
        <v>1057</v>
      </c>
      <c r="D13800" s="42">
        <f>VLOOKUP(Pag_Inicio_Corr_mas_casos[[#This Row],[Corregimiento]],Hoja3!$A$2:$D$676,4,0)</f>
        <v>80811</v>
      </c>
      <c r="E13800" s="41">
        <v>15</v>
      </c>
    </row>
    <row r="13801" spans="1:5">
      <c r="A13801" s="43">
        <v>44563</v>
      </c>
      <c r="B13801" s="41">
        <v>44563</v>
      </c>
      <c r="C13801" s="41" t="s">
        <v>1115</v>
      </c>
      <c r="D13801" s="42">
        <f>VLOOKUP(Pag_Inicio_Corr_mas_casos[[#This Row],[Corregimiento]],Hoja3!$A$2:$D$676,4,0)</f>
        <v>60101</v>
      </c>
      <c r="E13801" s="41">
        <v>13</v>
      </c>
    </row>
    <row r="13802" spans="1:5">
      <c r="A13802" s="43">
        <v>44563</v>
      </c>
      <c r="B13802" s="41">
        <v>44563</v>
      </c>
      <c r="C13802" s="41" t="s">
        <v>1169</v>
      </c>
      <c r="D13802" s="42">
        <f>VLOOKUP(Pag_Inicio_Corr_mas_casos[[#This Row],[Corregimiento]],Hoja3!$A$2:$D$676,4,0)</f>
        <v>40601</v>
      </c>
      <c r="E13802" s="41">
        <v>13</v>
      </c>
    </row>
    <row r="13803" spans="1:5">
      <c r="A13803" s="43">
        <v>44563</v>
      </c>
      <c r="B13803" s="41">
        <v>44563</v>
      </c>
      <c r="C13803" s="41" t="s">
        <v>1161</v>
      </c>
      <c r="D13803" s="42">
        <f>VLOOKUP(Pag_Inicio_Corr_mas_casos[[#This Row],[Corregimiento]],Hoja3!$A$2:$D$676,4,0)</f>
        <v>40201</v>
      </c>
      <c r="E13803" s="41">
        <v>12</v>
      </c>
    </row>
    <row r="13804" spans="1:5">
      <c r="A13804" s="203">
        <v>44564</v>
      </c>
      <c r="B13804" s="204">
        <v>44564</v>
      </c>
      <c r="C13804" s="204" t="s">
        <v>1120</v>
      </c>
      <c r="D13804" s="205">
        <f>VLOOKUP(Pag_Inicio_Corr_mas_casos[[#This Row],[Corregimiento]],Hoja3!$A$2:$D$676,4,0)</f>
        <v>80809</v>
      </c>
      <c r="E13804" s="204">
        <v>104</v>
      </c>
    </row>
    <row r="13805" spans="1:5">
      <c r="A13805" s="203">
        <v>44564</v>
      </c>
      <c r="B13805" s="204">
        <v>44564</v>
      </c>
      <c r="C13805" s="204" t="s">
        <v>1155</v>
      </c>
      <c r="D13805" s="205">
        <f>VLOOKUP(Pag_Inicio_Corr_mas_casos[[#This Row],[Corregimiento]],Hoja3!$A$2:$D$676,4,0)</f>
        <v>80812</v>
      </c>
      <c r="E13805" s="204">
        <v>82</v>
      </c>
    </row>
    <row r="13806" spans="1:5">
      <c r="A13806" s="203">
        <v>44564</v>
      </c>
      <c r="B13806" s="204">
        <v>44564</v>
      </c>
      <c r="C13806" s="204" t="s">
        <v>1048</v>
      </c>
      <c r="D13806" s="205">
        <f>VLOOKUP(Pag_Inicio_Corr_mas_casos[[#This Row],[Corregimiento]],Hoja3!$A$2:$D$676,4,0)</f>
        <v>81009</v>
      </c>
      <c r="E13806" s="204">
        <v>61</v>
      </c>
    </row>
    <row r="13807" spans="1:5">
      <c r="A13807" s="203">
        <v>44564</v>
      </c>
      <c r="B13807" s="204">
        <v>44564</v>
      </c>
      <c r="C13807" s="204" t="s">
        <v>1051</v>
      </c>
      <c r="D13807" s="205">
        <f>VLOOKUP(Pag_Inicio_Corr_mas_casos[[#This Row],[Corregimiento]],Hoja3!$A$2:$D$676,4,0)</f>
        <v>80807</v>
      </c>
      <c r="E13807" s="204">
        <v>59</v>
      </c>
    </row>
    <row r="13808" spans="1:5">
      <c r="A13808" s="203">
        <v>44564</v>
      </c>
      <c r="B13808" s="204">
        <v>44564</v>
      </c>
      <c r="C13808" s="204" t="s">
        <v>1049</v>
      </c>
      <c r="D13808" s="205">
        <f>VLOOKUP(Pag_Inicio_Corr_mas_casos[[#This Row],[Corregimiento]],Hoja3!$A$2:$D$676,4,0)</f>
        <v>80806</v>
      </c>
      <c r="E13808" s="204">
        <v>56</v>
      </c>
    </row>
    <row r="13809" spans="1:5">
      <c r="A13809" s="203">
        <v>44564</v>
      </c>
      <c r="B13809" s="204">
        <v>44564</v>
      </c>
      <c r="C13809" s="204" t="s">
        <v>1287</v>
      </c>
      <c r="D13809" s="205">
        <f>VLOOKUP(Pag_Inicio_Corr_mas_casos[[#This Row],[Corregimiento]],Hoja3!$A$2:$D$676,4,0)</f>
        <v>130102</v>
      </c>
      <c r="E13809" s="204">
        <v>37</v>
      </c>
    </row>
    <row r="13810" spans="1:5">
      <c r="A13810" s="203">
        <v>44564</v>
      </c>
      <c r="B13810" s="204">
        <v>44564</v>
      </c>
      <c r="C13810" s="204" t="s">
        <v>1430</v>
      </c>
      <c r="D13810" s="205">
        <f>VLOOKUP(Pag_Inicio_Corr_mas_casos[[#This Row],[Corregimiento]],Hoja3!$A$2:$D$676,4,0)</f>
        <v>80810</v>
      </c>
      <c r="E13810" s="204">
        <v>30</v>
      </c>
    </row>
    <row r="13811" spans="1:5">
      <c r="A13811" s="203">
        <v>44564</v>
      </c>
      <c r="B13811" s="204">
        <v>44564</v>
      </c>
      <c r="C13811" s="204" t="s">
        <v>1121</v>
      </c>
      <c r="D13811" s="205">
        <f>VLOOKUP(Pag_Inicio_Corr_mas_casos[[#This Row],[Corregimiento]],Hoja3!$A$2:$D$676,4,0)</f>
        <v>80819</v>
      </c>
      <c r="E13811" s="204">
        <v>27</v>
      </c>
    </row>
    <row r="13812" spans="1:5">
      <c r="A13812" s="203">
        <v>44564</v>
      </c>
      <c r="B13812" s="204">
        <v>44564</v>
      </c>
      <c r="C13812" s="204" t="s">
        <v>1055</v>
      </c>
      <c r="D13812" s="205">
        <f>VLOOKUP(Pag_Inicio_Corr_mas_casos[[#This Row],[Corregimiento]],Hoja3!$A$2:$D$676,4,0)</f>
        <v>80814</v>
      </c>
      <c r="E13812" s="204">
        <v>26</v>
      </c>
    </row>
    <row r="13813" spans="1:5">
      <c r="A13813" s="203">
        <v>44564</v>
      </c>
      <c r="B13813" s="204">
        <v>44564</v>
      </c>
      <c r="C13813" s="204" t="s">
        <v>1429</v>
      </c>
      <c r="D13813" s="205">
        <f>VLOOKUP(Pag_Inicio_Corr_mas_casos[[#This Row],[Corregimiento]],Hoja3!$A$2:$D$676,4,0)</f>
        <v>80808</v>
      </c>
      <c r="E13813" s="204">
        <v>24</v>
      </c>
    </row>
    <row r="13814" spans="1:5">
      <c r="A13814" s="203">
        <v>44564</v>
      </c>
      <c r="B13814" s="204">
        <v>44564</v>
      </c>
      <c r="C13814" s="204" t="s">
        <v>1096</v>
      </c>
      <c r="D13814" s="205">
        <f>VLOOKUP(Pag_Inicio_Corr_mas_casos[[#This Row],[Corregimiento]],Hoja3!$A$2:$D$676,4,0)</f>
        <v>80826</v>
      </c>
      <c r="E13814" s="204">
        <v>24</v>
      </c>
    </row>
    <row r="13815" spans="1:5">
      <c r="A13815" s="203">
        <v>44564</v>
      </c>
      <c r="B13815" s="204">
        <v>44564</v>
      </c>
      <c r="C13815" s="204" t="s">
        <v>1045</v>
      </c>
      <c r="D13815" s="205">
        <f>VLOOKUP(Pag_Inicio_Corr_mas_casos[[#This Row],[Corregimiento]],Hoja3!$A$2:$D$676,4,0)</f>
        <v>81001</v>
      </c>
      <c r="E13815" s="204">
        <v>23</v>
      </c>
    </row>
    <row r="13816" spans="1:5">
      <c r="A13816" s="203">
        <v>44564</v>
      </c>
      <c r="B13816" s="204">
        <v>44564</v>
      </c>
      <c r="C13816" s="204" t="s">
        <v>1296</v>
      </c>
      <c r="D13816" s="205">
        <f>VLOOKUP(Pag_Inicio_Corr_mas_casos[[#This Row],[Corregimiento]],Hoja3!$A$2:$D$676,4,0)</f>
        <v>80823</v>
      </c>
      <c r="E13816" s="204">
        <v>23</v>
      </c>
    </row>
    <row r="13817" spans="1:5">
      <c r="A13817" s="203">
        <v>44564</v>
      </c>
      <c r="B13817" s="204">
        <v>44564</v>
      </c>
      <c r="C13817" s="204" t="s">
        <v>1427</v>
      </c>
      <c r="D13817" s="205">
        <f>VLOOKUP(Pag_Inicio_Corr_mas_casos[[#This Row],[Corregimiento]],Hoja3!$A$2:$D$676,4,0)</f>
        <v>81003</v>
      </c>
      <c r="E13817" s="204">
        <v>21</v>
      </c>
    </row>
    <row r="13818" spans="1:5">
      <c r="A13818" s="203">
        <v>44564</v>
      </c>
      <c r="B13818" s="204">
        <v>44564</v>
      </c>
      <c r="C13818" s="204" t="s">
        <v>1515</v>
      </c>
      <c r="D13818" s="205">
        <f>VLOOKUP(Pag_Inicio_Corr_mas_casos[[#This Row],[Corregimiento]],Hoja3!$A$2:$D$676,4,0)</f>
        <v>70301</v>
      </c>
      <c r="E13818" s="204">
        <v>19</v>
      </c>
    </row>
    <row r="13819" spans="1:5">
      <c r="A13819" s="203">
        <v>44564</v>
      </c>
      <c r="B13819" s="204">
        <v>44564</v>
      </c>
      <c r="C13819" s="204" t="s">
        <v>1177</v>
      </c>
      <c r="D13819" s="205">
        <f>VLOOKUP(Pag_Inicio_Corr_mas_casos[[#This Row],[Corregimiento]],Hoja3!$A$2:$D$676,4,0)</f>
        <v>130101</v>
      </c>
      <c r="E13819" s="204">
        <v>18</v>
      </c>
    </row>
    <row r="13820" spans="1:5">
      <c r="A13820" s="203">
        <v>44564</v>
      </c>
      <c r="B13820" s="204">
        <v>44564</v>
      </c>
      <c r="C13820" s="204" t="s">
        <v>1451</v>
      </c>
      <c r="D13820" s="205">
        <f>VLOOKUP(Pag_Inicio_Corr_mas_casos[[#This Row],[Corregimiento]],Hoja3!$A$2:$D$676,4,0)</f>
        <v>130702</v>
      </c>
      <c r="E13820" s="204">
        <v>18</v>
      </c>
    </row>
    <row r="13821" spans="1:5">
      <c r="A13821" s="203">
        <v>44564</v>
      </c>
      <c r="B13821" s="204">
        <v>44564</v>
      </c>
      <c r="C13821" s="204" t="s">
        <v>1461</v>
      </c>
      <c r="D13821" s="205">
        <f>VLOOKUP(Pag_Inicio_Corr_mas_casos[[#This Row],[Corregimiento]],Hoja3!$A$2:$D$676,4,0)</f>
        <v>130717</v>
      </c>
      <c r="E13821" s="204">
        <v>17</v>
      </c>
    </row>
    <row r="13822" spans="1:5">
      <c r="A13822" s="203">
        <v>44564</v>
      </c>
      <c r="B13822" s="204">
        <v>44564</v>
      </c>
      <c r="C13822" s="204" t="s">
        <v>779</v>
      </c>
      <c r="D13822" s="205">
        <f>VLOOKUP(Pag_Inicio_Corr_mas_casos[[#This Row],[Corregimiento]],Hoja3!$A$2:$D$676,4,0)</f>
        <v>130709</v>
      </c>
      <c r="E13822" s="204">
        <v>16</v>
      </c>
    </row>
    <row r="13823" spans="1:5">
      <c r="A13823" s="203">
        <v>44564</v>
      </c>
      <c r="B13823" s="204">
        <v>44564</v>
      </c>
      <c r="C13823" s="204" t="s">
        <v>1115</v>
      </c>
      <c r="D13823" s="205">
        <f>VLOOKUP(Pag_Inicio_Corr_mas_casos[[#This Row],[Corregimiento]],Hoja3!$A$2:$D$676,4,0)</f>
        <v>60101</v>
      </c>
      <c r="E13823" s="204">
        <v>16</v>
      </c>
    </row>
    <row r="13824" spans="1:5">
      <c r="A13824" s="32">
        <v>44565</v>
      </c>
      <c r="B13824" s="33">
        <v>44565</v>
      </c>
      <c r="C13824" s="33" t="s">
        <v>1120</v>
      </c>
      <c r="D13824" s="34">
        <f>VLOOKUP(Pag_Inicio_Corr_mas_casos[[#This Row],[Corregimiento]],Hoja3!$A$2:$D$676,4,0)</f>
        <v>80809</v>
      </c>
      <c r="E13824" s="33">
        <v>219</v>
      </c>
    </row>
    <row r="13825" spans="1:5">
      <c r="A13825" s="32">
        <v>44565</v>
      </c>
      <c r="B13825" s="33">
        <v>44565</v>
      </c>
      <c r="C13825" s="33" t="s">
        <v>1155</v>
      </c>
      <c r="D13825" s="34">
        <f>VLOOKUP(Pag_Inicio_Corr_mas_casos[[#This Row],[Corregimiento]],Hoja3!$A$2:$D$676,4,0)</f>
        <v>80812</v>
      </c>
      <c r="E13825" s="33">
        <v>159</v>
      </c>
    </row>
    <row r="13826" spans="1:5">
      <c r="A13826" s="32">
        <v>44565</v>
      </c>
      <c r="B13826" s="33">
        <v>44565</v>
      </c>
      <c r="C13826" s="33" t="s">
        <v>1051</v>
      </c>
      <c r="D13826" s="34">
        <f>VLOOKUP(Pag_Inicio_Corr_mas_casos[[#This Row],[Corregimiento]],Hoja3!$A$2:$D$676,4,0)</f>
        <v>80807</v>
      </c>
      <c r="E13826" s="33">
        <v>135</v>
      </c>
    </row>
    <row r="13827" spans="1:5">
      <c r="A13827" s="32">
        <v>44565</v>
      </c>
      <c r="B13827" s="33">
        <v>44565</v>
      </c>
      <c r="C13827" s="33" t="s">
        <v>1049</v>
      </c>
      <c r="D13827" s="34">
        <f>VLOOKUP(Pag_Inicio_Corr_mas_casos[[#This Row],[Corregimiento]],Hoja3!$A$2:$D$676,4,0)</f>
        <v>80806</v>
      </c>
      <c r="E13827" s="33">
        <v>117</v>
      </c>
    </row>
    <row r="13828" spans="1:5">
      <c r="A13828" s="32">
        <v>44565</v>
      </c>
      <c r="B13828" s="33">
        <v>44565</v>
      </c>
      <c r="C13828" s="33" t="s">
        <v>1048</v>
      </c>
      <c r="D13828" s="34">
        <f>VLOOKUP(Pag_Inicio_Corr_mas_casos[[#This Row],[Corregimiento]],Hoja3!$A$2:$D$676,4,0)</f>
        <v>81009</v>
      </c>
      <c r="E13828" s="33">
        <v>112</v>
      </c>
    </row>
    <row r="13829" spans="1:5">
      <c r="A13829" s="32">
        <v>44565</v>
      </c>
      <c r="B13829" s="33">
        <v>44565</v>
      </c>
      <c r="C13829" s="33" t="s">
        <v>1121</v>
      </c>
      <c r="D13829" s="34">
        <f>VLOOKUP(Pag_Inicio_Corr_mas_casos[[#This Row],[Corregimiento]],Hoja3!$A$2:$D$676,4,0)</f>
        <v>80819</v>
      </c>
      <c r="E13829" s="33">
        <v>97</v>
      </c>
    </row>
    <row r="13830" spans="1:5">
      <c r="A13830" s="32">
        <v>44565</v>
      </c>
      <c r="B13830" s="33">
        <v>44565</v>
      </c>
      <c r="C13830" s="33" t="s">
        <v>1130</v>
      </c>
      <c r="D13830" s="34">
        <f>VLOOKUP(Pag_Inicio_Corr_mas_casos[[#This Row],[Corregimiento]],Hoja3!$A$2:$D$676,4,0)</f>
        <v>81003</v>
      </c>
      <c r="E13830" s="33">
        <v>75</v>
      </c>
    </row>
    <row r="13831" spans="1:5">
      <c r="A13831" s="32">
        <v>44565</v>
      </c>
      <c r="B13831" s="33">
        <v>44565</v>
      </c>
      <c r="C13831" s="33" t="s">
        <v>1055</v>
      </c>
      <c r="D13831" s="34">
        <f>VLOOKUP(Pag_Inicio_Corr_mas_casos[[#This Row],[Corregimiento]],Hoja3!$A$2:$D$676,4,0)</f>
        <v>80814</v>
      </c>
      <c r="E13831" s="33">
        <v>74</v>
      </c>
    </row>
    <row r="13832" spans="1:5">
      <c r="A13832" s="32">
        <v>44565</v>
      </c>
      <c r="B13832" s="33">
        <v>44565</v>
      </c>
      <c r="C13832" s="33" t="s">
        <v>1128</v>
      </c>
      <c r="D13832" s="34">
        <f>VLOOKUP(Pag_Inicio_Corr_mas_casos[[#This Row],[Corregimiento]],Hoja3!$A$2:$D$676,4,0)</f>
        <v>81001</v>
      </c>
      <c r="E13832" s="33">
        <v>72</v>
      </c>
    </row>
    <row r="13833" spans="1:5">
      <c r="A13833" s="32">
        <v>44565</v>
      </c>
      <c r="B13833" s="33">
        <v>44565</v>
      </c>
      <c r="C13833" s="33" t="s">
        <v>1046</v>
      </c>
      <c r="D13833" s="34">
        <f>VLOOKUP(Pag_Inicio_Corr_mas_casos[[#This Row],[Corregimiento]],Hoja3!$A$2:$D$676,4,0)</f>
        <v>80810</v>
      </c>
      <c r="E13833" s="33">
        <v>72</v>
      </c>
    </row>
    <row r="13834" spans="1:5">
      <c r="A13834" s="32">
        <v>44565</v>
      </c>
      <c r="B13834" s="33">
        <v>44565</v>
      </c>
      <c r="C13834" s="33" t="s">
        <v>1056</v>
      </c>
      <c r="D13834" s="34">
        <f>VLOOKUP(Pag_Inicio_Corr_mas_casos[[#This Row],[Corregimiento]],Hoja3!$A$2:$D$676,4,0)</f>
        <v>80826</v>
      </c>
      <c r="E13834" s="33">
        <v>64</v>
      </c>
    </row>
    <row r="13835" spans="1:5">
      <c r="A13835" s="32">
        <v>44565</v>
      </c>
      <c r="B13835" s="33">
        <v>44565</v>
      </c>
      <c r="C13835" s="33" t="s">
        <v>1169</v>
      </c>
      <c r="D13835" s="34">
        <f>VLOOKUP(Pag_Inicio_Corr_mas_casos[[#This Row],[Corregimiento]],Hoja3!$A$2:$D$676,4,0)</f>
        <v>40601</v>
      </c>
      <c r="E13835" s="33">
        <v>64</v>
      </c>
    </row>
    <row r="13836" spans="1:5">
      <c r="A13836" s="32">
        <v>44565</v>
      </c>
      <c r="B13836" s="33">
        <v>44565</v>
      </c>
      <c r="C13836" s="33" t="s">
        <v>1287</v>
      </c>
      <c r="D13836" s="34">
        <f>VLOOKUP(Pag_Inicio_Corr_mas_casos[[#This Row],[Corregimiento]],Hoja3!$A$2:$D$676,4,0)</f>
        <v>130102</v>
      </c>
      <c r="E13836" s="33">
        <v>55</v>
      </c>
    </row>
    <row r="13837" spans="1:5">
      <c r="A13837" s="32">
        <v>44565</v>
      </c>
      <c r="B13837" s="33">
        <v>44565</v>
      </c>
      <c r="C13837" s="33" t="s">
        <v>1131</v>
      </c>
      <c r="D13837" s="34">
        <f>VLOOKUP(Pag_Inicio_Corr_mas_casos[[#This Row],[Corregimiento]],Hoja3!$A$2:$D$676,4,0)</f>
        <v>91001</v>
      </c>
      <c r="E13837" s="33">
        <v>50</v>
      </c>
    </row>
    <row r="13838" spans="1:5">
      <c r="A13838" s="32">
        <v>44565</v>
      </c>
      <c r="B13838" s="33">
        <v>44565</v>
      </c>
      <c r="C13838" s="33" t="s">
        <v>1150</v>
      </c>
      <c r="D13838" s="34">
        <f>VLOOKUP(Pag_Inicio_Corr_mas_casos[[#This Row],[Corregimiento]],Hoja3!$A$2:$D$676,4,0)</f>
        <v>70301</v>
      </c>
      <c r="E13838" s="33">
        <v>50</v>
      </c>
    </row>
    <row r="13839" spans="1:5">
      <c r="A13839" s="32">
        <v>44565</v>
      </c>
      <c r="B13839" s="33">
        <v>44565</v>
      </c>
      <c r="C13839" s="33" t="s">
        <v>1101</v>
      </c>
      <c r="D13839" s="34">
        <f>VLOOKUP(Pag_Inicio_Corr_mas_casos[[#This Row],[Corregimiento]],Hoja3!$A$2:$D$676,4,0)</f>
        <v>80808</v>
      </c>
      <c r="E13839" s="33">
        <v>50</v>
      </c>
    </row>
    <row r="13840" spans="1:5">
      <c r="A13840" s="32">
        <v>44565</v>
      </c>
      <c r="B13840" s="33">
        <v>44565</v>
      </c>
      <c r="C13840" s="33" t="s">
        <v>1052</v>
      </c>
      <c r="D13840" s="34">
        <f>VLOOKUP(Pag_Inicio_Corr_mas_casos[[#This Row],[Corregimiento]],Hoja3!$A$2:$D$676,4,0)</f>
        <v>80816</v>
      </c>
      <c r="E13840" s="33">
        <v>48</v>
      </c>
    </row>
    <row r="13841" spans="1:5">
      <c r="A13841" s="32">
        <v>44565</v>
      </c>
      <c r="B13841" s="33">
        <v>44565</v>
      </c>
      <c r="C13841" s="33" t="s">
        <v>1050</v>
      </c>
      <c r="D13841" s="34">
        <f>VLOOKUP(Pag_Inicio_Corr_mas_casos[[#This Row],[Corregimiento]],Hoja3!$A$2:$D$676,4,0)</f>
        <v>80823</v>
      </c>
      <c r="E13841" s="33">
        <v>47</v>
      </c>
    </row>
    <row r="13842" spans="1:5">
      <c r="A13842" s="32">
        <v>44565</v>
      </c>
      <c r="B13842" s="33">
        <v>44565</v>
      </c>
      <c r="C13842" s="33" t="s">
        <v>1114</v>
      </c>
      <c r="D13842" s="34">
        <f>VLOOKUP(Pag_Inicio_Corr_mas_casos[[#This Row],[Corregimiento]],Hoja3!$A$2:$D$676,4,0)</f>
        <v>60103</v>
      </c>
      <c r="E13842" s="33">
        <v>46</v>
      </c>
    </row>
    <row r="13843" spans="1:5">
      <c r="A13843" s="32">
        <v>44565</v>
      </c>
      <c r="B13843" s="33">
        <v>44565</v>
      </c>
      <c r="C13843" s="33" t="s">
        <v>1057</v>
      </c>
      <c r="D13843" s="34">
        <f>VLOOKUP(Pag_Inicio_Corr_mas_casos[[#This Row],[Corregimiento]],Hoja3!$A$2:$D$676,4,0)</f>
        <v>80811</v>
      </c>
      <c r="E13843" s="33">
        <v>45</v>
      </c>
    </row>
    <row r="13844" spans="1:5">
      <c r="A13844" s="206">
        <v>44566</v>
      </c>
      <c r="B13844" s="207">
        <v>44566</v>
      </c>
      <c r="C13844" s="207" t="s">
        <v>1120</v>
      </c>
      <c r="D13844" s="208">
        <f>VLOOKUP(Pag_Inicio_Corr_mas_casos[[#This Row],[Corregimiento]],Hoja3!$A$2:$D$676,4,0)</f>
        <v>80809</v>
      </c>
      <c r="E13844" s="207">
        <v>305</v>
      </c>
    </row>
    <row r="13845" spans="1:5">
      <c r="A13845" s="206">
        <v>44566</v>
      </c>
      <c r="B13845" s="207">
        <v>44566</v>
      </c>
      <c r="C13845" s="207" t="s">
        <v>1049</v>
      </c>
      <c r="D13845" s="208">
        <f>VLOOKUP(Pag_Inicio_Corr_mas_casos[[#This Row],[Corregimiento]],Hoja3!$A$2:$D$676,4,0)</f>
        <v>80806</v>
      </c>
      <c r="E13845" s="207">
        <v>203</v>
      </c>
    </row>
    <row r="13846" spans="1:5">
      <c r="A13846" s="206">
        <v>44566</v>
      </c>
      <c r="B13846" s="207">
        <v>44566</v>
      </c>
      <c r="C13846" s="207" t="s">
        <v>1155</v>
      </c>
      <c r="D13846" s="208">
        <f>VLOOKUP(Pag_Inicio_Corr_mas_casos[[#This Row],[Corregimiento]],Hoja3!$A$2:$D$676,4,0)</f>
        <v>80812</v>
      </c>
      <c r="E13846" s="207">
        <v>184</v>
      </c>
    </row>
    <row r="13847" spans="1:5">
      <c r="A13847" s="206">
        <v>44566</v>
      </c>
      <c r="B13847" s="207">
        <v>44566</v>
      </c>
      <c r="C13847" s="207" t="s">
        <v>1048</v>
      </c>
      <c r="D13847" s="208">
        <f>VLOOKUP(Pag_Inicio_Corr_mas_casos[[#This Row],[Corregimiento]],Hoja3!$A$2:$D$676,4,0)</f>
        <v>81009</v>
      </c>
      <c r="E13847" s="207">
        <v>162</v>
      </c>
    </row>
    <row r="13848" spans="1:5">
      <c r="A13848" s="206">
        <v>44566</v>
      </c>
      <c r="B13848" s="207">
        <v>44566</v>
      </c>
      <c r="C13848" s="207" t="s">
        <v>1051</v>
      </c>
      <c r="D13848" s="208">
        <f>VLOOKUP(Pag_Inicio_Corr_mas_casos[[#This Row],[Corregimiento]],Hoja3!$A$2:$D$676,4,0)</f>
        <v>80807</v>
      </c>
      <c r="E13848" s="207">
        <v>147</v>
      </c>
    </row>
    <row r="13849" spans="1:5">
      <c r="A13849" s="206">
        <v>44566</v>
      </c>
      <c r="B13849" s="207">
        <v>44566</v>
      </c>
      <c r="C13849" s="207" t="s">
        <v>1046</v>
      </c>
      <c r="D13849" s="208">
        <f>VLOOKUP(Pag_Inicio_Corr_mas_casos[[#This Row],[Corregimiento]],Hoja3!$A$2:$D$676,4,0)</f>
        <v>80810</v>
      </c>
      <c r="E13849" s="207">
        <v>122</v>
      </c>
    </row>
    <row r="13850" spans="1:5">
      <c r="A13850" s="206">
        <v>44566</v>
      </c>
      <c r="B13850" s="207">
        <v>44566</v>
      </c>
      <c r="C13850" s="207" t="s">
        <v>1055</v>
      </c>
      <c r="D13850" s="208">
        <f>VLOOKUP(Pag_Inicio_Corr_mas_casos[[#This Row],[Corregimiento]],Hoja3!$A$2:$D$676,4,0)</f>
        <v>80814</v>
      </c>
      <c r="E13850" s="207">
        <v>118</v>
      </c>
    </row>
    <row r="13851" spans="1:5">
      <c r="A13851" s="206">
        <v>44566</v>
      </c>
      <c r="B13851" s="207">
        <v>44566</v>
      </c>
      <c r="C13851" s="207" t="s">
        <v>1130</v>
      </c>
      <c r="D13851" s="208">
        <f>VLOOKUP(Pag_Inicio_Corr_mas_casos[[#This Row],[Corregimiento]],Hoja3!$A$2:$D$676,4,0)</f>
        <v>81003</v>
      </c>
      <c r="E13851" s="207">
        <v>106</v>
      </c>
    </row>
    <row r="13852" spans="1:5">
      <c r="A13852" s="206">
        <v>44566</v>
      </c>
      <c r="B13852" s="207">
        <v>44566</v>
      </c>
      <c r="C13852" s="207" t="s">
        <v>1121</v>
      </c>
      <c r="D13852" s="208">
        <f>VLOOKUP(Pag_Inicio_Corr_mas_casos[[#This Row],[Corregimiento]],Hoja3!$A$2:$D$676,4,0)</f>
        <v>80819</v>
      </c>
      <c r="E13852" s="207">
        <v>103</v>
      </c>
    </row>
    <row r="13853" spans="1:5">
      <c r="A13853" s="206">
        <v>44566</v>
      </c>
      <c r="B13853" s="207">
        <v>44566</v>
      </c>
      <c r="C13853" s="207" t="s">
        <v>1056</v>
      </c>
      <c r="D13853" s="208">
        <f>VLOOKUP(Pag_Inicio_Corr_mas_casos[[#This Row],[Corregimiento]],Hoja3!$A$2:$D$676,4,0)</f>
        <v>80826</v>
      </c>
      <c r="E13853" s="207">
        <v>97</v>
      </c>
    </row>
    <row r="13854" spans="1:5">
      <c r="A13854" s="206">
        <v>44566</v>
      </c>
      <c r="B13854" s="207">
        <v>44566</v>
      </c>
      <c r="C13854" s="207" t="s">
        <v>1101</v>
      </c>
      <c r="D13854" s="208">
        <f>VLOOKUP(Pag_Inicio_Corr_mas_casos[[#This Row],[Corregimiento]],Hoja3!$A$2:$D$676,4,0)</f>
        <v>80808</v>
      </c>
      <c r="E13854" s="207">
        <v>85</v>
      </c>
    </row>
    <row r="13855" spans="1:5">
      <c r="A13855" s="206">
        <v>44566</v>
      </c>
      <c r="B13855" s="207">
        <v>44566</v>
      </c>
      <c r="C13855" s="207" t="s">
        <v>1287</v>
      </c>
      <c r="D13855" s="208">
        <f>VLOOKUP(Pag_Inicio_Corr_mas_casos[[#This Row],[Corregimiento]],Hoja3!$A$2:$D$676,4,0)</f>
        <v>130102</v>
      </c>
      <c r="E13855" s="207">
        <v>81</v>
      </c>
    </row>
    <row r="13856" spans="1:5">
      <c r="A13856" s="206">
        <v>44566</v>
      </c>
      <c r="B13856" s="207">
        <v>44566</v>
      </c>
      <c r="C13856" s="207" t="s">
        <v>1128</v>
      </c>
      <c r="D13856" s="208">
        <f>VLOOKUP(Pag_Inicio_Corr_mas_casos[[#This Row],[Corregimiento]],Hoja3!$A$2:$D$676,4,0)</f>
        <v>81001</v>
      </c>
      <c r="E13856" s="207">
        <v>81</v>
      </c>
    </row>
    <row r="13857" spans="1:5">
      <c r="A13857" s="206">
        <v>44566</v>
      </c>
      <c r="B13857" s="207">
        <v>44566</v>
      </c>
      <c r="C13857" s="207" t="s">
        <v>1177</v>
      </c>
      <c r="D13857" s="208">
        <f>VLOOKUP(Pag_Inicio_Corr_mas_casos[[#This Row],[Corregimiento]],Hoja3!$A$2:$D$676,4,0)</f>
        <v>130101</v>
      </c>
      <c r="E13857" s="207">
        <v>73</v>
      </c>
    </row>
    <row r="13858" spans="1:5">
      <c r="A13858" s="206">
        <v>44566</v>
      </c>
      <c r="B13858" s="207">
        <v>44566</v>
      </c>
      <c r="C13858" s="207" t="s">
        <v>1052</v>
      </c>
      <c r="D13858" s="208">
        <f>VLOOKUP(Pag_Inicio_Corr_mas_casos[[#This Row],[Corregimiento]],Hoja3!$A$2:$D$676,4,0)</f>
        <v>80816</v>
      </c>
      <c r="E13858" s="207">
        <v>65</v>
      </c>
    </row>
    <row r="13859" spans="1:5">
      <c r="A13859" s="206">
        <v>44566</v>
      </c>
      <c r="B13859" s="207">
        <v>44566</v>
      </c>
      <c r="C13859" s="207" t="s">
        <v>1296</v>
      </c>
      <c r="D13859" s="208">
        <f>VLOOKUP(Pag_Inicio_Corr_mas_casos[[#This Row],[Corregimiento]],Hoja3!$A$2:$D$676,4,0)</f>
        <v>80823</v>
      </c>
      <c r="E13859" s="207">
        <v>64</v>
      </c>
    </row>
    <row r="13860" spans="1:5">
      <c r="A13860" s="206">
        <v>44566</v>
      </c>
      <c r="B13860" s="207">
        <v>44566</v>
      </c>
      <c r="C13860" s="207" t="s">
        <v>1451</v>
      </c>
      <c r="D13860" s="208">
        <f>VLOOKUP(Pag_Inicio_Corr_mas_casos[[#This Row],[Corregimiento]],Hoja3!$A$2:$D$676,4,0)</f>
        <v>130702</v>
      </c>
      <c r="E13860" s="207">
        <v>59</v>
      </c>
    </row>
    <row r="13861" spans="1:5">
      <c r="A13861" s="206">
        <v>44566</v>
      </c>
      <c r="B13861" s="207">
        <v>44566</v>
      </c>
      <c r="C13861" s="207" t="s">
        <v>1461</v>
      </c>
      <c r="D13861" s="208">
        <f>VLOOKUP(Pag_Inicio_Corr_mas_casos[[#This Row],[Corregimiento]],Hoja3!$A$2:$D$676,4,0)</f>
        <v>130717</v>
      </c>
      <c r="E13861" s="207">
        <v>52</v>
      </c>
    </row>
    <row r="13862" spans="1:5">
      <c r="A13862" s="206">
        <v>44566</v>
      </c>
      <c r="B13862" s="207">
        <v>44566</v>
      </c>
      <c r="C13862" s="207" t="s">
        <v>1169</v>
      </c>
      <c r="D13862" s="208">
        <f>VLOOKUP(Pag_Inicio_Corr_mas_casos[[#This Row],[Corregimiento]],Hoja3!$A$2:$D$676,4,0)</f>
        <v>40601</v>
      </c>
      <c r="E13862" s="207">
        <v>52</v>
      </c>
    </row>
    <row r="13863" spans="1:5">
      <c r="A13863" s="206">
        <v>44566</v>
      </c>
      <c r="B13863" s="207">
        <v>44566</v>
      </c>
      <c r="C13863" s="207" t="s">
        <v>1114</v>
      </c>
      <c r="D13863" s="208">
        <f>VLOOKUP(Pag_Inicio_Corr_mas_casos[[#This Row],[Corregimiento]],Hoja3!$A$2:$D$676,4,0)</f>
        <v>60103</v>
      </c>
      <c r="E13863" s="207">
        <v>51</v>
      </c>
    </row>
    <row r="13864" spans="1:5">
      <c r="A13864" s="209">
        <v>44567</v>
      </c>
      <c r="B13864" s="210">
        <v>44567</v>
      </c>
      <c r="C13864" s="210" t="s">
        <v>1120</v>
      </c>
      <c r="D13864" s="211">
        <f>VLOOKUP(Pag_Inicio_Corr_mas_casos[[#This Row],[Corregimiento]],Hoja3!$A$2:$D$676,4,0)</f>
        <v>80809</v>
      </c>
      <c r="E13864" s="210">
        <v>256</v>
      </c>
    </row>
    <row r="13865" spans="1:5">
      <c r="A13865" s="209">
        <v>44567</v>
      </c>
      <c r="B13865" s="210">
        <v>44567</v>
      </c>
      <c r="C13865" s="210" t="s">
        <v>1155</v>
      </c>
      <c r="D13865" s="211">
        <f>VLOOKUP(Pag_Inicio_Corr_mas_casos[[#This Row],[Corregimiento]],Hoja3!$A$2:$D$676,4,0)</f>
        <v>80812</v>
      </c>
      <c r="E13865" s="210">
        <v>150</v>
      </c>
    </row>
    <row r="13866" spans="1:5">
      <c r="A13866" s="209">
        <v>44567</v>
      </c>
      <c r="B13866" s="210">
        <v>44567</v>
      </c>
      <c r="C13866" s="210" t="s">
        <v>1051</v>
      </c>
      <c r="D13866" s="211">
        <f>VLOOKUP(Pag_Inicio_Corr_mas_casos[[#This Row],[Corregimiento]],Hoja3!$A$2:$D$676,4,0)</f>
        <v>80807</v>
      </c>
      <c r="E13866" s="210">
        <v>146</v>
      </c>
    </row>
    <row r="13867" spans="1:5">
      <c r="A13867" s="209">
        <v>44567</v>
      </c>
      <c r="B13867" s="210">
        <v>44567</v>
      </c>
      <c r="C13867" s="210" t="s">
        <v>1048</v>
      </c>
      <c r="D13867" s="211">
        <f>VLOOKUP(Pag_Inicio_Corr_mas_casos[[#This Row],[Corregimiento]],Hoja3!$A$2:$D$676,4,0)</f>
        <v>81009</v>
      </c>
      <c r="E13867" s="210">
        <v>129</v>
      </c>
    </row>
    <row r="13868" spans="1:5">
      <c r="A13868" s="209">
        <v>44567</v>
      </c>
      <c r="B13868" s="210">
        <v>44567</v>
      </c>
      <c r="C13868" s="210" t="s">
        <v>1049</v>
      </c>
      <c r="D13868" s="211">
        <f>VLOOKUP(Pag_Inicio_Corr_mas_casos[[#This Row],[Corregimiento]],Hoja3!$A$2:$D$676,4,0)</f>
        <v>80806</v>
      </c>
      <c r="E13868" s="210">
        <v>122</v>
      </c>
    </row>
    <row r="13869" spans="1:5">
      <c r="A13869" s="209">
        <v>44567</v>
      </c>
      <c r="B13869" s="210">
        <v>44567</v>
      </c>
      <c r="C13869" s="210" t="s">
        <v>1121</v>
      </c>
      <c r="D13869" s="211">
        <f>VLOOKUP(Pag_Inicio_Corr_mas_casos[[#This Row],[Corregimiento]],Hoja3!$A$2:$D$676,4,0)</f>
        <v>80819</v>
      </c>
      <c r="E13869" s="210">
        <v>114</v>
      </c>
    </row>
    <row r="13870" spans="1:5">
      <c r="A13870" s="209">
        <v>44567</v>
      </c>
      <c r="B13870" s="210">
        <v>44567</v>
      </c>
      <c r="C13870" s="210" t="s">
        <v>1055</v>
      </c>
      <c r="D13870" s="211">
        <f>VLOOKUP(Pag_Inicio_Corr_mas_casos[[#This Row],[Corregimiento]],Hoja3!$A$2:$D$676,4,0)</f>
        <v>80814</v>
      </c>
      <c r="E13870" s="210">
        <v>107</v>
      </c>
    </row>
    <row r="13871" spans="1:5">
      <c r="A13871" s="209">
        <v>44567</v>
      </c>
      <c r="B13871" s="210">
        <v>44567</v>
      </c>
      <c r="C13871" s="210" t="s">
        <v>1046</v>
      </c>
      <c r="D13871" s="211">
        <f>VLOOKUP(Pag_Inicio_Corr_mas_casos[[#This Row],[Corregimiento]],Hoja3!$A$2:$D$676,4,0)</f>
        <v>80810</v>
      </c>
      <c r="E13871" s="210">
        <v>95</v>
      </c>
    </row>
    <row r="13872" spans="1:5">
      <c r="A13872" s="209">
        <v>44567</v>
      </c>
      <c r="B13872" s="210">
        <v>44567</v>
      </c>
      <c r="C13872" s="210" t="s">
        <v>1287</v>
      </c>
      <c r="D13872" s="211">
        <f>VLOOKUP(Pag_Inicio_Corr_mas_casos[[#This Row],[Corregimiento]],Hoja3!$A$2:$D$676,4,0)</f>
        <v>130102</v>
      </c>
      <c r="E13872" s="210">
        <v>93</v>
      </c>
    </row>
    <row r="13873" spans="1:5">
      <c r="A13873" s="209">
        <v>44567</v>
      </c>
      <c r="B13873" s="210">
        <v>44567</v>
      </c>
      <c r="C13873" s="210" t="s">
        <v>1056</v>
      </c>
      <c r="D13873" s="211">
        <f>VLOOKUP(Pag_Inicio_Corr_mas_casos[[#This Row],[Corregimiento]],Hoja3!$A$2:$D$676,4,0)</f>
        <v>80826</v>
      </c>
      <c r="E13873" s="210">
        <v>89</v>
      </c>
    </row>
    <row r="13874" spans="1:5">
      <c r="A13874" s="209">
        <v>44567</v>
      </c>
      <c r="B13874" s="210">
        <v>44567</v>
      </c>
      <c r="C13874" s="210" t="s">
        <v>1177</v>
      </c>
      <c r="D13874" s="211">
        <f>VLOOKUP(Pag_Inicio_Corr_mas_casos[[#This Row],[Corregimiento]],Hoja3!$A$2:$D$676,4,0)</f>
        <v>130101</v>
      </c>
      <c r="E13874" s="210">
        <v>87</v>
      </c>
    </row>
    <row r="13875" spans="1:5">
      <c r="A13875" s="209">
        <v>44567</v>
      </c>
      <c r="B13875" s="210">
        <v>44567</v>
      </c>
      <c r="C13875" s="210" t="s">
        <v>1169</v>
      </c>
      <c r="D13875" s="211">
        <f>VLOOKUP(Pag_Inicio_Corr_mas_casos[[#This Row],[Corregimiento]],Hoja3!$A$2:$D$676,4,0)</f>
        <v>40601</v>
      </c>
      <c r="E13875" s="210">
        <v>82</v>
      </c>
    </row>
    <row r="13876" spans="1:5">
      <c r="A13876" s="209">
        <v>44567</v>
      </c>
      <c r="B13876" s="210">
        <v>44567</v>
      </c>
      <c r="C13876" s="210" t="s">
        <v>1045</v>
      </c>
      <c r="D13876" s="211">
        <f>VLOOKUP(Pag_Inicio_Corr_mas_casos[[#This Row],[Corregimiento]],Hoja3!$A$2:$D$676,4,0)</f>
        <v>81001</v>
      </c>
      <c r="E13876" s="210">
        <v>76</v>
      </c>
    </row>
    <row r="13877" spans="1:5">
      <c r="A13877" s="209">
        <v>44567</v>
      </c>
      <c r="B13877" s="210">
        <v>44567</v>
      </c>
      <c r="C13877" s="210" t="s">
        <v>1130</v>
      </c>
      <c r="D13877" s="211">
        <f>VLOOKUP(Pag_Inicio_Corr_mas_casos[[#This Row],[Corregimiento]],Hoja3!$A$2:$D$676,4,0)</f>
        <v>81003</v>
      </c>
      <c r="E13877" s="210">
        <v>73</v>
      </c>
    </row>
    <row r="13878" spans="1:5">
      <c r="A13878" s="209">
        <v>44567</v>
      </c>
      <c r="B13878" s="210">
        <v>44567</v>
      </c>
      <c r="C13878" s="210" t="s">
        <v>1145</v>
      </c>
      <c r="D13878" s="211">
        <f>VLOOKUP(Pag_Inicio_Corr_mas_casos[[#This Row],[Corregimiento]],Hoja3!$A$2:$D$676,4,0)</f>
        <v>130106</v>
      </c>
      <c r="E13878" s="210">
        <v>73</v>
      </c>
    </row>
    <row r="13879" spans="1:5">
      <c r="A13879" s="209">
        <v>44567</v>
      </c>
      <c r="B13879" s="210">
        <v>44567</v>
      </c>
      <c r="C13879" s="210" t="s">
        <v>1131</v>
      </c>
      <c r="D13879" s="211">
        <f>VLOOKUP(Pag_Inicio_Corr_mas_casos[[#This Row],[Corregimiento]],Hoja3!$A$2:$D$676,4,0)</f>
        <v>91001</v>
      </c>
      <c r="E13879" s="210">
        <v>68</v>
      </c>
    </row>
    <row r="13880" spans="1:5">
      <c r="A13880" s="209">
        <v>44567</v>
      </c>
      <c r="B13880" s="210">
        <v>44567</v>
      </c>
      <c r="C13880" s="210" t="s">
        <v>1057</v>
      </c>
      <c r="D13880" s="211">
        <f>VLOOKUP(Pag_Inicio_Corr_mas_casos[[#This Row],[Corregimiento]],Hoja3!$A$2:$D$676,4,0)</f>
        <v>80811</v>
      </c>
      <c r="E13880" s="210">
        <v>65</v>
      </c>
    </row>
    <row r="13881" spans="1:5">
      <c r="A13881" s="209">
        <v>44567</v>
      </c>
      <c r="B13881" s="210">
        <v>44567</v>
      </c>
      <c r="C13881" s="210" t="s">
        <v>1101</v>
      </c>
      <c r="D13881" s="211">
        <f>VLOOKUP(Pag_Inicio_Corr_mas_casos[[#This Row],[Corregimiento]],Hoja3!$A$2:$D$676,4,0)</f>
        <v>80808</v>
      </c>
      <c r="E13881" s="210">
        <v>63</v>
      </c>
    </row>
    <row r="13882" spans="1:5">
      <c r="A13882" s="209">
        <v>44567</v>
      </c>
      <c r="B13882" s="210">
        <v>44567</v>
      </c>
      <c r="C13882" s="210" t="s">
        <v>1296</v>
      </c>
      <c r="D13882" s="211">
        <f>VLOOKUP(Pag_Inicio_Corr_mas_casos[[#This Row],[Corregimiento]],Hoja3!$A$2:$D$676,4,0)</f>
        <v>80823</v>
      </c>
      <c r="E13882" s="210">
        <v>60</v>
      </c>
    </row>
    <row r="13883" spans="1:5">
      <c r="A13883" s="209">
        <v>44567</v>
      </c>
      <c r="B13883" s="210">
        <v>44567</v>
      </c>
      <c r="C13883" s="210" t="s">
        <v>1115</v>
      </c>
      <c r="D13883" s="211">
        <f>VLOOKUP(Pag_Inicio_Corr_mas_casos[[#This Row],[Corregimiento]],Hoja3!$A$2:$D$676,4,0)</f>
        <v>60101</v>
      </c>
      <c r="E13883" s="210">
        <v>60</v>
      </c>
    </row>
    <row r="13884" spans="1:5">
      <c r="A13884" s="216">
        <v>44568</v>
      </c>
      <c r="B13884" s="217">
        <v>44568</v>
      </c>
      <c r="C13884" s="217" t="s">
        <v>1120</v>
      </c>
      <c r="D13884" s="218">
        <f>VLOOKUP(Pag_Inicio_Corr_mas_casos[[#This Row],[Corregimiento]],Hoja3!$A$2:$D$676,4,0)</f>
        <v>80809</v>
      </c>
      <c r="E13884" s="217">
        <v>247</v>
      </c>
    </row>
    <row r="13885" spans="1:5">
      <c r="A13885" s="216">
        <v>44568</v>
      </c>
      <c r="B13885" s="217">
        <v>44568</v>
      </c>
      <c r="C13885" s="217" t="s">
        <v>1155</v>
      </c>
      <c r="D13885" s="218">
        <f>VLOOKUP(Pag_Inicio_Corr_mas_casos[[#This Row],[Corregimiento]],Hoja3!$A$2:$D$676,4,0)</f>
        <v>80812</v>
      </c>
      <c r="E13885" s="217">
        <v>200</v>
      </c>
    </row>
    <row r="13886" spans="1:5">
      <c r="A13886" s="216">
        <v>44568</v>
      </c>
      <c r="B13886" s="217">
        <v>44568</v>
      </c>
      <c r="C13886" s="217" t="s">
        <v>1049</v>
      </c>
      <c r="D13886" s="218">
        <f>VLOOKUP(Pag_Inicio_Corr_mas_casos[[#This Row],[Corregimiento]],Hoja3!$A$2:$D$676,4,0)</f>
        <v>80806</v>
      </c>
      <c r="E13886" s="217">
        <v>161</v>
      </c>
    </row>
    <row r="13887" spans="1:5">
      <c r="A13887" s="216">
        <v>44568</v>
      </c>
      <c r="B13887" s="217">
        <v>44568</v>
      </c>
      <c r="C13887" s="217" t="s">
        <v>1051</v>
      </c>
      <c r="D13887" s="218">
        <f>VLOOKUP(Pag_Inicio_Corr_mas_casos[[#This Row],[Corregimiento]],Hoja3!$A$2:$D$676,4,0)</f>
        <v>80807</v>
      </c>
      <c r="E13887" s="217">
        <v>155</v>
      </c>
    </row>
    <row r="13888" spans="1:5">
      <c r="A13888" s="216">
        <v>44568</v>
      </c>
      <c r="B13888" s="217">
        <v>44568</v>
      </c>
      <c r="C13888" s="217" t="s">
        <v>1048</v>
      </c>
      <c r="D13888" s="218">
        <f>VLOOKUP(Pag_Inicio_Corr_mas_casos[[#This Row],[Corregimiento]],Hoja3!$A$2:$D$676,4,0)</f>
        <v>81009</v>
      </c>
      <c r="E13888" s="217">
        <v>146</v>
      </c>
    </row>
    <row r="13889" spans="1:5">
      <c r="A13889" s="216">
        <v>44568</v>
      </c>
      <c r="B13889" s="217">
        <v>44568</v>
      </c>
      <c r="C13889" s="217" t="s">
        <v>1121</v>
      </c>
      <c r="D13889" s="218">
        <f>VLOOKUP(Pag_Inicio_Corr_mas_casos[[#This Row],[Corregimiento]],Hoja3!$A$2:$D$676,4,0)</f>
        <v>80819</v>
      </c>
      <c r="E13889" s="217">
        <v>136</v>
      </c>
    </row>
    <row r="13890" spans="1:5">
      <c r="A13890" s="216">
        <v>44568</v>
      </c>
      <c r="B13890" s="217">
        <v>44568</v>
      </c>
      <c r="C13890" s="217" t="s">
        <v>1430</v>
      </c>
      <c r="D13890" s="218">
        <f>VLOOKUP(Pag_Inicio_Corr_mas_casos[[#This Row],[Corregimiento]],Hoja3!$A$2:$D$676,4,0)</f>
        <v>80810</v>
      </c>
      <c r="E13890" s="217">
        <v>112</v>
      </c>
    </row>
    <row r="13891" spans="1:5">
      <c r="A13891" s="216">
        <v>44568</v>
      </c>
      <c r="B13891" s="217">
        <v>44568</v>
      </c>
      <c r="C13891" s="217" t="s">
        <v>1427</v>
      </c>
      <c r="D13891" s="218">
        <f>VLOOKUP(Pag_Inicio_Corr_mas_casos[[#This Row],[Corregimiento]],Hoja3!$A$2:$D$676,4,0)</f>
        <v>81003</v>
      </c>
      <c r="E13891" s="217">
        <v>107</v>
      </c>
    </row>
    <row r="13892" spans="1:5">
      <c r="A13892" s="216">
        <v>44568</v>
      </c>
      <c r="B13892" s="217">
        <v>44568</v>
      </c>
      <c r="C13892" s="217" t="s">
        <v>1287</v>
      </c>
      <c r="D13892" s="218">
        <f>VLOOKUP(Pag_Inicio_Corr_mas_casos[[#This Row],[Corregimiento]],Hoja3!$A$2:$D$676,4,0)</f>
        <v>130102</v>
      </c>
      <c r="E13892" s="217">
        <v>106</v>
      </c>
    </row>
    <row r="13893" spans="1:5">
      <c r="A13893" s="216">
        <v>44568</v>
      </c>
      <c r="B13893" s="217">
        <v>44568</v>
      </c>
      <c r="C13893" s="217" t="s">
        <v>1055</v>
      </c>
      <c r="D13893" s="218">
        <f>VLOOKUP(Pag_Inicio_Corr_mas_casos[[#This Row],[Corregimiento]],Hoja3!$A$2:$D$676,4,0)</f>
        <v>80814</v>
      </c>
      <c r="E13893" s="217">
        <v>103</v>
      </c>
    </row>
    <row r="13894" spans="1:5">
      <c r="A13894" s="216">
        <v>44568</v>
      </c>
      <c r="B13894" s="217">
        <v>44568</v>
      </c>
      <c r="C13894" s="217" t="s">
        <v>1096</v>
      </c>
      <c r="D13894" s="218">
        <f>VLOOKUP(Pag_Inicio_Corr_mas_casos[[#This Row],[Corregimiento]],Hoja3!$A$2:$D$676,4,0)</f>
        <v>80826</v>
      </c>
      <c r="E13894" s="217">
        <v>96</v>
      </c>
    </row>
    <row r="13895" spans="1:5">
      <c r="A13895" s="216">
        <v>44568</v>
      </c>
      <c r="B13895" s="217">
        <v>44568</v>
      </c>
      <c r="C13895" s="217" t="s">
        <v>1177</v>
      </c>
      <c r="D13895" s="218">
        <f>VLOOKUP(Pag_Inicio_Corr_mas_casos[[#This Row],[Corregimiento]],Hoja3!$A$2:$D$676,4,0)</f>
        <v>130101</v>
      </c>
      <c r="E13895" s="217">
        <v>87</v>
      </c>
    </row>
    <row r="13896" spans="1:5">
      <c r="A13896" s="216">
        <v>44568</v>
      </c>
      <c r="B13896" s="217">
        <v>44568</v>
      </c>
      <c r="C13896" s="217" t="s">
        <v>1052</v>
      </c>
      <c r="D13896" s="218">
        <f>VLOOKUP(Pag_Inicio_Corr_mas_casos[[#This Row],[Corregimiento]],Hoja3!$A$2:$D$676,4,0)</f>
        <v>80816</v>
      </c>
      <c r="E13896" s="217">
        <v>86</v>
      </c>
    </row>
    <row r="13897" spans="1:5">
      <c r="A13897" s="216">
        <v>44568</v>
      </c>
      <c r="B13897" s="217">
        <v>44568</v>
      </c>
      <c r="C13897" s="217" t="s">
        <v>1131</v>
      </c>
      <c r="D13897" s="218">
        <f>VLOOKUP(Pag_Inicio_Corr_mas_casos[[#This Row],[Corregimiento]],Hoja3!$A$2:$D$676,4,0)</f>
        <v>91001</v>
      </c>
      <c r="E13897" s="217">
        <v>85</v>
      </c>
    </row>
    <row r="13898" spans="1:5">
      <c r="A13898" s="216">
        <v>44568</v>
      </c>
      <c r="B13898" s="217">
        <v>44568</v>
      </c>
      <c r="C13898" s="217" t="s">
        <v>1296</v>
      </c>
      <c r="D13898" s="218">
        <f>VLOOKUP(Pag_Inicio_Corr_mas_casos[[#This Row],[Corregimiento]],Hoja3!$A$2:$D$676,4,0)</f>
        <v>80823</v>
      </c>
      <c r="E13898" s="217">
        <v>81</v>
      </c>
    </row>
    <row r="13899" spans="1:5">
      <c r="A13899" s="216">
        <v>44568</v>
      </c>
      <c r="B13899" s="217">
        <v>44568</v>
      </c>
      <c r="C13899" s="217" t="s">
        <v>881</v>
      </c>
      <c r="D13899" s="218">
        <f>VLOOKUP(Pag_Inicio_Corr_mas_casos[[#This Row],[Corregimiento]],Hoja3!$A$2:$D$676,4,0)</f>
        <v>80821</v>
      </c>
      <c r="E13899" s="217">
        <v>77</v>
      </c>
    </row>
    <row r="13900" spans="1:5">
      <c r="A13900" s="216">
        <v>44568</v>
      </c>
      <c r="B13900" s="217">
        <v>44568</v>
      </c>
      <c r="C13900" s="217" t="s">
        <v>1169</v>
      </c>
      <c r="D13900" s="218">
        <f>VLOOKUP(Pag_Inicio_Corr_mas_casos[[#This Row],[Corregimiento]],Hoja3!$A$2:$D$676,4,0)</f>
        <v>40601</v>
      </c>
      <c r="E13900" s="217">
        <v>73</v>
      </c>
    </row>
    <row r="13901" spans="1:5">
      <c r="A13901" s="216">
        <v>44568</v>
      </c>
      <c r="B13901" s="217">
        <v>44568</v>
      </c>
      <c r="C13901" s="217" t="s">
        <v>796</v>
      </c>
      <c r="D13901" s="218">
        <f>VLOOKUP(Pag_Inicio_Corr_mas_casos[[#This Row],[Corregimiento]],Hoja3!$A$2:$D$676,4,0)</f>
        <v>80817</v>
      </c>
      <c r="E13901" s="217">
        <v>72</v>
      </c>
    </row>
    <row r="13902" spans="1:5">
      <c r="A13902" s="216">
        <v>44568</v>
      </c>
      <c r="B13902" s="217">
        <v>44568</v>
      </c>
      <c r="C13902" s="217" t="s">
        <v>1145</v>
      </c>
      <c r="D13902" s="218">
        <f>VLOOKUP(Pag_Inicio_Corr_mas_casos[[#This Row],[Corregimiento]],Hoja3!$A$2:$D$676,4,0)</f>
        <v>130106</v>
      </c>
      <c r="E13902" s="217">
        <v>72</v>
      </c>
    </row>
    <row r="13903" spans="1:5">
      <c r="A13903" s="216">
        <v>44568</v>
      </c>
      <c r="B13903" s="217">
        <v>44568</v>
      </c>
      <c r="C13903" s="217" t="s">
        <v>1114</v>
      </c>
      <c r="D13903" s="218">
        <f>VLOOKUP(Pag_Inicio_Corr_mas_casos[[#This Row],[Corregimiento]],Hoja3!$A$2:$D$676,4,0)</f>
        <v>60103</v>
      </c>
      <c r="E13903" s="217">
        <v>67</v>
      </c>
    </row>
    <row r="13904" spans="1:5">
      <c r="A13904" s="203">
        <v>44569</v>
      </c>
      <c r="B13904" s="204">
        <v>44569</v>
      </c>
      <c r="C13904" s="204" t="s">
        <v>1120</v>
      </c>
      <c r="D13904" s="205">
        <f>VLOOKUP(Pag_Inicio_Corr_mas_casos[[#This Row],[Corregimiento]],Hoja3!$A$2:$D$676,4,0)</f>
        <v>80809</v>
      </c>
      <c r="E13904" s="204">
        <v>211</v>
      </c>
    </row>
    <row r="13905" spans="1:5">
      <c r="A13905" s="203">
        <v>44569</v>
      </c>
      <c r="B13905" s="204">
        <v>44569</v>
      </c>
      <c r="C13905" s="204" t="s">
        <v>1048</v>
      </c>
      <c r="D13905" s="205">
        <f>VLOOKUP(Pag_Inicio_Corr_mas_casos[[#This Row],[Corregimiento]],Hoja3!$A$2:$D$676,4,0)</f>
        <v>81009</v>
      </c>
      <c r="E13905" s="204">
        <v>178</v>
      </c>
    </row>
    <row r="13906" spans="1:5">
      <c r="A13906" s="203">
        <v>44569</v>
      </c>
      <c r="B13906" s="204">
        <v>44569</v>
      </c>
      <c r="C13906" s="204" t="s">
        <v>1155</v>
      </c>
      <c r="D13906" s="205">
        <f>VLOOKUP(Pag_Inicio_Corr_mas_casos[[#This Row],[Corregimiento]],Hoja3!$A$2:$D$676,4,0)</f>
        <v>80812</v>
      </c>
      <c r="E13906" s="204">
        <v>157</v>
      </c>
    </row>
    <row r="13907" spans="1:5">
      <c r="A13907" s="203">
        <v>44569</v>
      </c>
      <c r="B13907" s="204">
        <v>44569</v>
      </c>
      <c r="C13907" s="204" t="s">
        <v>1049</v>
      </c>
      <c r="D13907" s="205">
        <f>VLOOKUP(Pag_Inicio_Corr_mas_casos[[#This Row],[Corregimiento]],Hoja3!$A$2:$D$676,4,0)</f>
        <v>80806</v>
      </c>
      <c r="E13907" s="204">
        <v>121</v>
      </c>
    </row>
    <row r="13908" spans="1:5">
      <c r="A13908" s="203">
        <v>44569</v>
      </c>
      <c r="B13908" s="204">
        <v>44569</v>
      </c>
      <c r="C13908" s="204" t="s">
        <v>1121</v>
      </c>
      <c r="D13908" s="205">
        <f>VLOOKUP(Pag_Inicio_Corr_mas_casos[[#This Row],[Corregimiento]],Hoja3!$A$2:$D$676,4,0)</f>
        <v>80819</v>
      </c>
      <c r="E13908" s="204">
        <v>120</v>
      </c>
    </row>
    <row r="13909" spans="1:5">
      <c r="A13909" s="203">
        <v>44569</v>
      </c>
      <c r="B13909" s="204">
        <v>44569</v>
      </c>
      <c r="C13909" s="204" t="s">
        <v>1130</v>
      </c>
      <c r="D13909" s="205">
        <f>VLOOKUP(Pag_Inicio_Corr_mas_casos[[#This Row],[Corregimiento]],Hoja3!$A$2:$D$676,4,0)</f>
        <v>81003</v>
      </c>
      <c r="E13909" s="204">
        <v>118</v>
      </c>
    </row>
    <row r="13910" spans="1:5">
      <c r="A13910" s="203">
        <v>44569</v>
      </c>
      <c r="B13910" s="204">
        <v>44569</v>
      </c>
      <c r="C13910" s="204" t="s">
        <v>1056</v>
      </c>
      <c r="D13910" s="205">
        <f>VLOOKUP(Pag_Inicio_Corr_mas_casos[[#This Row],[Corregimiento]],Hoja3!$A$2:$D$676,4,0)</f>
        <v>80826</v>
      </c>
      <c r="E13910" s="204">
        <v>100</v>
      </c>
    </row>
    <row r="13911" spans="1:5">
      <c r="A13911" s="203">
        <v>44569</v>
      </c>
      <c r="B13911" s="204">
        <v>44569</v>
      </c>
      <c r="C13911" s="204" t="s">
        <v>1046</v>
      </c>
      <c r="D13911" s="205">
        <f>VLOOKUP(Pag_Inicio_Corr_mas_casos[[#This Row],[Corregimiento]],Hoja3!$A$2:$D$676,4,0)</f>
        <v>80810</v>
      </c>
      <c r="E13911" s="204">
        <v>99</v>
      </c>
    </row>
    <row r="13912" spans="1:5">
      <c r="A13912" s="203">
        <v>44569</v>
      </c>
      <c r="B13912" s="204">
        <v>44569</v>
      </c>
      <c r="C13912" s="204" t="s">
        <v>1055</v>
      </c>
      <c r="D13912" s="205">
        <f>VLOOKUP(Pag_Inicio_Corr_mas_casos[[#This Row],[Corregimiento]],Hoja3!$A$2:$D$676,4,0)</f>
        <v>80814</v>
      </c>
      <c r="E13912" s="204">
        <v>97</v>
      </c>
    </row>
    <row r="13913" spans="1:5">
      <c r="A13913" s="203">
        <v>44569</v>
      </c>
      <c r="B13913" s="204">
        <v>44569</v>
      </c>
      <c r="C13913" s="204" t="s">
        <v>1287</v>
      </c>
      <c r="D13913" s="205">
        <f>VLOOKUP(Pag_Inicio_Corr_mas_casos[[#This Row],[Corregimiento]],Hoja3!$A$2:$D$676,4,0)</f>
        <v>130102</v>
      </c>
      <c r="E13913" s="204">
        <v>95</v>
      </c>
    </row>
    <row r="13914" spans="1:5">
      <c r="A13914" s="203">
        <v>44569</v>
      </c>
      <c r="B13914" s="204">
        <v>44569</v>
      </c>
      <c r="C13914" s="204" t="s">
        <v>1051</v>
      </c>
      <c r="D13914" s="205">
        <f>VLOOKUP(Pag_Inicio_Corr_mas_casos[[#This Row],[Corregimiento]],Hoja3!$A$2:$D$676,4,0)</f>
        <v>80807</v>
      </c>
      <c r="E13914" s="204">
        <v>93</v>
      </c>
    </row>
    <row r="13915" spans="1:5">
      <c r="A13915" s="203">
        <v>44569</v>
      </c>
      <c r="B13915" s="204">
        <v>44569</v>
      </c>
      <c r="C13915" s="204" t="s">
        <v>1177</v>
      </c>
      <c r="D13915" s="205">
        <f>VLOOKUP(Pag_Inicio_Corr_mas_casos[[#This Row],[Corregimiento]],Hoja3!$A$2:$D$676,4,0)</f>
        <v>130101</v>
      </c>
      <c r="E13915" s="204">
        <v>89</v>
      </c>
    </row>
    <row r="13916" spans="1:5">
      <c r="A13916" s="203">
        <v>44569</v>
      </c>
      <c r="B13916" s="204">
        <v>44569</v>
      </c>
      <c r="C13916" s="204" t="s">
        <v>1169</v>
      </c>
      <c r="D13916" s="205">
        <f>VLOOKUP(Pag_Inicio_Corr_mas_casos[[#This Row],[Corregimiento]],Hoja3!$A$2:$D$676,4,0)</f>
        <v>40601</v>
      </c>
      <c r="E13916" s="204">
        <v>84</v>
      </c>
    </row>
    <row r="13917" spans="1:5">
      <c r="A13917" s="203">
        <v>44569</v>
      </c>
      <c r="B13917" s="204">
        <v>44569</v>
      </c>
      <c r="C13917" s="204" t="s">
        <v>1050</v>
      </c>
      <c r="D13917" s="205">
        <f>VLOOKUP(Pag_Inicio_Corr_mas_casos[[#This Row],[Corregimiento]],Hoja3!$A$2:$D$676,4,0)</f>
        <v>80823</v>
      </c>
      <c r="E13917" s="204">
        <v>83</v>
      </c>
    </row>
    <row r="13918" spans="1:5">
      <c r="A13918" s="203">
        <v>44569</v>
      </c>
      <c r="B13918" s="204">
        <v>44569</v>
      </c>
      <c r="C13918" s="204" t="s">
        <v>881</v>
      </c>
      <c r="D13918" s="205">
        <f>VLOOKUP(Pag_Inicio_Corr_mas_casos[[#This Row],[Corregimiento]],Hoja3!$A$2:$D$676,4,0)</f>
        <v>80821</v>
      </c>
      <c r="E13918" s="204">
        <v>83</v>
      </c>
    </row>
    <row r="13919" spans="1:5">
      <c r="A13919" s="203">
        <v>44569</v>
      </c>
      <c r="B13919" s="204">
        <v>44569</v>
      </c>
      <c r="C13919" s="204" t="s">
        <v>1145</v>
      </c>
      <c r="D13919" s="205">
        <f>VLOOKUP(Pag_Inicio_Corr_mas_casos[[#This Row],[Corregimiento]],Hoja3!$A$2:$D$676,4,0)</f>
        <v>130106</v>
      </c>
      <c r="E13919" s="204">
        <v>75</v>
      </c>
    </row>
    <row r="13920" spans="1:5">
      <c r="A13920" s="203">
        <v>44569</v>
      </c>
      <c r="B13920" s="204">
        <v>44569</v>
      </c>
      <c r="C13920" s="204" t="s">
        <v>1128</v>
      </c>
      <c r="D13920" s="205">
        <f>VLOOKUP(Pag_Inicio_Corr_mas_casos[[#This Row],[Corregimiento]],Hoja3!$A$2:$D$676,4,0)</f>
        <v>81001</v>
      </c>
      <c r="E13920" s="204">
        <v>69</v>
      </c>
    </row>
    <row r="13921" spans="1:5">
      <c r="A13921" s="203">
        <v>44569</v>
      </c>
      <c r="B13921" s="204">
        <v>44569</v>
      </c>
      <c r="C13921" s="204" t="s">
        <v>1131</v>
      </c>
      <c r="D13921" s="205">
        <f>VLOOKUP(Pag_Inicio_Corr_mas_casos[[#This Row],[Corregimiento]],Hoja3!$A$2:$D$676,4,0)</f>
        <v>91001</v>
      </c>
      <c r="E13921" s="204">
        <v>69</v>
      </c>
    </row>
    <row r="13922" spans="1:5">
      <c r="A13922" s="203">
        <v>44569</v>
      </c>
      <c r="B13922" s="204">
        <v>44569</v>
      </c>
      <c r="C13922" s="204" t="s">
        <v>1461</v>
      </c>
      <c r="D13922" s="205">
        <f>VLOOKUP(Pag_Inicio_Corr_mas_casos[[#This Row],[Corregimiento]],Hoja3!$A$2:$D$676,4,0)</f>
        <v>130717</v>
      </c>
      <c r="E13922" s="204">
        <v>69</v>
      </c>
    </row>
    <row r="13923" spans="1:5">
      <c r="A13923" s="203">
        <v>44569</v>
      </c>
      <c r="B13923" s="204">
        <v>44569</v>
      </c>
      <c r="C13923" s="204" t="s">
        <v>1057</v>
      </c>
      <c r="D13923" s="205">
        <f>VLOOKUP(Pag_Inicio_Corr_mas_casos[[#This Row],[Corregimiento]],Hoja3!$A$2:$D$676,4,0)</f>
        <v>80811</v>
      </c>
      <c r="E13923" s="204">
        <v>68</v>
      </c>
    </row>
    <row r="13924" spans="1:5">
      <c r="A13924" s="47">
        <v>44570</v>
      </c>
      <c r="B13924" s="48">
        <v>44570</v>
      </c>
      <c r="C13924" s="48" t="s">
        <v>1120</v>
      </c>
      <c r="D13924" s="49">
        <f>VLOOKUP(Pag_Inicio_Corr_mas_casos[[#This Row],[Corregimiento]],Hoja3!$A$2:$D$676,4,0)</f>
        <v>80809</v>
      </c>
      <c r="E13924" s="48">
        <v>212</v>
      </c>
    </row>
    <row r="13925" spans="1:5">
      <c r="A13925" s="47">
        <v>44570</v>
      </c>
      <c r="B13925" s="48">
        <v>44570</v>
      </c>
      <c r="C13925" s="48" t="s">
        <v>1049</v>
      </c>
      <c r="D13925" s="49">
        <f>VLOOKUP(Pag_Inicio_Corr_mas_casos[[#This Row],[Corregimiento]],Hoja3!$A$2:$D$676,4,0)</f>
        <v>80806</v>
      </c>
      <c r="E13925" s="48">
        <v>132</v>
      </c>
    </row>
    <row r="13926" spans="1:5">
      <c r="A13926" s="47">
        <v>44570</v>
      </c>
      <c r="B13926" s="48">
        <v>44570</v>
      </c>
      <c r="C13926" s="48" t="s">
        <v>1048</v>
      </c>
      <c r="D13926" s="49">
        <f>VLOOKUP(Pag_Inicio_Corr_mas_casos[[#This Row],[Corregimiento]],Hoja3!$A$2:$D$676,4,0)</f>
        <v>81009</v>
      </c>
      <c r="E13926" s="48">
        <v>125</v>
      </c>
    </row>
    <row r="13927" spans="1:5">
      <c r="A13927" s="47">
        <v>44570</v>
      </c>
      <c r="B13927" s="48">
        <v>44570</v>
      </c>
      <c r="C13927" s="48" t="s">
        <v>1051</v>
      </c>
      <c r="D13927" s="49">
        <f>VLOOKUP(Pag_Inicio_Corr_mas_casos[[#This Row],[Corregimiento]],Hoja3!$A$2:$D$676,4,0)</f>
        <v>80807</v>
      </c>
      <c r="E13927" s="48">
        <v>123</v>
      </c>
    </row>
    <row r="13928" spans="1:5">
      <c r="A13928" s="47">
        <v>44570</v>
      </c>
      <c r="B13928" s="48">
        <v>44570</v>
      </c>
      <c r="C13928" s="48" t="s">
        <v>1155</v>
      </c>
      <c r="D13928" s="49">
        <f>VLOOKUP(Pag_Inicio_Corr_mas_casos[[#This Row],[Corregimiento]],Hoja3!$A$2:$D$676,4,0)</f>
        <v>80812</v>
      </c>
      <c r="E13928" s="48">
        <v>120</v>
      </c>
    </row>
    <row r="13929" spans="1:5">
      <c r="A13929" s="47">
        <v>44570</v>
      </c>
      <c r="B13929" s="48">
        <v>44570</v>
      </c>
      <c r="C13929" s="48" t="s">
        <v>1121</v>
      </c>
      <c r="D13929" s="49">
        <f>VLOOKUP(Pag_Inicio_Corr_mas_casos[[#This Row],[Corregimiento]],Hoja3!$A$2:$D$676,4,0)</f>
        <v>80819</v>
      </c>
      <c r="E13929" s="48">
        <v>116</v>
      </c>
    </row>
    <row r="13930" spans="1:5">
      <c r="A13930" s="47">
        <v>44570</v>
      </c>
      <c r="B13930" s="48">
        <v>44570</v>
      </c>
      <c r="C13930" s="48" t="s">
        <v>1130</v>
      </c>
      <c r="D13930" s="49">
        <f>VLOOKUP(Pag_Inicio_Corr_mas_casos[[#This Row],[Corregimiento]],Hoja3!$A$2:$D$676,4,0)</f>
        <v>81003</v>
      </c>
      <c r="E13930" s="48">
        <v>93</v>
      </c>
    </row>
    <row r="13931" spans="1:5">
      <c r="A13931" s="47">
        <v>44570</v>
      </c>
      <c r="B13931" s="48">
        <v>44570</v>
      </c>
      <c r="C13931" s="48" t="s">
        <v>1056</v>
      </c>
      <c r="D13931" s="49">
        <f>VLOOKUP(Pag_Inicio_Corr_mas_casos[[#This Row],[Corregimiento]],Hoja3!$A$2:$D$676,4,0)</f>
        <v>80826</v>
      </c>
      <c r="E13931" s="48">
        <v>92</v>
      </c>
    </row>
    <row r="13932" spans="1:5">
      <c r="A13932" s="47">
        <v>44570</v>
      </c>
      <c r="B13932" s="48">
        <v>44570</v>
      </c>
      <c r="C13932" s="48" t="s">
        <v>1145</v>
      </c>
      <c r="D13932" s="49">
        <f>VLOOKUP(Pag_Inicio_Corr_mas_casos[[#This Row],[Corregimiento]],Hoja3!$A$2:$D$676,4,0)</f>
        <v>130106</v>
      </c>
      <c r="E13932" s="48">
        <v>86</v>
      </c>
    </row>
    <row r="13933" spans="1:5">
      <c r="A13933" s="47">
        <v>44570</v>
      </c>
      <c r="B13933" s="48">
        <v>44570</v>
      </c>
      <c r="C13933" s="48" t="s">
        <v>1177</v>
      </c>
      <c r="D13933" s="49">
        <f>VLOOKUP(Pag_Inicio_Corr_mas_casos[[#This Row],[Corregimiento]],Hoja3!$A$2:$D$676,4,0)</f>
        <v>130101</v>
      </c>
      <c r="E13933" s="48">
        <v>85</v>
      </c>
    </row>
    <row r="13934" spans="1:5">
      <c r="A13934" s="47">
        <v>44570</v>
      </c>
      <c r="B13934" s="48">
        <v>44570</v>
      </c>
      <c r="C13934" s="48" t="s">
        <v>1131</v>
      </c>
      <c r="D13934" s="49">
        <f>VLOOKUP(Pag_Inicio_Corr_mas_casos[[#This Row],[Corregimiento]],Hoja3!$A$2:$D$676,4,0)</f>
        <v>91001</v>
      </c>
      <c r="E13934" s="48">
        <v>84</v>
      </c>
    </row>
    <row r="13935" spans="1:5">
      <c r="A13935" s="47">
        <v>44570</v>
      </c>
      <c r="B13935" s="48">
        <v>44570</v>
      </c>
      <c r="C13935" s="48" t="s">
        <v>1287</v>
      </c>
      <c r="D13935" s="49">
        <f>VLOOKUP(Pag_Inicio_Corr_mas_casos[[#This Row],[Corregimiento]],Hoja3!$A$2:$D$676,4,0)</f>
        <v>130102</v>
      </c>
      <c r="E13935" s="48">
        <v>83</v>
      </c>
    </row>
    <row r="13936" spans="1:5">
      <c r="A13936" s="47">
        <v>44570</v>
      </c>
      <c r="B13936" s="48">
        <v>44570</v>
      </c>
      <c r="C13936" s="48" t="s">
        <v>1055</v>
      </c>
      <c r="D13936" s="49">
        <f>VLOOKUP(Pag_Inicio_Corr_mas_casos[[#This Row],[Corregimiento]],Hoja3!$A$2:$D$676,4,0)</f>
        <v>80814</v>
      </c>
      <c r="E13936" s="48">
        <v>79</v>
      </c>
    </row>
    <row r="13937" spans="1:5">
      <c r="A13937" s="47">
        <v>44570</v>
      </c>
      <c r="B13937" s="48">
        <v>44570</v>
      </c>
      <c r="C13937" s="48" t="s">
        <v>1430</v>
      </c>
      <c r="D13937" s="49">
        <f>VLOOKUP(Pag_Inicio_Corr_mas_casos[[#This Row],[Corregimiento]],Hoja3!$A$2:$D$676,4,0)</f>
        <v>80810</v>
      </c>
      <c r="E13937" s="48">
        <v>78</v>
      </c>
    </row>
    <row r="13938" spans="1:5">
      <c r="A13938" s="47">
        <v>44570</v>
      </c>
      <c r="B13938" s="48">
        <v>44570</v>
      </c>
      <c r="C13938" s="48" t="s">
        <v>1169</v>
      </c>
      <c r="D13938" s="49">
        <f>VLOOKUP(Pag_Inicio_Corr_mas_casos[[#This Row],[Corregimiento]],Hoja3!$A$2:$D$676,4,0)</f>
        <v>40601</v>
      </c>
      <c r="E13938" s="48">
        <v>70</v>
      </c>
    </row>
    <row r="13939" spans="1:5">
      <c r="A13939" s="47">
        <v>44570</v>
      </c>
      <c r="B13939" s="48">
        <v>44570</v>
      </c>
      <c r="C13939" s="48" t="s">
        <v>881</v>
      </c>
      <c r="D13939" s="49">
        <f>VLOOKUP(Pag_Inicio_Corr_mas_casos[[#This Row],[Corregimiento]],Hoja3!$A$2:$D$676,4,0)</f>
        <v>80821</v>
      </c>
      <c r="E13939" s="48">
        <v>65</v>
      </c>
    </row>
    <row r="13940" spans="1:5">
      <c r="A13940" s="47">
        <v>44570</v>
      </c>
      <c r="B13940" s="48">
        <v>44570</v>
      </c>
      <c r="C13940" s="48" t="s">
        <v>1062</v>
      </c>
      <c r="D13940" s="49">
        <f>VLOOKUP(Pag_Inicio_Corr_mas_casos[[#This Row],[Corregimiento]],Hoja3!$A$2:$D$676,4,0)</f>
        <v>80817</v>
      </c>
      <c r="E13940" s="48">
        <v>64</v>
      </c>
    </row>
    <row r="13941" spans="1:5">
      <c r="A13941" s="47">
        <v>44570</v>
      </c>
      <c r="B13941" s="48">
        <v>44570</v>
      </c>
      <c r="C13941" s="48" t="s">
        <v>1052</v>
      </c>
      <c r="D13941" s="49">
        <f>VLOOKUP(Pag_Inicio_Corr_mas_casos[[#This Row],[Corregimiento]],Hoja3!$A$2:$D$676,4,0)</f>
        <v>80816</v>
      </c>
      <c r="E13941" s="48">
        <v>62</v>
      </c>
    </row>
    <row r="13942" spans="1:5">
      <c r="A13942" s="47">
        <v>44570</v>
      </c>
      <c r="B13942" s="48">
        <v>44570</v>
      </c>
      <c r="C13942" s="48" t="s">
        <v>1128</v>
      </c>
      <c r="D13942" s="49">
        <f>VLOOKUP(Pag_Inicio_Corr_mas_casos[[#This Row],[Corregimiento]],Hoja3!$A$2:$D$676,4,0)</f>
        <v>81001</v>
      </c>
      <c r="E13942" s="48">
        <v>61</v>
      </c>
    </row>
    <row r="13943" spans="1:5">
      <c r="A13943" s="47">
        <v>44570</v>
      </c>
      <c r="B13943" s="48">
        <v>44570</v>
      </c>
      <c r="C13943" s="48" t="s">
        <v>1065</v>
      </c>
      <c r="D13943" s="49">
        <f>VLOOKUP(Pag_Inicio_Corr_mas_casos[[#This Row],[Corregimiento]],Hoja3!$A$2:$D$676,4,0)</f>
        <v>80815</v>
      </c>
      <c r="E13943" s="48">
        <v>58</v>
      </c>
    </row>
    <row r="13944" spans="1:5">
      <c r="A13944" s="203">
        <v>44571</v>
      </c>
      <c r="B13944" s="204">
        <v>44571</v>
      </c>
      <c r="C13944" s="204" t="s">
        <v>1120</v>
      </c>
      <c r="D13944" s="205">
        <f>VLOOKUP(Pag_Inicio_Corr_mas_casos[[#This Row],[Corregimiento]],Hoja3!$A$2:$D$676,4,0)</f>
        <v>80809</v>
      </c>
      <c r="E13944" s="204">
        <v>135</v>
      </c>
    </row>
    <row r="13945" spans="1:5">
      <c r="A13945" s="203">
        <v>44571</v>
      </c>
      <c r="B13945" s="204">
        <v>44571</v>
      </c>
      <c r="C13945" s="204" t="s">
        <v>1155</v>
      </c>
      <c r="D13945" s="205">
        <f>VLOOKUP(Pag_Inicio_Corr_mas_casos[[#This Row],[Corregimiento]],Hoja3!$A$2:$D$676,4,0)</f>
        <v>80812</v>
      </c>
      <c r="E13945" s="204">
        <v>67</v>
      </c>
    </row>
    <row r="13946" spans="1:5">
      <c r="A13946" s="203">
        <v>44571</v>
      </c>
      <c r="B13946" s="204">
        <v>44571</v>
      </c>
      <c r="C13946" s="204" t="s">
        <v>1287</v>
      </c>
      <c r="D13946" s="205">
        <f>VLOOKUP(Pag_Inicio_Corr_mas_casos[[#This Row],[Corregimiento]],Hoja3!$A$2:$D$676,4,0)</f>
        <v>130102</v>
      </c>
      <c r="E13946" s="204">
        <v>66</v>
      </c>
    </row>
    <row r="13947" spans="1:5">
      <c r="A13947" s="203">
        <v>44571</v>
      </c>
      <c r="B13947" s="204">
        <v>44571</v>
      </c>
      <c r="C13947" s="204" t="s">
        <v>1045</v>
      </c>
      <c r="D13947" s="205">
        <f>VLOOKUP(Pag_Inicio_Corr_mas_casos[[#This Row],[Corregimiento]],Hoja3!$A$2:$D$676,4,0)</f>
        <v>81001</v>
      </c>
      <c r="E13947" s="204">
        <v>65</v>
      </c>
    </row>
    <row r="13948" spans="1:5">
      <c r="A13948" s="203">
        <v>44571</v>
      </c>
      <c r="B13948" s="204">
        <v>44571</v>
      </c>
      <c r="C13948" s="204" t="s">
        <v>1048</v>
      </c>
      <c r="D13948" s="205">
        <f>VLOOKUP(Pag_Inicio_Corr_mas_casos[[#This Row],[Corregimiento]],Hoja3!$A$2:$D$676,4,0)</f>
        <v>81009</v>
      </c>
      <c r="E13948" s="204">
        <v>64</v>
      </c>
    </row>
    <row r="13949" spans="1:5">
      <c r="A13949" s="203">
        <v>44571</v>
      </c>
      <c r="B13949" s="204">
        <v>44571</v>
      </c>
      <c r="C13949" s="204" t="s">
        <v>1121</v>
      </c>
      <c r="D13949" s="205">
        <f>VLOOKUP(Pag_Inicio_Corr_mas_casos[[#This Row],[Corregimiento]],Hoja3!$A$2:$D$676,4,0)</f>
        <v>80819</v>
      </c>
      <c r="E13949" s="204">
        <v>64</v>
      </c>
    </row>
    <row r="13950" spans="1:5">
      <c r="A13950" s="203">
        <v>44571</v>
      </c>
      <c r="B13950" s="204">
        <v>44571</v>
      </c>
      <c r="C13950" s="204" t="s">
        <v>1051</v>
      </c>
      <c r="D13950" s="205">
        <f>VLOOKUP(Pag_Inicio_Corr_mas_casos[[#This Row],[Corregimiento]],Hoja3!$A$2:$D$676,4,0)</f>
        <v>80807</v>
      </c>
      <c r="E13950" s="204">
        <v>58</v>
      </c>
    </row>
    <row r="13951" spans="1:5">
      <c r="A13951" s="203">
        <v>44571</v>
      </c>
      <c r="B13951" s="204">
        <v>44571</v>
      </c>
      <c r="C13951" s="204" t="s">
        <v>1115</v>
      </c>
      <c r="D13951" s="205">
        <f>VLOOKUP(Pag_Inicio_Corr_mas_casos[[#This Row],[Corregimiento]],Hoja3!$A$2:$D$676,4,0)</f>
        <v>60101</v>
      </c>
      <c r="E13951" s="204">
        <v>58</v>
      </c>
    </row>
    <row r="13952" spans="1:5">
      <c r="A13952" s="203">
        <v>44571</v>
      </c>
      <c r="B13952" s="204">
        <v>44571</v>
      </c>
      <c r="C13952" s="204" t="s">
        <v>1451</v>
      </c>
      <c r="D13952" s="205">
        <f>VLOOKUP(Pag_Inicio_Corr_mas_casos[[#This Row],[Corregimiento]],Hoja3!$A$2:$D$676,4,0)</f>
        <v>130702</v>
      </c>
      <c r="E13952" s="204">
        <v>56</v>
      </c>
    </row>
    <row r="13953" spans="1:5">
      <c r="A13953" s="203">
        <v>44571</v>
      </c>
      <c r="B13953" s="204">
        <v>44571</v>
      </c>
      <c r="C13953" s="204" t="s">
        <v>1131</v>
      </c>
      <c r="D13953" s="205">
        <f>VLOOKUP(Pag_Inicio_Corr_mas_casos[[#This Row],[Corregimiento]],Hoja3!$A$2:$D$676,4,0)</f>
        <v>91001</v>
      </c>
      <c r="E13953" s="204">
        <v>55</v>
      </c>
    </row>
    <row r="13954" spans="1:5">
      <c r="A13954" s="203">
        <v>44571</v>
      </c>
      <c r="B13954" s="204">
        <v>44571</v>
      </c>
      <c r="C13954" s="204" t="s">
        <v>1049</v>
      </c>
      <c r="D13954" s="205">
        <f>VLOOKUP(Pag_Inicio_Corr_mas_casos[[#This Row],[Corregimiento]],Hoja3!$A$2:$D$676,4,0)</f>
        <v>80806</v>
      </c>
      <c r="E13954" s="204">
        <v>54</v>
      </c>
    </row>
    <row r="13955" spans="1:5">
      <c r="A13955" s="203">
        <v>44571</v>
      </c>
      <c r="B13955" s="204">
        <v>44571</v>
      </c>
      <c r="C13955" s="204" t="s">
        <v>1145</v>
      </c>
      <c r="D13955" s="205">
        <f>VLOOKUP(Pag_Inicio_Corr_mas_casos[[#This Row],[Corregimiento]],Hoja3!$A$2:$D$676,4,0)</f>
        <v>130106</v>
      </c>
      <c r="E13955" s="204">
        <v>52</v>
      </c>
    </row>
    <row r="13956" spans="1:5">
      <c r="A13956" s="203">
        <v>44571</v>
      </c>
      <c r="B13956" s="204">
        <v>44571</v>
      </c>
      <c r="C13956" s="204" t="s">
        <v>1056</v>
      </c>
      <c r="D13956" s="205">
        <f>VLOOKUP(Pag_Inicio_Corr_mas_casos[[#This Row],[Corregimiento]],Hoja3!$A$2:$D$676,4,0)</f>
        <v>80826</v>
      </c>
      <c r="E13956" s="204">
        <v>47</v>
      </c>
    </row>
    <row r="13957" spans="1:5">
      <c r="A13957" s="203">
        <v>44571</v>
      </c>
      <c r="B13957" s="204">
        <v>44571</v>
      </c>
      <c r="C13957" s="204" t="s">
        <v>1046</v>
      </c>
      <c r="D13957" s="205">
        <f>VLOOKUP(Pag_Inicio_Corr_mas_casos[[#This Row],[Corregimiento]],Hoja3!$A$2:$D$676,4,0)</f>
        <v>80810</v>
      </c>
      <c r="E13957" s="204">
        <v>47</v>
      </c>
    </row>
    <row r="13958" spans="1:5">
      <c r="A13958" s="203">
        <v>44571</v>
      </c>
      <c r="B13958" s="204">
        <v>44571</v>
      </c>
      <c r="C13958" s="204" t="s">
        <v>1169</v>
      </c>
      <c r="D13958" s="205">
        <f>VLOOKUP(Pag_Inicio_Corr_mas_casos[[#This Row],[Corregimiento]],Hoja3!$A$2:$D$676,4,0)</f>
        <v>40601</v>
      </c>
      <c r="E13958" s="204">
        <v>46</v>
      </c>
    </row>
    <row r="13959" spans="1:5">
      <c r="A13959" s="203">
        <v>44571</v>
      </c>
      <c r="B13959" s="204">
        <v>44571</v>
      </c>
      <c r="C13959" s="204" t="s">
        <v>1461</v>
      </c>
      <c r="D13959" s="205">
        <f>VLOOKUP(Pag_Inicio_Corr_mas_casos[[#This Row],[Corregimiento]],Hoja3!$A$2:$D$676,4,0)</f>
        <v>130717</v>
      </c>
      <c r="E13959" s="204">
        <v>45</v>
      </c>
    </row>
    <row r="13960" spans="1:5">
      <c r="A13960" s="203">
        <v>44571</v>
      </c>
      <c r="B13960" s="204">
        <v>44571</v>
      </c>
      <c r="C13960" s="204" t="s">
        <v>1296</v>
      </c>
      <c r="D13960" s="205">
        <f>VLOOKUP(Pag_Inicio_Corr_mas_casos[[#This Row],[Corregimiento]],Hoja3!$A$2:$D$676,4,0)</f>
        <v>80823</v>
      </c>
      <c r="E13960" s="204">
        <v>44</v>
      </c>
    </row>
    <row r="13961" spans="1:5">
      <c r="A13961" s="203">
        <v>44571</v>
      </c>
      <c r="B13961" s="204">
        <v>44571</v>
      </c>
      <c r="C13961" s="204" t="s">
        <v>1177</v>
      </c>
      <c r="D13961" s="205">
        <f>VLOOKUP(Pag_Inicio_Corr_mas_casos[[#This Row],[Corregimiento]],Hoja3!$A$2:$D$676,4,0)</f>
        <v>130101</v>
      </c>
      <c r="E13961" s="204">
        <v>43</v>
      </c>
    </row>
    <row r="13962" spans="1:5">
      <c r="A13962" s="203">
        <v>44571</v>
      </c>
      <c r="B13962" s="204">
        <v>44571</v>
      </c>
      <c r="C13962" s="204" t="s">
        <v>1130</v>
      </c>
      <c r="D13962" s="205">
        <f>VLOOKUP(Pag_Inicio_Corr_mas_casos[[#This Row],[Corregimiento]],Hoja3!$A$2:$D$676,4,0)</f>
        <v>81003</v>
      </c>
      <c r="E13962" s="204">
        <v>43</v>
      </c>
    </row>
    <row r="13963" spans="1:5">
      <c r="A13963" s="203">
        <v>44571</v>
      </c>
      <c r="B13963" s="204">
        <v>44571</v>
      </c>
      <c r="C13963" s="204" t="s">
        <v>1055</v>
      </c>
      <c r="D13963" s="205">
        <f>VLOOKUP(Pag_Inicio_Corr_mas_casos[[#This Row],[Corregimiento]],Hoja3!$A$2:$D$676,4,0)</f>
        <v>80814</v>
      </c>
      <c r="E13963" s="204">
        <v>42</v>
      </c>
    </row>
    <row r="13964" spans="1:5">
      <c r="A13964" s="209">
        <v>44572</v>
      </c>
      <c r="B13964" s="210">
        <v>44572</v>
      </c>
      <c r="C13964" s="210" t="s">
        <v>1120</v>
      </c>
      <c r="D13964" s="211">
        <f>VLOOKUP(Pag_Inicio_Corr_mas_casos[[#This Row],[Corregimiento]],Hoja3!$A$2:$D$676,4,0)</f>
        <v>80809</v>
      </c>
      <c r="E13964" s="210">
        <v>238</v>
      </c>
    </row>
    <row r="13965" spans="1:5">
      <c r="A13965" s="209">
        <v>44572</v>
      </c>
      <c r="B13965" s="210">
        <v>44572</v>
      </c>
      <c r="C13965" s="210" t="s">
        <v>1155</v>
      </c>
      <c r="D13965" s="211">
        <f>VLOOKUP(Pag_Inicio_Corr_mas_casos[[#This Row],[Corregimiento]],Hoja3!$A$2:$D$676,4,0)</f>
        <v>80812</v>
      </c>
      <c r="E13965" s="210">
        <v>149</v>
      </c>
    </row>
    <row r="13966" spans="1:5">
      <c r="A13966" s="209">
        <v>44572</v>
      </c>
      <c r="B13966" s="210">
        <v>44572</v>
      </c>
      <c r="C13966" s="210" t="s">
        <v>1049</v>
      </c>
      <c r="D13966" s="211">
        <f>VLOOKUP(Pag_Inicio_Corr_mas_casos[[#This Row],[Corregimiento]],Hoja3!$A$2:$D$676,4,0)</f>
        <v>80806</v>
      </c>
      <c r="E13966" s="210">
        <v>133</v>
      </c>
    </row>
    <row r="13967" spans="1:5">
      <c r="A13967" s="209">
        <v>44572</v>
      </c>
      <c r="B13967" s="210">
        <v>44572</v>
      </c>
      <c r="C13967" s="210" t="s">
        <v>1051</v>
      </c>
      <c r="D13967" s="211">
        <f>VLOOKUP(Pag_Inicio_Corr_mas_casos[[#This Row],[Corregimiento]],Hoja3!$A$2:$D$676,4,0)</f>
        <v>80807</v>
      </c>
      <c r="E13967" s="210">
        <v>132</v>
      </c>
    </row>
    <row r="13968" spans="1:5">
      <c r="A13968" s="209">
        <v>44572</v>
      </c>
      <c r="B13968" s="210">
        <v>44572</v>
      </c>
      <c r="C13968" s="210" t="s">
        <v>1048</v>
      </c>
      <c r="D13968" s="211">
        <f>VLOOKUP(Pag_Inicio_Corr_mas_casos[[#This Row],[Corregimiento]],Hoja3!$A$2:$D$676,4,0)</f>
        <v>81009</v>
      </c>
      <c r="E13968" s="210">
        <v>118</v>
      </c>
    </row>
    <row r="13969" spans="1:5">
      <c r="A13969" s="209">
        <v>44572</v>
      </c>
      <c r="B13969" s="210">
        <v>44572</v>
      </c>
      <c r="C13969" s="210" t="s">
        <v>1055</v>
      </c>
      <c r="D13969" s="211">
        <f>VLOOKUP(Pag_Inicio_Corr_mas_casos[[#This Row],[Corregimiento]],Hoja3!$A$2:$D$676,4,0)</f>
        <v>80814</v>
      </c>
      <c r="E13969" s="210">
        <v>102</v>
      </c>
    </row>
    <row r="13970" spans="1:5">
      <c r="A13970" s="209">
        <v>44572</v>
      </c>
      <c r="B13970" s="210">
        <v>44572</v>
      </c>
      <c r="C13970" s="210" t="s">
        <v>1131</v>
      </c>
      <c r="D13970" s="211">
        <f>VLOOKUP(Pag_Inicio_Corr_mas_casos[[#This Row],[Corregimiento]],Hoja3!$A$2:$D$676,4,0)</f>
        <v>91001</v>
      </c>
      <c r="E13970" s="210">
        <v>101</v>
      </c>
    </row>
    <row r="13971" spans="1:5">
      <c r="A13971" s="209">
        <v>44572</v>
      </c>
      <c r="B13971" s="210">
        <v>44572</v>
      </c>
      <c r="C13971" s="210" t="s">
        <v>1121</v>
      </c>
      <c r="D13971" s="211">
        <f>VLOOKUP(Pag_Inicio_Corr_mas_casos[[#This Row],[Corregimiento]],Hoja3!$A$2:$D$676,4,0)</f>
        <v>80819</v>
      </c>
      <c r="E13971" s="210">
        <v>99</v>
      </c>
    </row>
    <row r="13972" spans="1:5">
      <c r="A13972" s="209">
        <v>44572</v>
      </c>
      <c r="B13972" s="210">
        <v>44572</v>
      </c>
      <c r="C13972" s="210" t="s">
        <v>1427</v>
      </c>
      <c r="D13972" s="211">
        <f>VLOOKUP(Pag_Inicio_Corr_mas_casos[[#This Row],[Corregimiento]],Hoja3!$A$2:$D$676,4,0)</f>
        <v>81003</v>
      </c>
      <c r="E13972" s="210">
        <v>82</v>
      </c>
    </row>
    <row r="13973" spans="1:5">
      <c r="A13973" s="209">
        <v>44572</v>
      </c>
      <c r="B13973" s="210">
        <v>44572</v>
      </c>
      <c r="C13973" s="210" t="s">
        <v>1057</v>
      </c>
      <c r="D13973" s="211">
        <f>VLOOKUP(Pag_Inicio_Corr_mas_casos[[#This Row],[Corregimiento]],Hoja3!$A$2:$D$676,4,0)</f>
        <v>80811</v>
      </c>
      <c r="E13973" s="210">
        <v>78</v>
      </c>
    </row>
    <row r="13974" spans="1:5">
      <c r="A13974" s="209">
        <v>44572</v>
      </c>
      <c r="B13974" s="210">
        <v>44572</v>
      </c>
      <c r="C13974" s="210" t="s">
        <v>1145</v>
      </c>
      <c r="D13974" s="211">
        <f>VLOOKUP(Pag_Inicio_Corr_mas_casos[[#This Row],[Corregimiento]],Hoja3!$A$2:$D$676,4,0)</f>
        <v>130106</v>
      </c>
      <c r="E13974" s="210">
        <v>76</v>
      </c>
    </row>
    <row r="13975" spans="1:5">
      <c r="A13975" s="209">
        <v>44572</v>
      </c>
      <c r="B13975" s="210">
        <v>44572</v>
      </c>
      <c r="C13975" s="210" t="s">
        <v>1430</v>
      </c>
      <c r="D13975" s="211">
        <f>VLOOKUP(Pag_Inicio_Corr_mas_casos[[#This Row],[Corregimiento]],Hoja3!$A$2:$D$676,4,0)</f>
        <v>80810</v>
      </c>
      <c r="E13975" s="210">
        <v>75</v>
      </c>
    </row>
    <row r="13976" spans="1:5">
      <c r="A13976" s="209">
        <v>44572</v>
      </c>
      <c r="B13976" s="210">
        <v>44572</v>
      </c>
      <c r="C13976" s="210" t="s">
        <v>1451</v>
      </c>
      <c r="D13976" s="211">
        <f>VLOOKUP(Pag_Inicio_Corr_mas_casos[[#This Row],[Corregimiento]],Hoja3!$A$2:$D$676,4,0)</f>
        <v>130702</v>
      </c>
      <c r="E13976" s="210">
        <v>72</v>
      </c>
    </row>
    <row r="13977" spans="1:5">
      <c r="A13977" s="209">
        <v>44572</v>
      </c>
      <c r="B13977" s="210">
        <v>44572</v>
      </c>
      <c r="C13977" s="210" t="s">
        <v>1287</v>
      </c>
      <c r="D13977" s="211">
        <f>VLOOKUP(Pag_Inicio_Corr_mas_casos[[#This Row],[Corregimiento]],Hoja3!$A$2:$D$676,4,0)</f>
        <v>130102</v>
      </c>
      <c r="E13977" s="210">
        <v>72</v>
      </c>
    </row>
    <row r="13978" spans="1:5">
      <c r="A13978" s="209">
        <v>44572</v>
      </c>
      <c r="B13978" s="210">
        <v>44572</v>
      </c>
      <c r="C13978" s="210" t="s">
        <v>1177</v>
      </c>
      <c r="D13978" s="211">
        <f>VLOOKUP(Pag_Inicio_Corr_mas_casos[[#This Row],[Corregimiento]],Hoja3!$A$2:$D$676,4,0)</f>
        <v>130101</v>
      </c>
      <c r="E13978" s="210">
        <v>70</v>
      </c>
    </row>
    <row r="13979" spans="1:5">
      <c r="A13979" s="209">
        <v>44572</v>
      </c>
      <c r="B13979" s="210">
        <v>44572</v>
      </c>
      <c r="C13979" s="210" t="s">
        <v>1169</v>
      </c>
      <c r="D13979" s="211">
        <f>VLOOKUP(Pag_Inicio_Corr_mas_casos[[#This Row],[Corregimiento]],Hoja3!$A$2:$D$676,4,0)</f>
        <v>40601</v>
      </c>
      <c r="E13979" s="210">
        <v>70</v>
      </c>
    </row>
    <row r="13980" spans="1:5">
      <c r="A13980" s="209">
        <v>44572</v>
      </c>
      <c r="B13980" s="210">
        <v>44572</v>
      </c>
      <c r="C13980" s="210" t="s">
        <v>1461</v>
      </c>
      <c r="D13980" s="211">
        <f>VLOOKUP(Pag_Inicio_Corr_mas_casos[[#This Row],[Corregimiento]],Hoja3!$A$2:$D$676,4,0)</f>
        <v>130717</v>
      </c>
      <c r="E13980" s="210">
        <v>70</v>
      </c>
    </row>
    <row r="13981" spans="1:5">
      <c r="A13981" s="209">
        <v>44572</v>
      </c>
      <c r="B13981" s="210">
        <v>44572</v>
      </c>
      <c r="C13981" s="210" t="s">
        <v>1429</v>
      </c>
      <c r="D13981" s="211">
        <f>VLOOKUP(Pag_Inicio_Corr_mas_casos[[#This Row],[Corregimiento]],Hoja3!$A$2:$D$676,4,0)</f>
        <v>80808</v>
      </c>
      <c r="E13981" s="210">
        <v>60</v>
      </c>
    </row>
    <row r="13982" spans="1:5">
      <c r="A13982" s="209">
        <v>44572</v>
      </c>
      <c r="B13982" s="210">
        <v>44572</v>
      </c>
      <c r="C13982" s="210" t="s">
        <v>1052</v>
      </c>
      <c r="D13982" s="211">
        <f>VLOOKUP(Pag_Inicio_Corr_mas_casos[[#This Row],[Corregimiento]],Hoja3!$A$2:$D$676,4,0)</f>
        <v>80816</v>
      </c>
      <c r="E13982" s="210">
        <v>58</v>
      </c>
    </row>
    <row r="13983" spans="1:5">
      <c r="A13983" s="209">
        <v>44572</v>
      </c>
      <c r="B13983" s="210">
        <v>44572</v>
      </c>
      <c r="C13983" s="210" t="s">
        <v>1096</v>
      </c>
      <c r="D13983" s="211">
        <f>VLOOKUP(Pag_Inicio_Corr_mas_casos[[#This Row],[Corregimiento]],Hoja3!$A$2:$D$676,4,0)</f>
        <v>80826</v>
      </c>
      <c r="E13983" s="210">
        <v>56</v>
      </c>
    </row>
    <row r="13984" spans="1:5">
      <c r="A13984" s="216">
        <v>44573</v>
      </c>
      <c r="B13984" s="217">
        <v>44573</v>
      </c>
      <c r="C13984" s="217" t="s">
        <v>1155</v>
      </c>
      <c r="D13984" s="218">
        <f>VLOOKUP(Pag_Inicio_Corr_mas_casos[[#This Row],[Corregimiento]],Hoja3!$A$2:$D$676,4,0)</f>
        <v>80812</v>
      </c>
      <c r="E13984" s="217">
        <v>254</v>
      </c>
    </row>
    <row r="13985" spans="1:5">
      <c r="A13985" s="216">
        <v>44573</v>
      </c>
      <c r="B13985" s="217">
        <v>44573</v>
      </c>
      <c r="C13985" s="217" t="s">
        <v>1120</v>
      </c>
      <c r="D13985" s="218">
        <f>VLOOKUP(Pag_Inicio_Corr_mas_casos[[#This Row],[Corregimiento]],Hoja3!$A$2:$D$676,4,0)</f>
        <v>80809</v>
      </c>
      <c r="E13985" s="217">
        <v>242</v>
      </c>
    </row>
    <row r="13986" spans="1:5">
      <c r="A13986" s="216">
        <v>44573</v>
      </c>
      <c r="B13986" s="217">
        <v>44573</v>
      </c>
      <c r="C13986" s="217" t="s">
        <v>1121</v>
      </c>
      <c r="D13986" s="218">
        <f>VLOOKUP(Pag_Inicio_Corr_mas_casos[[#This Row],[Corregimiento]],Hoja3!$A$2:$D$676,4,0)</f>
        <v>80819</v>
      </c>
      <c r="E13986" s="217">
        <v>197</v>
      </c>
    </row>
    <row r="13987" spans="1:5">
      <c r="A13987" s="216">
        <v>44573</v>
      </c>
      <c r="B13987" s="217">
        <v>44573</v>
      </c>
      <c r="C13987" s="217" t="s">
        <v>1131</v>
      </c>
      <c r="D13987" s="218">
        <f>VLOOKUP(Pag_Inicio_Corr_mas_casos[[#This Row],[Corregimiento]],Hoja3!$A$2:$D$676,4,0)</f>
        <v>91001</v>
      </c>
      <c r="E13987" s="217">
        <v>169</v>
      </c>
    </row>
    <row r="13988" spans="1:5">
      <c r="A13988" s="216">
        <v>44573</v>
      </c>
      <c r="B13988" s="217">
        <v>44573</v>
      </c>
      <c r="C13988" s="217" t="s">
        <v>1049</v>
      </c>
      <c r="D13988" s="218">
        <f>VLOOKUP(Pag_Inicio_Corr_mas_casos[[#This Row],[Corregimiento]],Hoja3!$A$2:$D$676,4,0)</f>
        <v>80806</v>
      </c>
      <c r="E13988" s="217">
        <v>164</v>
      </c>
    </row>
    <row r="13989" spans="1:5">
      <c r="A13989" s="216">
        <v>44573</v>
      </c>
      <c r="B13989" s="217">
        <v>44573</v>
      </c>
      <c r="C13989" s="217" t="s">
        <v>1051</v>
      </c>
      <c r="D13989" s="218">
        <f>VLOOKUP(Pag_Inicio_Corr_mas_casos[[#This Row],[Corregimiento]],Hoja3!$A$2:$D$676,4,0)</f>
        <v>80807</v>
      </c>
      <c r="E13989" s="217">
        <v>150</v>
      </c>
    </row>
    <row r="13990" spans="1:5">
      <c r="A13990" s="216">
        <v>44573</v>
      </c>
      <c r="B13990" s="217">
        <v>44573</v>
      </c>
      <c r="C13990" s="217" t="s">
        <v>1048</v>
      </c>
      <c r="D13990" s="218">
        <f>VLOOKUP(Pag_Inicio_Corr_mas_casos[[#This Row],[Corregimiento]],Hoja3!$A$2:$D$676,4,0)</f>
        <v>81009</v>
      </c>
      <c r="E13990" s="217">
        <v>144</v>
      </c>
    </row>
    <row r="13991" spans="1:5">
      <c r="A13991" s="216">
        <v>44573</v>
      </c>
      <c r="B13991" s="217">
        <v>44573</v>
      </c>
      <c r="C13991" s="217" t="s">
        <v>1055</v>
      </c>
      <c r="D13991" s="218">
        <f>VLOOKUP(Pag_Inicio_Corr_mas_casos[[#This Row],[Corregimiento]],Hoja3!$A$2:$D$676,4,0)</f>
        <v>80814</v>
      </c>
      <c r="E13991" s="217">
        <v>139</v>
      </c>
    </row>
    <row r="13992" spans="1:5">
      <c r="A13992" s="216">
        <v>44573</v>
      </c>
      <c r="B13992" s="217">
        <v>44573</v>
      </c>
      <c r="C13992" s="217" t="s">
        <v>1130</v>
      </c>
      <c r="D13992" s="218">
        <f>VLOOKUP(Pag_Inicio_Corr_mas_casos[[#This Row],[Corregimiento]],Hoja3!$A$2:$D$676,4,0)</f>
        <v>81003</v>
      </c>
      <c r="E13992" s="217">
        <v>129</v>
      </c>
    </row>
    <row r="13993" spans="1:5">
      <c r="A13993" s="216">
        <v>44573</v>
      </c>
      <c r="B13993" s="217">
        <v>44573</v>
      </c>
      <c r="C13993" s="217" t="s">
        <v>1056</v>
      </c>
      <c r="D13993" s="218">
        <f>VLOOKUP(Pag_Inicio_Corr_mas_casos[[#This Row],[Corregimiento]],Hoja3!$A$2:$D$676,4,0)</f>
        <v>80826</v>
      </c>
      <c r="E13993" s="217">
        <v>124</v>
      </c>
    </row>
    <row r="13994" spans="1:5">
      <c r="A13994" s="216">
        <v>44573</v>
      </c>
      <c r="B13994" s="217">
        <v>44573</v>
      </c>
      <c r="C13994" s="217" t="s">
        <v>1046</v>
      </c>
      <c r="D13994" s="218">
        <f>VLOOKUP(Pag_Inicio_Corr_mas_casos[[#This Row],[Corregimiento]],Hoja3!$A$2:$D$676,4,0)</f>
        <v>80810</v>
      </c>
      <c r="E13994" s="217">
        <v>120</v>
      </c>
    </row>
    <row r="13995" spans="1:5">
      <c r="A13995" s="216">
        <v>44573</v>
      </c>
      <c r="B13995" s="217">
        <v>44573</v>
      </c>
      <c r="C13995" s="217" t="s">
        <v>1177</v>
      </c>
      <c r="D13995" s="218">
        <f>VLOOKUP(Pag_Inicio_Corr_mas_casos[[#This Row],[Corregimiento]],Hoja3!$A$2:$D$676,4,0)</f>
        <v>130101</v>
      </c>
      <c r="E13995" s="217">
        <v>117</v>
      </c>
    </row>
    <row r="13996" spans="1:5">
      <c r="A13996" s="216">
        <v>44573</v>
      </c>
      <c r="B13996" s="217">
        <v>44573</v>
      </c>
      <c r="C13996" s="217" t="s">
        <v>1062</v>
      </c>
      <c r="D13996" s="218">
        <f>VLOOKUP(Pag_Inicio_Corr_mas_casos[[#This Row],[Corregimiento]],Hoja3!$A$2:$D$676,4,0)</f>
        <v>80817</v>
      </c>
      <c r="E13996" s="217">
        <v>109</v>
      </c>
    </row>
    <row r="13997" spans="1:5">
      <c r="A13997" s="216">
        <v>44573</v>
      </c>
      <c r="B13997" s="217">
        <v>44573</v>
      </c>
      <c r="C13997" s="217" t="s">
        <v>881</v>
      </c>
      <c r="D13997" s="218">
        <f>VLOOKUP(Pag_Inicio_Corr_mas_casos[[#This Row],[Corregimiento]],Hoja3!$A$2:$D$676,4,0)</f>
        <v>80821</v>
      </c>
      <c r="E13997" s="217">
        <v>108</v>
      </c>
    </row>
    <row r="13998" spans="1:5">
      <c r="A13998" s="216">
        <v>44573</v>
      </c>
      <c r="B13998" s="217">
        <v>44573</v>
      </c>
      <c r="C13998" s="217" t="s">
        <v>1128</v>
      </c>
      <c r="D13998" s="218">
        <f>VLOOKUP(Pag_Inicio_Corr_mas_casos[[#This Row],[Corregimiento]],Hoja3!$A$2:$D$676,4,0)</f>
        <v>81001</v>
      </c>
      <c r="E13998" s="217">
        <v>106</v>
      </c>
    </row>
    <row r="13999" spans="1:5">
      <c r="A13999" s="216">
        <v>44573</v>
      </c>
      <c r="B13999" s="217">
        <v>44573</v>
      </c>
      <c r="C13999" s="217" t="s">
        <v>1287</v>
      </c>
      <c r="D13999" s="218">
        <f>VLOOKUP(Pag_Inicio_Corr_mas_casos[[#This Row],[Corregimiento]],Hoja3!$A$2:$D$676,4,0)</f>
        <v>130102</v>
      </c>
      <c r="E13999" s="217">
        <v>103</v>
      </c>
    </row>
    <row r="14000" spans="1:5">
      <c r="A14000" s="216">
        <v>44573</v>
      </c>
      <c r="B14000" s="217">
        <v>44573</v>
      </c>
      <c r="C14000" s="217" t="s">
        <v>1145</v>
      </c>
      <c r="D14000" s="218">
        <f>VLOOKUP(Pag_Inicio_Corr_mas_casos[[#This Row],[Corregimiento]],Hoja3!$A$2:$D$676,4,0)</f>
        <v>130106</v>
      </c>
      <c r="E14000" s="217">
        <v>100</v>
      </c>
    </row>
    <row r="14001" spans="1:5">
      <c r="A14001" s="216">
        <v>44573</v>
      </c>
      <c r="B14001" s="217">
        <v>44573</v>
      </c>
      <c r="C14001" s="217" t="s">
        <v>1050</v>
      </c>
      <c r="D14001" s="218">
        <f>VLOOKUP(Pag_Inicio_Corr_mas_casos[[#This Row],[Corregimiento]],Hoja3!$A$2:$D$676,4,0)</f>
        <v>80823</v>
      </c>
      <c r="E14001" s="217">
        <v>99</v>
      </c>
    </row>
    <row r="14002" spans="1:5">
      <c r="A14002" s="216">
        <v>44573</v>
      </c>
      <c r="B14002" s="217">
        <v>44573</v>
      </c>
      <c r="C14002" s="217" t="s">
        <v>1052</v>
      </c>
      <c r="D14002" s="218">
        <f>VLOOKUP(Pag_Inicio_Corr_mas_casos[[#This Row],[Corregimiento]],Hoja3!$A$2:$D$676,4,0)</f>
        <v>80816</v>
      </c>
      <c r="E14002" s="217">
        <v>96</v>
      </c>
    </row>
    <row r="14003" spans="1:5">
      <c r="A14003" s="216">
        <v>44573</v>
      </c>
      <c r="B14003" s="217">
        <v>44573</v>
      </c>
      <c r="C14003" s="217" t="s">
        <v>826</v>
      </c>
      <c r="D14003" s="218">
        <f>VLOOKUP(Pag_Inicio_Corr_mas_casos[[#This Row],[Corregimiento]],Hoja3!$A$2:$D$676,4,0)</f>
        <v>130105</v>
      </c>
      <c r="E14003" s="217">
        <v>92</v>
      </c>
    </row>
    <row r="14004" spans="1:5">
      <c r="A14004" s="216">
        <v>44574</v>
      </c>
      <c r="B14004" s="217">
        <v>44574</v>
      </c>
      <c r="C14004" s="217" t="s">
        <v>1155</v>
      </c>
      <c r="D14004" s="218">
        <f>VLOOKUP(Pag_Inicio_Corr_mas_casos[[#This Row],[Corregimiento]],Hoja3!$A$2:$D$676,4,0)</f>
        <v>80812</v>
      </c>
      <c r="E14004" s="217">
        <v>254</v>
      </c>
    </row>
    <row r="14005" spans="1:5">
      <c r="A14005" s="216">
        <v>44574</v>
      </c>
      <c r="B14005" s="217">
        <v>44574</v>
      </c>
      <c r="C14005" s="217" t="s">
        <v>1120</v>
      </c>
      <c r="D14005" s="218">
        <f>VLOOKUP(Pag_Inicio_Corr_mas_casos[[#This Row],[Corregimiento]],Hoja3!$A$2:$D$676,4,0)</f>
        <v>80809</v>
      </c>
      <c r="E14005" s="217">
        <v>242</v>
      </c>
    </row>
    <row r="14006" spans="1:5">
      <c r="A14006" s="216">
        <v>44574</v>
      </c>
      <c r="B14006" s="217">
        <v>44574</v>
      </c>
      <c r="C14006" s="217" t="s">
        <v>1121</v>
      </c>
      <c r="D14006" s="218">
        <f>VLOOKUP(Pag_Inicio_Corr_mas_casos[[#This Row],[Corregimiento]],Hoja3!$A$2:$D$676,4,0)</f>
        <v>80819</v>
      </c>
      <c r="E14006" s="217">
        <v>197</v>
      </c>
    </row>
    <row r="14007" spans="1:5">
      <c r="A14007" s="216">
        <v>44574</v>
      </c>
      <c r="B14007" s="217">
        <v>44574</v>
      </c>
      <c r="C14007" s="217" t="s">
        <v>1131</v>
      </c>
      <c r="D14007" s="218">
        <f>VLOOKUP(Pag_Inicio_Corr_mas_casos[[#This Row],[Corregimiento]],Hoja3!$A$2:$D$676,4,0)</f>
        <v>91001</v>
      </c>
      <c r="E14007" s="217">
        <v>169</v>
      </c>
    </row>
    <row r="14008" spans="1:5">
      <c r="A14008" s="216">
        <v>44574</v>
      </c>
      <c r="B14008" s="217">
        <v>44574</v>
      </c>
      <c r="C14008" s="217" t="s">
        <v>1049</v>
      </c>
      <c r="D14008" s="218">
        <f>VLOOKUP(Pag_Inicio_Corr_mas_casos[[#This Row],[Corregimiento]],Hoja3!$A$2:$D$676,4,0)</f>
        <v>80806</v>
      </c>
      <c r="E14008" s="217">
        <v>164</v>
      </c>
    </row>
    <row r="14009" spans="1:5">
      <c r="A14009" s="216">
        <v>44574</v>
      </c>
      <c r="B14009" s="217">
        <v>44574</v>
      </c>
      <c r="C14009" s="217" t="s">
        <v>1051</v>
      </c>
      <c r="D14009" s="218">
        <f>VLOOKUP(Pag_Inicio_Corr_mas_casos[[#This Row],[Corregimiento]],Hoja3!$A$2:$D$676,4,0)</f>
        <v>80807</v>
      </c>
      <c r="E14009" s="217">
        <v>150</v>
      </c>
    </row>
    <row r="14010" spans="1:5">
      <c r="A14010" s="216">
        <v>44574</v>
      </c>
      <c r="B14010" s="217">
        <v>44574</v>
      </c>
      <c r="C14010" s="217" t="s">
        <v>1048</v>
      </c>
      <c r="D14010" s="218">
        <f>VLOOKUP(Pag_Inicio_Corr_mas_casos[[#This Row],[Corregimiento]],Hoja3!$A$2:$D$676,4,0)</f>
        <v>81009</v>
      </c>
      <c r="E14010" s="217">
        <v>144</v>
      </c>
    </row>
    <row r="14011" spans="1:5">
      <c r="A14011" s="216">
        <v>44574</v>
      </c>
      <c r="B14011" s="217">
        <v>44574</v>
      </c>
      <c r="C14011" s="217" t="s">
        <v>1055</v>
      </c>
      <c r="D14011" s="218">
        <f>VLOOKUP(Pag_Inicio_Corr_mas_casos[[#This Row],[Corregimiento]],Hoja3!$A$2:$D$676,4,0)</f>
        <v>80814</v>
      </c>
      <c r="E14011" s="217">
        <v>139</v>
      </c>
    </row>
    <row r="14012" spans="1:5">
      <c r="A14012" s="216">
        <v>44574</v>
      </c>
      <c r="B14012" s="217">
        <v>44574</v>
      </c>
      <c r="C14012" s="217" t="s">
        <v>1130</v>
      </c>
      <c r="D14012" s="218">
        <f>VLOOKUP(Pag_Inicio_Corr_mas_casos[[#This Row],[Corregimiento]],Hoja3!$A$2:$D$676,4,0)</f>
        <v>81003</v>
      </c>
      <c r="E14012" s="217">
        <v>129</v>
      </c>
    </row>
    <row r="14013" spans="1:5">
      <c r="A14013" s="216">
        <v>44574</v>
      </c>
      <c r="B14013" s="217">
        <v>44574</v>
      </c>
      <c r="C14013" s="217" t="s">
        <v>1056</v>
      </c>
      <c r="D14013" s="218">
        <f>VLOOKUP(Pag_Inicio_Corr_mas_casos[[#This Row],[Corregimiento]],Hoja3!$A$2:$D$676,4,0)</f>
        <v>80826</v>
      </c>
      <c r="E14013" s="217">
        <v>124</v>
      </c>
    </row>
    <row r="14014" spans="1:5">
      <c r="A14014" s="216">
        <v>44574</v>
      </c>
      <c r="B14014" s="217">
        <v>44574</v>
      </c>
      <c r="C14014" s="217" t="s">
        <v>1046</v>
      </c>
      <c r="D14014" s="218">
        <f>VLOOKUP(Pag_Inicio_Corr_mas_casos[[#This Row],[Corregimiento]],Hoja3!$A$2:$D$676,4,0)</f>
        <v>80810</v>
      </c>
      <c r="E14014" s="217">
        <v>120</v>
      </c>
    </row>
    <row r="14015" spans="1:5">
      <c r="A14015" s="216">
        <v>44574</v>
      </c>
      <c r="B14015" s="217">
        <v>44574</v>
      </c>
      <c r="C14015" s="217" t="s">
        <v>1177</v>
      </c>
      <c r="D14015" s="218">
        <f>VLOOKUP(Pag_Inicio_Corr_mas_casos[[#This Row],[Corregimiento]],Hoja3!$A$2:$D$676,4,0)</f>
        <v>130101</v>
      </c>
      <c r="E14015" s="217">
        <v>117</v>
      </c>
    </row>
    <row r="14016" spans="1:5">
      <c r="A14016" s="216">
        <v>44574</v>
      </c>
      <c r="B14016" s="217">
        <v>44574</v>
      </c>
      <c r="C14016" s="217" t="s">
        <v>1062</v>
      </c>
      <c r="D14016" s="218">
        <f>VLOOKUP(Pag_Inicio_Corr_mas_casos[[#This Row],[Corregimiento]],Hoja3!$A$2:$D$676,4,0)</f>
        <v>80817</v>
      </c>
      <c r="E14016" s="217">
        <v>109</v>
      </c>
    </row>
    <row r="14017" spans="1:5">
      <c r="A14017" s="216">
        <v>44574</v>
      </c>
      <c r="B14017" s="217">
        <v>44574</v>
      </c>
      <c r="C14017" s="217" t="s">
        <v>881</v>
      </c>
      <c r="D14017" s="218">
        <f>VLOOKUP(Pag_Inicio_Corr_mas_casos[[#This Row],[Corregimiento]],Hoja3!$A$2:$D$676,4,0)</f>
        <v>80821</v>
      </c>
      <c r="E14017" s="217">
        <v>108</v>
      </c>
    </row>
    <row r="14018" spans="1:5">
      <c r="A14018" s="216">
        <v>44574</v>
      </c>
      <c r="B14018" s="217">
        <v>44574</v>
      </c>
      <c r="C14018" s="217" t="s">
        <v>1128</v>
      </c>
      <c r="D14018" s="218">
        <f>VLOOKUP(Pag_Inicio_Corr_mas_casos[[#This Row],[Corregimiento]],Hoja3!$A$2:$D$676,4,0)</f>
        <v>81001</v>
      </c>
      <c r="E14018" s="217">
        <v>106</v>
      </c>
    </row>
    <row r="14019" spans="1:5">
      <c r="A14019" s="216">
        <v>44574</v>
      </c>
      <c r="B14019" s="217">
        <v>44574</v>
      </c>
      <c r="C14019" s="217" t="s">
        <v>1287</v>
      </c>
      <c r="D14019" s="218">
        <f>VLOOKUP(Pag_Inicio_Corr_mas_casos[[#This Row],[Corregimiento]],Hoja3!$A$2:$D$676,4,0)</f>
        <v>130102</v>
      </c>
      <c r="E14019" s="217">
        <v>103</v>
      </c>
    </row>
    <row r="14020" spans="1:5">
      <c r="A14020" s="216">
        <v>44574</v>
      </c>
      <c r="B14020" s="217">
        <v>44574</v>
      </c>
      <c r="C14020" s="217" t="s">
        <v>1145</v>
      </c>
      <c r="D14020" s="218">
        <f>VLOOKUP(Pag_Inicio_Corr_mas_casos[[#This Row],[Corregimiento]],Hoja3!$A$2:$D$676,4,0)</f>
        <v>130106</v>
      </c>
      <c r="E14020" s="217">
        <v>100</v>
      </c>
    </row>
    <row r="14021" spans="1:5">
      <c r="A14021" s="216">
        <v>44574</v>
      </c>
      <c r="B14021" s="217">
        <v>44574</v>
      </c>
      <c r="C14021" s="217" t="s">
        <v>1050</v>
      </c>
      <c r="D14021" s="218">
        <f>VLOOKUP(Pag_Inicio_Corr_mas_casos[[#This Row],[Corregimiento]],Hoja3!$A$2:$D$676,4,0)</f>
        <v>80823</v>
      </c>
      <c r="E14021" s="217">
        <v>99</v>
      </c>
    </row>
    <row r="14022" spans="1:5">
      <c r="A14022" s="216">
        <v>44574</v>
      </c>
      <c r="B14022" s="217">
        <v>44574</v>
      </c>
      <c r="C14022" s="217" t="s">
        <v>1052</v>
      </c>
      <c r="D14022" s="218">
        <f>VLOOKUP(Pag_Inicio_Corr_mas_casos[[#This Row],[Corregimiento]],Hoja3!$A$2:$D$676,4,0)</f>
        <v>80816</v>
      </c>
      <c r="E14022" s="217">
        <v>96</v>
      </c>
    </row>
    <row r="14023" spans="1:5">
      <c r="A14023" s="216">
        <v>44574</v>
      </c>
      <c r="B14023" s="217">
        <v>44574</v>
      </c>
      <c r="C14023" s="217" t="s">
        <v>826</v>
      </c>
      <c r="D14023" s="218">
        <f>VLOOKUP(Pag_Inicio_Corr_mas_casos[[#This Row],[Corregimiento]],Hoja3!$A$2:$D$676,4,0)</f>
        <v>130105</v>
      </c>
      <c r="E14023" s="217">
        <v>92</v>
      </c>
    </row>
    <row r="14024" spans="1:5">
      <c r="A14024" s="203">
        <v>44575</v>
      </c>
      <c r="B14024" s="204">
        <v>44575</v>
      </c>
      <c r="C14024" s="204" t="s">
        <v>1120</v>
      </c>
      <c r="D14024" s="205">
        <f>VLOOKUP(Pag_Inicio_Corr_mas_casos[[#This Row],[Corregimiento]],Hoja3!$A$2:$D$676,4,0)</f>
        <v>80809</v>
      </c>
      <c r="E14024" s="204">
        <v>326</v>
      </c>
    </row>
    <row r="14025" spans="1:5">
      <c r="A14025" s="203">
        <v>44575</v>
      </c>
      <c r="B14025" s="204">
        <v>44575</v>
      </c>
      <c r="C14025" s="204" t="s">
        <v>1121</v>
      </c>
      <c r="D14025" s="205">
        <f>VLOOKUP(Pag_Inicio_Corr_mas_casos[[#This Row],[Corregimiento]],Hoja3!$A$2:$D$676,4,0)</f>
        <v>80819</v>
      </c>
      <c r="E14025" s="204">
        <v>286</v>
      </c>
    </row>
    <row r="14026" spans="1:5">
      <c r="A14026" s="203">
        <v>44575</v>
      </c>
      <c r="B14026" s="204">
        <v>44575</v>
      </c>
      <c r="C14026" s="204" t="s">
        <v>1155</v>
      </c>
      <c r="D14026" s="205">
        <f>VLOOKUP(Pag_Inicio_Corr_mas_casos[[#This Row],[Corregimiento]],Hoja3!$A$2:$D$676,4,0)</f>
        <v>80812</v>
      </c>
      <c r="E14026" s="204">
        <v>263</v>
      </c>
    </row>
    <row r="14027" spans="1:5">
      <c r="A14027" s="203">
        <v>44575</v>
      </c>
      <c r="B14027" s="204">
        <v>44575</v>
      </c>
      <c r="C14027" s="204" t="s">
        <v>1048</v>
      </c>
      <c r="D14027" s="205">
        <f>VLOOKUP(Pag_Inicio_Corr_mas_casos[[#This Row],[Corregimiento]],Hoja3!$A$2:$D$676,4,0)</f>
        <v>81009</v>
      </c>
      <c r="E14027" s="204">
        <v>213</v>
      </c>
    </row>
    <row r="14028" spans="1:5">
      <c r="A14028" s="203">
        <v>44575</v>
      </c>
      <c r="B14028" s="204">
        <v>44575</v>
      </c>
      <c r="C14028" s="204" t="s">
        <v>1056</v>
      </c>
      <c r="D14028" s="205">
        <f>VLOOKUP(Pag_Inicio_Corr_mas_casos[[#This Row],[Corregimiento]],Hoja3!$A$2:$D$676,4,0)</f>
        <v>80826</v>
      </c>
      <c r="E14028" s="204">
        <v>205</v>
      </c>
    </row>
    <row r="14029" spans="1:5">
      <c r="A14029" s="203">
        <v>44575</v>
      </c>
      <c r="B14029" s="204">
        <v>44575</v>
      </c>
      <c r="C14029" s="204" t="s">
        <v>1145</v>
      </c>
      <c r="D14029" s="205">
        <f>VLOOKUP(Pag_Inicio_Corr_mas_casos[[#This Row],[Corregimiento]],Hoja3!$A$2:$D$676,4,0)</f>
        <v>130106</v>
      </c>
      <c r="E14029" s="204">
        <v>196</v>
      </c>
    </row>
    <row r="14030" spans="1:5">
      <c r="A14030" s="203">
        <v>44575</v>
      </c>
      <c r="B14030" s="204">
        <v>44575</v>
      </c>
      <c r="C14030" s="204" t="s">
        <v>1051</v>
      </c>
      <c r="D14030" s="205">
        <f>VLOOKUP(Pag_Inicio_Corr_mas_casos[[#This Row],[Corregimiento]],Hoja3!$A$2:$D$676,4,0)</f>
        <v>80807</v>
      </c>
      <c r="E14030" s="204">
        <v>194</v>
      </c>
    </row>
    <row r="14031" spans="1:5">
      <c r="A14031" s="203">
        <v>44575</v>
      </c>
      <c r="B14031" s="204">
        <v>44575</v>
      </c>
      <c r="C14031" s="204" t="s">
        <v>881</v>
      </c>
      <c r="D14031" s="205">
        <f>VLOOKUP(Pag_Inicio_Corr_mas_casos[[#This Row],[Corregimiento]],Hoja3!$A$2:$D$676,4,0)</f>
        <v>80821</v>
      </c>
      <c r="E14031" s="204">
        <v>194</v>
      </c>
    </row>
    <row r="14032" spans="1:5">
      <c r="A14032" s="203">
        <v>44575</v>
      </c>
      <c r="B14032" s="204">
        <v>44575</v>
      </c>
      <c r="C14032" s="204" t="s">
        <v>1049</v>
      </c>
      <c r="D14032" s="205">
        <f>VLOOKUP(Pag_Inicio_Corr_mas_casos[[#This Row],[Corregimiento]],Hoja3!$A$2:$D$676,4,0)</f>
        <v>80806</v>
      </c>
      <c r="E14032" s="204">
        <v>192</v>
      </c>
    </row>
    <row r="14033" spans="1:5">
      <c r="A14033" s="203">
        <v>44575</v>
      </c>
      <c r="B14033" s="204">
        <v>44575</v>
      </c>
      <c r="C14033" s="204" t="s">
        <v>1062</v>
      </c>
      <c r="D14033" s="205">
        <f>VLOOKUP(Pag_Inicio_Corr_mas_casos[[#This Row],[Corregimiento]],Hoja3!$A$2:$D$676,4,0)</f>
        <v>80817</v>
      </c>
      <c r="E14033" s="204">
        <v>177</v>
      </c>
    </row>
    <row r="14034" spans="1:5">
      <c r="A14034" s="203">
        <v>44575</v>
      </c>
      <c r="B14034" s="204">
        <v>44575</v>
      </c>
      <c r="C14034" s="204" t="s">
        <v>1177</v>
      </c>
      <c r="D14034" s="205">
        <f>VLOOKUP(Pag_Inicio_Corr_mas_casos[[#This Row],[Corregimiento]],Hoja3!$A$2:$D$676,4,0)</f>
        <v>130101</v>
      </c>
      <c r="E14034" s="204">
        <v>171</v>
      </c>
    </row>
    <row r="14035" spans="1:5">
      <c r="A14035" s="203">
        <v>44575</v>
      </c>
      <c r="B14035" s="204">
        <v>44575</v>
      </c>
      <c r="C14035" s="204" t="s">
        <v>1046</v>
      </c>
      <c r="D14035" s="205">
        <f>VLOOKUP(Pag_Inicio_Corr_mas_casos[[#This Row],[Corregimiento]],Hoja3!$A$2:$D$676,4,0)</f>
        <v>80810</v>
      </c>
      <c r="E14035" s="204">
        <v>170</v>
      </c>
    </row>
    <row r="14036" spans="1:5">
      <c r="A14036" s="203">
        <v>44575</v>
      </c>
      <c r="B14036" s="204">
        <v>44575</v>
      </c>
      <c r="C14036" s="204" t="s">
        <v>1131</v>
      </c>
      <c r="D14036" s="205">
        <f>VLOOKUP(Pag_Inicio_Corr_mas_casos[[#This Row],[Corregimiento]],Hoja3!$A$2:$D$676,4,0)</f>
        <v>91001</v>
      </c>
      <c r="E14036" s="204">
        <v>165</v>
      </c>
    </row>
    <row r="14037" spans="1:5">
      <c r="A14037" s="203">
        <v>44575</v>
      </c>
      <c r="B14037" s="204">
        <v>44575</v>
      </c>
      <c r="C14037" s="204" t="s">
        <v>1130</v>
      </c>
      <c r="D14037" s="205">
        <f>VLOOKUP(Pag_Inicio_Corr_mas_casos[[#This Row],[Corregimiento]],Hoja3!$A$2:$D$676,4,0)</f>
        <v>81003</v>
      </c>
      <c r="E14037" s="204">
        <v>153</v>
      </c>
    </row>
    <row r="14038" spans="1:5">
      <c r="A14038" s="203">
        <v>44575</v>
      </c>
      <c r="B14038" s="204">
        <v>44575</v>
      </c>
      <c r="C14038" s="204" t="s">
        <v>1128</v>
      </c>
      <c r="D14038" s="205">
        <f>VLOOKUP(Pag_Inicio_Corr_mas_casos[[#This Row],[Corregimiento]],Hoja3!$A$2:$D$676,4,0)</f>
        <v>81001</v>
      </c>
      <c r="E14038" s="204">
        <v>148</v>
      </c>
    </row>
    <row r="14039" spans="1:5">
      <c r="A14039" s="203">
        <v>44575</v>
      </c>
      <c r="B14039" s="204">
        <v>44575</v>
      </c>
      <c r="C14039" s="204" t="s">
        <v>813</v>
      </c>
      <c r="D14039" s="205">
        <f>VLOOKUP(Pag_Inicio_Corr_mas_casos[[#This Row],[Corregimiento]],Hoja3!$A$2:$D$676,4,0)</f>
        <v>80813</v>
      </c>
      <c r="E14039" s="204">
        <v>147</v>
      </c>
    </row>
    <row r="14040" spans="1:5">
      <c r="A14040" s="203">
        <v>44575</v>
      </c>
      <c r="B14040" s="204">
        <v>44575</v>
      </c>
      <c r="C14040" s="204" t="s">
        <v>1296</v>
      </c>
      <c r="D14040" s="205">
        <f>VLOOKUP(Pag_Inicio_Corr_mas_casos[[#This Row],[Corregimiento]],Hoja3!$A$2:$D$676,4,0)</f>
        <v>80823</v>
      </c>
      <c r="E14040" s="204">
        <v>147</v>
      </c>
    </row>
    <row r="14041" spans="1:5">
      <c r="A14041" s="203">
        <v>44575</v>
      </c>
      <c r="B14041" s="204">
        <v>44575</v>
      </c>
      <c r="C14041" s="204" t="s">
        <v>1052</v>
      </c>
      <c r="D14041" s="205">
        <f>VLOOKUP(Pag_Inicio_Corr_mas_casos[[#This Row],[Corregimiento]],Hoja3!$A$2:$D$676,4,0)</f>
        <v>80816</v>
      </c>
      <c r="E14041" s="204">
        <v>147</v>
      </c>
    </row>
    <row r="14042" spans="1:5">
      <c r="A14042" s="203">
        <v>44575</v>
      </c>
      <c r="B14042" s="204">
        <v>44575</v>
      </c>
      <c r="C14042" s="204" t="s">
        <v>1055</v>
      </c>
      <c r="D14042" s="205">
        <f>VLOOKUP(Pag_Inicio_Corr_mas_casos[[#This Row],[Corregimiento]],Hoja3!$A$2:$D$676,4,0)</f>
        <v>80814</v>
      </c>
      <c r="E14042" s="204">
        <v>143</v>
      </c>
    </row>
    <row r="14043" spans="1:5">
      <c r="A14043" s="203">
        <v>44575</v>
      </c>
      <c r="B14043" s="204">
        <v>44575</v>
      </c>
      <c r="C14043" s="204" t="s">
        <v>1287</v>
      </c>
      <c r="D14043" s="205">
        <f>VLOOKUP(Pag_Inicio_Corr_mas_casos[[#This Row],[Corregimiento]],Hoja3!$A$2:$D$676,4,0)</f>
        <v>130102</v>
      </c>
      <c r="E14043" s="204">
        <v>142</v>
      </c>
    </row>
    <row r="14044" spans="1:5">
      <c r="A14044" s="209">
        <v>44576</v>
      </c>
      <c r="B14044" s="210">
        <v>44576</v>
      </c>
      <c r="C14044" s="210" t="s">
        <v>1120</v>
      </c>
      <c r="D14044" s="211">
        <f>VLOOKUP(Pag_Inicio_Corr_mas_casos[[#This Row],[Corregimiento]],Hoja3!$A$2:$D$676,4,0)</f>
        <v>80809</v>
      </c>
      <c r="E14044" s="210">
        <v>280</v>
      </c>
    </row>
    <row r="14045" spans="1:5">
      <c r="A14045" s="209">
        <v>44576</v>
      </c>
      <c r="B14045" s="210">
        <v>44576</v>
      </c>
      <c r="C14045" s="210" t="s">
        <v>1155</v>
      </c>
      <c r="D14045" s="211">
        <f>VLOOKUP(Pag_Inicio_Corr_mas_casos[[#This Row],[Corregimiento]],Hoja3!$A$2:$D$676,4,0)</f>
        <v>80812</v>
      </c>
      <c r="E14045" s="210">
        <v>238</v>
      </c>
    </row>
    <row r="14046" spans="1:5">
      <c r="A14046" s="209">
        <v>44576</v>
      </c>
      <c r="B14046" s="210">
        <v>44576</v>
      </c>
      <c r="C14046" s="210" t="s">
        <v>1049</v>
      </c>
      <c r="D14046" s="211">
        <f>VLOOKUP(Pag_Inicio_Corr_mas_casos[[#This Row],[Corregimiento]],Hoja3!$A$2:$D$676,4,0)</f>
        <v>80806</v>
      </c>
      <c r="E14046" s="210">
        <v>236</v>
      </c>
    </row>
    <row r="14047" spans="1:5">
      <c r="A14047" s="209">
        <v>44576</v>
      </c>
      <c r="B14047" s="210">
        <v>44576</v>
      </c>
      <c r="C14047" s="210" t="s">
        <v>1048</v>
      </c>
      <c r="D14047" s="211">
        <f>VLOOKUP(Pag_Inicio_Corr_mas_casos[[#This Row],[Corregimiento]],Hoja3!$A$2:$D$676,4,0)</f>
        <v>81009</v>
      </c>
      <c r="E14047" s="210">
        <v>222</v>
      </c>
    </row>
    <row r="14048" spans="1:5">
      <c r="A14048" s="209">
        <v>44576</v>
      </c>
      <c r="B14048" s="210">
        <v>44576</v>
      </c>
      <c r="C14048" s="210" t="s">
        <v>1121</v>
      </c>
      <c r="D14048" s="211">
        <f>VLOOKUP(Pag_Inicio_Corr_mas_casos[[#This Row],[Corregimiento]],Hoja3!$A$2:$D$676,4,0)</f>
        <v>80819</v>
      </c>
      <c r="E14048" s="210">
        <v>211</v>
      </c>
    </row>
    <row r="14049" spans="1:5">
      <c r="A14049" s="209">
        <v>44576</v>
      </c>
      <c r="B14049" s="210">
        <v>44576</v>
      </c>
      <c r="C14049" s="210" t="s">
        <v>1177</v>
      </c>
      <c r="D14049" s="211">
        <f>VLOOKUP(Pag_Inicio_Corr_mas_casos[[#This Row],[Corregimiento]],Hoja3!$A$2:$D$676,4,0)</f>
        <v>130101</v>
      </c>
      <c r="E14049" s="210">
        <v>199</v>
      </c>
    </row>
    <row r="14050" spans="1:5">
      <c r="A14050" s="209">
        <v>44576</v>
      </c>
      <c r="B14050" s="210">
        <v>44576</v>
      </c>
      <c r="C14050" s="210" t="s">
        <v>1051</v>
      </c>
      <c r="D14050" s="211">
        <f>VLOOKUP(Pag_Inicio_Corr_mas_casos[[#This Row],[Corregimiento]],Hoja3!$A$2:$D$676,4,0)</f>
        <v>80807</v>
      </c>
      <c r="E14050" s="210">
        <v>173</v>
      </c>
    </row>
    <row r="14051" spans="1:5">
      <c r="A14051" s="209">
        <v>44576</v>
      </c>
      <c r="B14051" s="210">
        <v>44576</v>
      </c>
      <c r="C14051" s="210" t="s">
        <v>1128</v>
      </c>
      <c r="D14051" s="211">
        <f>VLOOKUP(Pag_Inicio_Corr_mas_casos[[#This Row],[Corregimiento]],Hoja3!$A$2:$D$676,4,0)</f>
        <v>81001</v>
      </c>
      <c r="E14051" s="210">
        <v>171</v>
      </c>
    </row>
    <row r="14052" spans="1:5">
      <c r="A14052" s="209">
        <v>44576</v>
      </c>
      <c r="B14052" s="210">
        <v>44576</v>
      </c>
      <c r="C14052" s="210" t="s">
        <v>1130</v>
      </c>
      <c r="D14052" s="211">
        <f>VLOOKUP(Pag_Inicio_Corr_mas_casos[[#This Row],[Corregimiento]],Hoja3!$A$2:$D$676,4,0)</f>
        <v>81003</v>
      </c>
      <c r="E14052" s="210">
        <v>167</v>
      </c>
    </row>
    <row r="14053" spans="1:5">
      <c r="A14053" s="209">
        <v>44576</v>
      </c>
      <c r="B14053" s="210">
        <v>44576</v>
      </c>
      <c r="C14053" s="210" t="s">
        <v>1088</v>
      </c>
      <c r="D14053" s="211">
        <f>VLOOKUP(Pag_Inicio_Corr_mas_casos[[#This Row],[Corregimiento]],Hoja3!$A$2:$D$676,4,0)</f>
        <v>81002</v>
      </c>
      <c r="E14053" s="210">
        <v>166</v>
      </c>
    </row>
    <row r="14054" spans="1:5">
      <c r="A14054" s="209">
        <v>44576</v>
      </c>
      <c r="B14054" s="210">
        <v>44576</v>
      </c>
      <c r="C14054" s="210" t="s">
        <v>1131</v>
      </c>
      <c r="D14054" s="211">
        <f>VLOOKUP(Pag_Inicio_Corr_mas_casos[[#This Row],[Corregimiento]],Hoja3!$A$2:$D$676,4,0)</f>
        <v>91001</v>
      </c>
      <c r="E14054" s="210">
        <v>157</v>
      </c>
    </row>
    <row r="14055" spans="1:5">
      <c r="A14055" s="209">
        <v>44576</v>
      </c>
      <c r="B14055" s="210">
        <v>44576</v>
      </c>
      <c r="C14055" s="210" t="s">
        <v>1287</v>
      </c>
      <c r="D14055" s="211">
        <f>VLOOKUP(Pag_Inicio_Corr_mas_casos[[#This Row],[Corregimiento]],Hoja3!$A$2:$D$676,4,0)</f>
        <v>130102</v>
      </c>
      <c r="E14055" s="210">
        <v>156</v>
      </c>
    </row>
    <row r="14056" spans="1:5">
      <c r="A14056" s="209">
        <v>44576</v>
      </c>
      <c r="B14056" s="210">
        <v>44576</v>
      </c>
      <c r="C14056" s="210" t="s">
        <v>1050</v>
      </c>
      <c r="D14056" s="211">
        <f>VLOOKUP(Pag_Inicio_Corr_mas_casos[[#This Row],[Corregimiento]],Hoja3!$A$2:$D$676,4,0)</f>
        <v>80823</v>
      </c>
      <c r="E14056" s="210">
        <v>155</v>
      </c>
    </row>
    <row r="14057" spans="1:5">
      <c r="A14057" s="209">
        <v>44576</v>
      </c>
      <c r="B14057" s="210">
        <v>44576</v>
      </c>
      <c r="C14057" s="210" t="s">
        <v>1055</v>
      </c>
      <c r="D14057" s="211">
        <f>VLOOKUP(Pag_Inicio_Corr_mas_casos[[#This Row],[Corregimiento]],Hoja3!$A$2:$D$676,4,0)</f>
        <v>80814</v>
      </c>
      <c r="E14057" s="210">
        <v>155</v>
      </c>
    </row>
    <row r="14058" spans="1:5">
      <c r="A14058" s="209">
        <v>44576</v>
      </c>
      <c r="B14058" s="210">
        <v>44576</v>
      </c>
      <c r="C14058" s="210" t="s">
        <v>881</v>
      </c>
      <c r="D14058" s="211">
        <f>VLOOKUP(Pag_Inicio_Corr_mas_casos[[#This Row],[Corregimiento]],Hoja3!$A$2:$D$676,4,0)</f>
        <v>80821</v>
      </c>
      <c r="E14058" s="210">
        <v>155</v>
      </c>
    </row>
    <row r="14059" spans="1:5">
      <c r="A14059" s="209">
        <v>44576</v>
      </c>
      <c r="B14059" s="210">
        <v>44576</v>
      </c>
      <c r="C14059" s="210" t="s">
        <v>1430</v>
      </c>
      <c r="D14059" s="211">
        <f>VLOOKUP(Pag_Inicio_Corr_mas_casos[[#This Row],[Corregimiento]],Hoja3!$A$2:$D$676,4,0)</f>
        <v>80810</v>
      </c>
      <c r="E14059" s="210">
        <v>148</v>
      </c>
    </row>
    <row r="14060" spans="1:5">
      <c r="A14060" s="209">
        <v>44576</v>
      </c>
      <c r="B14060" s="210">
        <v>44576</v>
      </c>
      <c r="C14060" s="210" t="s">
        <v>1052</v>
      </c>
      <c r="D14060" s="211">
        <f>VLOOKUP(Pag_Inicio_Corr_mas_casos[[#This Row],[Corregimiento]],Hoja3!$A$2:$D$676,4,0)</f>
        <v>80816</v>
      </c>
      <c r="E14060" s="210">
        <v>147</v>
      </c>
    </row>
    <row r="14061" spans="1:5">
      <c r="A14061" s="209">
        <v>44576</v>
      </c>
      <c r="B14061" s="210">
        <v>44576</v>
      </c>
      <c r="C14061" s="210" t="s">
        <v>1096</v>
      </c>
      <c r="D14061" s="211">
        <f>VLOOKUP(Pag_Inicio_Corr_mas_casos[[#This Row],[Corregimiento]],Hoja3!$A$2:$D$676,4,0)</f>
        <v>80826</v>
      </c>
      <c r="E14061" s="210">
        <v>144</v>
      </c>
    </row>
    <row r="14062" spans="1:5">
      <c r="A14062" s="209">
        <v>44576</v>
      </c>
      <c r="B14062" s="210">
        <v>44576</v>
      </c>
      <c r="C14062" s="210" t="s">
        <v>1094</v>
      </c>
      <c r="D14062" s="211">
        <f>VLOOKUP(Pag_Inicio_Corr_mas_casos[[#This Row],[Corregimiento]],Hoja3!$A$2:$D$676,4,0)</f>
        <v>80822</v>
      </c>
      <c r="E14062" s="210">
        <v>141</v>
      </c>
    </row>
    <row r="14063" spans="1:5">
      <c r="A14063" s="209">
        <v>44576</v>
      </c>
      <c r="B14063" s="210">
        <v>44576</v>
      </c>
      <c r="C14063" s="210" t="s">
        <v>1062</v>
      </c>
      <c r="D14063" s="211">
        <f>VLOOKUP(Pag_Inicio_Corr_mas_casos[[#This Row],[Corregimiento]],Hoja3!$A$2:$D$676,4,0)</f>
        <v>80817</v>
      </c>
      <c r="E14063" s="210">
        <v>139</v>
      </c>
    </row>
    <row r="14064" spans="1:5">
      <c r="A14064" s="216">
        <v>44577</v>
      </c>
      <c r="B14064" s="217">
        <v>44577</v>
      </c>
      <c r="C14064" s="217" t="s">
        <v>1155</v>
      </c>
      <c r="D14064" s="218">
        <f>VLOOKUP(Pag_Inicio_Corr_mas_casos[[#This Row],[Corregimiento]],Hoja3!$A$2:$D$676,4,0)</f>
        <v>80812</v>
      </c>
      <c r="E14064" s="217">
        <v>222</v>
      </c>
    </row>
    <row r="14065" spans="1:5">
      <c r="A14065" s="216">
        <v>44577</v>
      </c>
      <c r="B14065" s="217">
        <v>44577</v>
      </c>
      <c r="C14065" s="217" t="s">
        <v>1048</v>
      </c>
      <c r="D14065" s="218">
        <f>VLOOKUP(Pag_Inicio_Corr_mas_casos[[#This Row],[Corregimiento]],Hoja3!$A$2:$D$676,4,0)</f>
        <v>81009</v>
      </c>
      <c r="E14065" s="217">
        <v>201</v>
      </c>
    </row>
    <row r="14066" spans="1:5">
      <c r="A14066" s="216">
        <v>44577</v>
      </c>
      <c r="B14066" s="217">
        <v>44577</v>
      </c>
      <c r="C14066" s="217" t="s">
        <v>1120</v>
      </c>
      <c r="D14066" s="218">
        <f>VLOOKUP(Pag_Inicio_Corr_mas_casos[[#This Row],[Corregimiento]],Hoja3!$A$2:$D$676,4,0)</f>
        <v>80809</v>
      </c>
      <c r="E14066" s="217">
        <v>188</v>
      </c>
    </row>
    <row r="14067" spans="1:5">
      <c r="A14067" s="216">
        <v>44577</v>
      </c>
      <c r="B14067" s="217">
        <v>44577</v>
      </c>
      <c r="C14067" s="217" t="s">
        <v>1121</v>
      </c>
      <c r="D14067" s="218">
        <f>VLOOKUP(Pag_Inicio_Corr_mas_casos[[#This Row],[Corregimiento]],Hoja3!$A$2:$D$676,4,0)</f>
        <v>80819</v>
      </c>
      <c r="E14067" s="217">
        <v>170</v>
      </c>
    </row>
    <row r="14068" spans="1:5">
      <c r="A14068" s="216">
        <v>44577</v>
      </c>
      <c r="B14068" s="217">
        <v>44577</v>
      </c>
      <c r="C14068" s="217" t="s">
        <v>1287</v>
      </c>
      <c r="D14068" s="218">
        <f>VLOOKUP(Pag_Inicio_Corr_mas_casos[[#This Row],[Corregimiento]],Hoja3!$A$2:$D$676,4,0)</f>
        <v>130102</v>
      </c>
      <c r="E14068" s="217">
        <v>155</v>
      </c>
    </row>
    <row r="14069" spans="1:5">
      <c r="A14069" s="216">
        <v>44577</v>
      </c>
      <c r="B14069" s="217">
        <v>44577</v>
      </c>
      <c r="C14069" s="217" t="s">
        <v>1050</v>
      </c>
      <c r="D14069" s="218">
        <f>VLOOKUP(Pag_Inicio_Corr_mas_casos[[#This Row],[Corregimiento]],Hoja3!$A$2:$D$676,4,0)</f>
        <v>80823</v>
      </c>
      <c r="E14069" s="217">
        <v>150</v>
      </c>
    </row>
    <row r="14070" spans="1:5">
      <c r="A14070" s="216">
        <v>44577</v>
      </c>
      <c r="B14070" s="217">
        <v>44577</v>
      </c>
      <c r="C14070" s="217" t="s">
        <v>1096</v>
      </c>
      <c r="D14070" s="218">
        <f>VLOOKUP(Pag_Inicio_Corr_mas_casos[[#This Row],[Corregimiento]],Hoja3!$A$2:$D$676,4,0)</f>
        <v>80826</v>
      </c>
      <c r="E14070" s="217">
        <v>149</v>
      </c>
    </row>
    <row r="14071" spans="1:5">
      <c r="A14071" s="216">
        <v>44577</v>
      </c>
      <c r="B14071" s="217">
        <v>44577</v>
      </c>
      <c r="C14071" s="217" t="s">
        <v>1177</v>
      </c>
      <c r="D14071" s="218">
        <f>VLOOKUP(Pag_Inicio_Corr_mas_casos[[#This Row],[Corregimiento]],Hoja3!$A$2:$D$676,4,0)</f>
        <v>130101</v>
      </c>
      <c r="E14071" s="217">
        <v>146</v>
      </c>
    </row>
    <row r="14072" spans="1:5">
      <c r="A14072" s="216">
        <v>44577</v>
      </c>
      <c r="B14072" s="217">
        <v>44577</v>
      </c>
      <c r="C14072" s="217" t="s">
        <v>1049</v>
      </c>
      <c r="D14072" s="218">
        <f>VLOOKUP(Pag_Inicio_Corr_mas_casos[[#This Row],[Corregimiento]],Hoja3!$A$2:$D$676,4,0)</f>
        <v>80806</v>
      </c>
      <c r="E14072" s="217">
        <v>144</v>
      </c>
    </row>
    <row r="14073" spans="1:5">
      <c r="A14073" s="216">
        <v>44577</v>
      </c>
      <c r="B14073" s="217">
        <v>44577</v>
      </c>
      <c r="C14073" s="217" t="s">
        <v>1145</v>
      </c>
      <c r="D14073" s="218">
        <f>VLOOKUP(Pag_Inicio_Corr_mas_casos[[#This Row],[Corregimiento]],Hoja3!$A$2:$D$676,4,0)</f>
        <v>130106</v>
      </c>
      <c r="E14073" s="217">
        <v>128</v>
      </c>
    </row>
    <row r="14074" spans="1:5">
      <c r="A14074" s="216">
        <v>44577</v>
      </c>
      <c r="B14074" s="217">
        <v>44577</v>
      </c>
      <c r="C14074" s="217" t="s">
        <v>1131</v>
      </c>
      <c r="D14074" s="218">
        <f>VLOOKUP(Pag_Inicio_Corr_mas_casos[[#This Row],[Corregimiento]],Hoja3!$A$2:$D$676,4,0)</f>
        <v>91001</v>
      </c>
      <c r="E14074" s="217">
        <v>128</v>
      </c>
    </row>
    <row r="14075" spans="1:5">
      <c r="A14075" s="216">
        <v>44577</v>
      </c>
      <c r="B14075" s="217">
        <v>44577</v>
      </c>
      <c r="C14075" s="217" t="s">
        <v>1095</v>
      </c>
      <c r="D14075" s="218">
        <f>VLOOKUP(Pag_Inicio_Corr_mas_casos[[#This Row],[Corregimiento]],Hoja3!$A$2:$D$676,4,0)</f>
        <v>81007</v>
      </c>
      <c r="E14075" s="217">
        <v>126</v>
      </c>
    </row>
    <row r="14076" spans="1:5">
      <c r="A14076" s="216">
        <v>44577</v>
      </c>
      <c r="B14076" s="217">
        <v>44577</v>
      </c>
      <c r="C14076" s="217" t="s">
        <v>1130</v>
      </c>
      <c r="D14076" s="218">
        <f>VLOOKUP(Pag_Inicio_Corr_mas_casos[[#This Row],[Corregimiento]],Hoja3!$A$2:$D$676,4,0)</f>
        <v>81003</v>
      </c>
      <c r="E14076" s="217">
        <v>124</v>
      </c>
    </row>
    <row r="14077" spans="1:5">
      <c r="A14077" s="216">
        <v>44577</v>
      </c>
      <c r="B14077" s="217">
        <v>44577</v>
      </c>
      <c r="C14077" s="217" t="s">
        <v>1128</v>
      </c>
      <c r="D14077" s="218">
        <f>VLOOKUP(Pag_Inicio_Corr_mas_casos[[#This Row],[Corregimiento]],Hoja3!$A$2:$D$676,4,0)</f>
        <v>81001</v>
      </c>
      <c r="E14077" s="217">
        <v>118</v>
      </c>
    </row>
    <row r="14078" spans="1:5">
      <c r="A14078" s="216">
        <v>44577</v>
      </c>
      <c r="B14078" s="217">
        <v>44577</v>
      </c>
      <c r="C14078" s="217" t="s">
        <v>1262</v>
      </c>
      <c r="D14078" s="218">
        <f>VLOOKUP(Pag_Inicio_Corr_mas_casos[[#This Row],[Corregimiento]],Hoja3!$A$2:$D$676,4,0)</f>
        <v>20601</v>
      </c>
      <c r="E14078" s="217">
        <v>114</v>
      </c>
    </row>
    <row r="14079" spans="1:5">
      <c r="A14079" s="216">
        <v>44577</v>
      </c>
      <c r="B14079" s="217">
        <v>44577</v>
      </c>
      <c r="C14079" s="217" t="s">
        <v>1062</v>
      </c>
      <c r="D14079" s="218">
        <f>VLOOKUP(Pag_Inicio_Corr_mas_casos[[#This Row],[Corregimiento]],Hoja3!$A$2:$D$676,4,0)</f>
        <v>80817</v>
      </c>
      <c r="E14079" s="217">
        <v>113</v>
      </c>
    </row>
    <row r="14080" spans="1:5">
      <c r="A14080" s="216">
        <v>44577</v>
      </c>
      <c r="B14080" s="217">
        <v>44577</v>
      </c>
      <c r="C14080" s="217" t="s">
        <v>1046</v>
      </c>
      <c r="D14080" s="218">
        <f>VLOOKUP(Pag_Inicio_Corr_mas_casos[[#This Row],[Corregimiento]],Hoja3!$A$2:$D$676,4,0)</f>
        <v>80810</v>
      </c>
      <c r="E14080" s="217">
        <v>113</v>
      </c>
    </row>
    <row r="14081" spans="1:5">
      <c r="A14081" s="216">
        <v>44577</v>
      </c>
      <c r="B14081" s="217">
        <v>44577</v>
      </c>
      <c r="C14081" s="217" t="s">
        <v>1051</v>
      </c>
      <c r="D14081" s="218">
        <f>VLOOKUP(Pag_Inicio_Corr_mas_casos[[#This Row],[Corregimiento]],Hoja3!$A$2:$D$676,4,0)</f>
        <v>80807</v>
      </c>
      <c r="E14081" s="217">
        <v>111</v>
      </c>
    </row>
    <row r="14082" spans="1:5">
      <c r="A14082" s="216">
        <v>44577</v>
      </c>
      <c r="B14082" s="217">
        <v>44577</v>
      </c>
      <c r="C14082" s="217" t="s">
        <v>881</v>
      </c>
      <c r="D14082" s="218">
        <f>VLOOKUP(Pag_Inicio_Corr_mas_casos[[#This Row],[Corregimiento]],Hoja3!$A$2:$D$676,4,0)</f>
        <v>80821</v>
      </c>
      <c r="E14082" s="217">
        <v>110</v>
      </c>
    </row>
    <row r="14083" spans="1:5">
      <c r="A14083" s="216">
        <v>44577</v>
      </c>
      <c r="B14083" s="217">
        <v>44577</v>
      </c>
      <c r="C14083" s="217" t="s">
        <v>1451</v>
      </c>
      <c r="D14083" s="218">
        <f>VLOOKUP(Pag_Inicio_Corr_mas_casos[[#This Row],[Corregimiento]],Hoja3!$A$2:$D$676,4,0)</f>
        <v>130702</v>
      </c>
      <c r="E14083" s="217">
        <v>107</v>
      </c>
    </row>
    <row r="14084" spans="1:5">
      <c r="A14084" s="47">
        <v>44578</v>
      </c>
      <c r="B14084" s="48">
        <v>44578</v>
      </c>
      <c r="C14084" s="48" t="s">
        <v>1120</v>
      </c>
      <c r="D14084" s="49">
        <f>VLOOKUP(Pag_Inicio_Corr_mas_casos[[#This Row],[Corregimiento]],Hoja3!$A$2:$D$676,4,0)</f>
        <v>80809</v>
      </c>
      <c r="E14084" s="48">
        <v>232</v>
      </c>
    </row>
    <row r="14085" spans="1:5">
      <c r="A14085" s="47">
        <v>44578</v>
      </c>
      <c r="B14085" s="48">
        <v>44578</v>
      </c>
      <c r="C14085" s="48" t="s">
        <v>1155</v>
      </c>
      <c r="D14085" s="49">
        <f>VLOOKUP(Pag_Inicio_Corr_mas_casos[[#This Row],[Corregimiento]],Hoja3!$A$2:$D$676,4,0)</f>
        <v>80812</v>
      </c>
      <c r="E14085" s="48">
        <v>173</v>
      </c>
    </row>
    <row r="14086" spans="1:5">
      <c r="A14086" s="47">
        <v>44578</v>
      </c>
      <c r="B14086" s="48">
        <v>44578</v>
      </c>
      <c r="C14086" s="48" t="s">
        <v>1131</v>
      </c>
      <c r="D14086" s="49">
        <f>VLOOKUP(Pag_Inicio_Corr_mas_casos[[#This Row],[Corregimiento]],Hoja3!$A$2:$D$676,4,0)</f>
        <v>91001</v>
      </c>
      <c r="E14086" s="48">
        <v>148</v>
      </c>
    </row>
    <row r="14087" spans="1:5">
      <c r="A14087" s="47">
        <v>44578</v>
      </c>
      <c r="B14087" s="48">
        <v>44578</v>
      </c>
      <c r="C14087" s="48" t="s">
        <v>1048</v>
      </c>
      <c r="D14087" s="49">
        <f>VLOOKUP(Pag_Inicio_Corr_mas_casos[[#This Row],[Corregimiento]],Hoja3!$A$2:$D$676,4,0)</f>
        <v>81009</v>
      </c>
      <c r="E14087" s="48">
        <v>130</v>
      </c>
    </row>
    <row r="14088" spans="1:5">
      <c r="A14088" s="47">
        <v>44578</v>
      </c>
      <c r="B14088" s="48">
        <v>44578</v>
      </c>
      <c r="C14088" s="48" t="s">
        <v>1169</v>
      </c>
      <c r="D14088" s="49">
        <f>VLOOKUP(Pag_Inicio_Corr_mas_casos[[#This Row],[Corregimiento]],Hoja3!$A$2:$D$676,4,0)</f>
        <v>40601</v>
      </c>
      <c r="E14088" s="48">
        <v>116</v>
      </c>
    </row>
    <row r="14089" spans="1:5">
      <c r="A14089" s="47">
        <v>44578</v>
      </c>
      <c r="B14089" s="48">
        <v>44578</v>
      </c>
      <c r="C14089" s="48" t="s">
        <v>1121</v>
      </c>
      <c r="D14089" s="49">
        <f>VLOOKUP(Pag_Inicio_Corr_mas_casos[[#This Row],[Corregimiento]],Hoja3!$A$2:$D$676,4,0)</f>
        <v>80819</v>
      </c>
      <c r="E14089" s="48">
        <v>114</v>
      </c>
    </row>
    <row r="14090" spans="1:5">
      <c r="A14090" s="47">
        <v>44578</v>
      </c>
      <c r="B14090" s="48">
        <v>44578</v>
      </c>
      <c r="C14090" s="48" t="s">
        <v>1062</v>
      </c>
      <c r="D14090" s="49">
        <f>VLOOKUP(Pag_Inicio_Corr_mas_casos[[#This Row],[Corregimiento]],Hoja3!$A$2:$D$676,4,0)</f>
        <v>80817</v>
      </c>
      <c r="E14090" s="48">
        <v>104</v>
      </c>
    </row>
    <row r="14091" spans="1:5">
      <c r="A14091" s="47">
        <v>44578</v>
      </c>
      <c r="B14091" s="48">
        <v>44578</v>
      </c>
      <c r="C14091" s="48" t="s">
        <v>881</v>
      </c>
      <c r="D14091" s="49">
        <f>VLOOKUP(Pag_Inicio_Corr_mas_casos[[#This Row],[Corregimiento]],Hoja3!$A$2:$D$676,4,0)</f>
        <v>80821</v>
      </c>
      <c r="E14091" s="48">
        <v>104</v>
      </c>
    </row>
    <row r="14092" spans="1:5">
      <c r="A14092" s="47">
        <v>44578</v>
      </c>
      <c r="B14092" s="48">
        <v>44578</v>
      </c>
      <c r="C14092" s="48" t="s">
        <v>1177</v>
      </c>
      <c r="D14092" s="49">
        <f>VLOOKUP(Pag_Inicio_Corr_mas_casos[[#This Row],[Corregimiento]],Hoja3!$A$2:$D$676,4,0)</f>
        <v>130101</v>
      </c>
      <c r="E14092" s="48">
        <v>103</v>
      </c>
    </row>
    <row r="14093" spans="1:5">
      <c r="A14093" s="47">
        <v>44578</v>
      </c>
      <c r="B14093" s="48">
        <v>44578</v>
      </c>
      <c r="C14093" s="48" t="s">
        <v>1051</v>
      </c>
      <c r="D14093" s="49">
        <f>VLOOKUP(Pag_Inicio_Corr_mas_casos[[#This Row],[Corregimiento]],Hoja3!$A$2:$D$676,4,0)</f>
        <v>80807</v>
      </c>
      <c r="E14093" s="48">
        <v>101</v>
      </c>
    </row>
    <row r="14094" spans="1:5">
      <c r="A14094" s="47">
        <v>44578</v>
      </c>
      <c r="B14094" s="48">
        <v>44578</v>
      </c>
      <c r="C14094" s="48" t="s">
        <v>1046</v>
      </c>
      <c r="D14094" s="49">
        <f>VLOOKUP(Pag_Inicio_Corr_mas_casos[[#This Row],[Corregimiento]],Hoja3!$A$2:$D$676,4,0)</f>
        <v>80810</v>
      </c>
      <c r="E14094" s="48">
        <v>92</v>
      </c>
    </row>
    <row r="14095" spans="1:5">
      <c r="A14095" s="47">
        <v>44578</v>
      </c>
      <c r="B14095" s="48">
        <v>44578</v>
      </c>
      <c r="C14095" s="48" t="s">
        <v>1049</v>
      </c>
      <c r="D14095" s="49">
        <f>VLOOKUP(Pag_Inicio_Corr_mas_casos[[#This Row],[Corregimiento]],Hoja3!$A$2:$D$676,4,0)</f>
        <v>80806</v>
      </c>
      <c r="E14095" s="48">
        <v>89</v>
      </c>
    </row>
    <row r="14096" spans="1:5">
      <c r="A14096" s="47">
        <v>44578</v>
      </c>
      <c r="B14096" s="48">
        <v>44578</v>
      </c>
      <c r="C14096" s="48" t="s">
        <v>1287</v>
      </c>
      <c r="D14096" s="49">
        <f>VLOOKUP(Pag_Inicio_Corr_mas_casos[[#This Row],[Corregimiento]],Hoja3!$A$2:$D$676,4,0)</f>
        <v>130102</v>
      </c>
      <c r="E14096" s="48">
        <v>89</v>
      </c>
    </row>
    <row r="14097" spans="1:5">
      <c r="A14097" s="47">
        <v>44578</v>
      </c>
      <c r="B14097" s="48">
        <v>44578</v>
      </c>
      <c r="C14097" s="48" t="s">
        <v>1145</v>
      </c>
      <c r="D14097" s="49">
        <f>VLOOKUP(Pag_Inicio_Corr_mas_casos[[#This Row],[Corregimiento]],Hoja3!$A$2:$D$676,4,0)</f>
        <v>130106</v>
      </c>
      <c r="E14097" s="48">
        <v>88</v>
      </c>
    </row>
    <row r="14098" spans="1:5">
      <c r="A14098" s="47">
        <v>44578</v>
      </c>
      <c r="B14098" s="48">
        <v>44578</v>
      </c>
      <c r="C14098" s="48" t="s">
        <v>1052</v>
      </c>
      <c r="D14098" s="49">
        <f>VLOOKUP(Pag_Inicio_Corr_mas_casos[[#This Row],[Corregimiento]],Hoja3!$A$2:$D$676,4,0)</f>
        <v>80816</v>
      </c>
      <c r="E14098" s="48">
        <v>87</v>
      </c>
    </row>
    <row r="14099" spans="1:5">
      <c r="A14099" s="47">
        <v>44578</v>
      </c>
      <c r="B14099" s="48">
        <v>44578</v>
      </c>
      <c r="C14099" s="48" t="s">
        <v>1124</v>
      </c>
      <c r="D14099" s="49">
        <f>VLOOKUP(Pag_Inicio_Corr_mas_casos[[#This Row],[Corregimiento]],Hoja3!$A$2:$D$676,4,0)</f>
        <v>130702</v>
      </c>
      <c r="E14099" s="48">
        <v>79</v>
      </c>
    </row>
    <row r="14100" spans="1:5">
      <c r="A14100" s="47">
        <v>44578</v>
      </c>
      <c r="B14100" s="48">
        <v>44578</v>
      </c>
      <c r="C14100" s="48" t="s">
        <v>1128</v>
      </c>
      <c r="D14100" s="49">
        <f>VLOOKUP(Pag_Inicio_Corr_mas_casos[[#This Row],[Corregimiento]],Hoja3!$A$2:$D$676,4,0)</f>
        <v>81001</v>
      </c>
      <c r="E14100" s="48">
        <v>78</v>
      </c>
    </row>
    <row r="14101" spans="1:5">
      <c r="A14101" s="47">
        <v>44578</v>
      </c>
      <c r="B14101" s="48">
        <v>44578</v>
      </c>
      <c r="C14101" s="48" t="s">
        <v>1063</v>
      </c>
      <c r="D14101" s="49">
        <f>VLOOKUP(Pag_Inicio_Corr_mas_casos[[#This Row],[Corregimiento]],Hoja3!$A$2:$D$676,4,0)</f>
        <v>80822</v>
      </c>
      <c r="E14101" s="48">
        <v>76</v>
      </c>
    </row>
    <row r="14102" spans="1:5">
      <c r="A14102" s="47">
        <v>44578</v>
      </c>
      <c r="B14102" s="48">
        <v>44578</v>
      </c>
      <c r="C14102" s="48" t="s">
        <v>1050</v>
      </c>
      <c r="D14102" s="49">
        <f>VLOOKUP(Pag_Inicio_Corr_mas_casos[[#This Row],[Corregimiento]],Hoja3!$A$2:$D$676,4,0)</f>
        <v>80823</v>
      </c>
      <c r="E14102" s="48">
        <v>76</v>
      </c>
    </row>
    <row r="14103" spans="1:5">
      <c r="A14103" s="47">
        <v>44578</v>
      </c>
      <c r="B14103" s="48">
        <v>44578</v>
      </c>
      <c r="C14103" s="48" t="s">
        <v>1056</v>
      </c>
      <c r="D14103" s="49">
        <f>VLOOKUP(Pag_Inicio_Corr_mas_casos[[#This Row],[Corregimiento]],Hoja3!$A$2:$D$676,4,0)</f>
        <v>80826</v>
      </c>
      <c r="E14103" s="48">
        <v>72</v>
      </c>
    </row>
    <row r="14104" spans="1:5">
      <c r="A14104" s="203">
        <v>44579</v>
      </c>
      <c r="B14104" s="204">
        <v>44579</v>
      </c>
      <c r="C14104" s="204" t="s">
        <v>1120</v>
      </c>
      <c r="D14104" s="205">
        <f>VLOOKUP(Pag_Inicio_Corr_mas_casos[[#This Row],[Corregimiento]],Hoja3!$A$2:$D$676,4,0)</f>
        <v>80809</v>
      </c>
      <c r="E14104" s="204">
        <v>403</v>
      </c>
    </row>
    <row r="14105" spans="1:5">
      <c r="A14105" s="203">
        <v>44579</v>
      </c>
      <c r="B14105" s="204">
        <v>44579</v>
      </c>
      <c r="C14105" s="204" t="s">
        <v>1049</v>
      </c>
      <c r="D14105" s="205">
        <f>VLOOKUP(Pag_Inicio_Corr_mas_casos[[#This Row],[Corregimiento]],Hoja3!$A$2:$D$676,4,0)</f>
        <v>80806</v>
      </c>
      <c r="E14105" s="204">
        <v>344</v>
      </c>
    </row>
    <row r="14106" spans="1:5">
      <c r="A14106" s="203">
        <v>44579</v>
      </c>
      <c r="B14106" s="204">
        <v>44579</v>
      </c>
      <c r="C14106" s="204" t="s">
        <v>1121</v>
      </c>
      <c r="D14106" s="205">
        <f>VLOOKUP(Pag_Inicio_Corr_mas_casos[[#This Row],[Corregimiento]],Hoja3!$A$2:$D$676,4,0)</f>
        <v>80819</v>
      </c>
      <c r="E14106" s="204">
        <v>337</v>
      </c>
    </row>
    <row r="14107" spans="1:5">
      <c r="A14107" s="203">
        <v>44579</v>
      </c>
      <c r="B14107" s="204">
        <v>44579</v>
      </c>
      <c r="C14107" s="204" t="s">
        <v>1155</v>
      </c>
      <c r="D14107" s="205">
        <f>VLOOKUP(Pag_Inicio_Corr_mas_casos[[#This Row],[Corregimiento]],Hoja3!$A$2:$D$676,4,0)</f>
        <v>80812</v>
      </c>
      <c r="E14107" s="204">
        <v>305</v>
      </c>
    </row>
    <row r="14108" spans="1:5">
      <c r="A14108" s="203">
        <v>44579</v>
      </c>
      <c r="B14108" s="204">
        <v>44579</v>
      </c>
      <c r="C14108" s="204" t="s">
        <v>1051</v>
      </c>
      <c r="D14108" s="205">
        <f>VLOOKUP(Pag_Inicio_Corr_mas_casos[[#This Row],[Corregimiento]],Hoja3!$A$2:$D$676,4,0)</f>
        <v>80807</v>
      </c>
      <c r="E14108" s="204">
        <v>288</v>
      </c>
    </row>
    <row r="14109" spans="1:5">
      <c r="A14109" s="203">
        <v>44579</v>
      </c>
      <c r="B14109" s="204">
        <v>44579</v>
      </c>
      <c r="C14109" s="204" t="s">
        <v>1048</v>
      </c>
      <c r="D14109" s="205">
        <f>VLOOKUP(Pag_Inicio_Corr_mas_casos[[#This Row],[Corregimiento]],Hoja3!$A$2:$D$676,4,0)</f>
        <v>81009</v>
      </c>
      <c r="E14109" s="204">
        <v>246</v>
      </c>
    </row>
    <row r="14110" spans="1:5">
      <c r="A14110" s="203">
        <v>44579</v>
      </c>
      <c r="B14110" s="204">
        <v>44579</v>
      </c>
      <c r="C14110" s="204" t="s">
        <v>1177</v>
      </c>
      <c r="D14110" s="205">
        <f>VLOOKUP(Pag_Inicio_Corr_mas_casos[[#This Row],[Corregimiento]],Hoja3!$A$2:$D$676,4,0)</f>
        <v>130101</v>
      </c>
      <c r="E14110" s="204">
        <v>246</v>
      </c>
    </row>
    <row r="14111" spans="1:5">
      <c r="A14111" s="203">
        <v>44579</v>
      </c>
      <c r="B14111" s="204">
        <v>44579</v>
      </c>
      <c r="C14111" s="204" t="s">
        <v>1055</v>
      </c>
      <c r="D14111" s="205">
        <f>VLOOKUP(Pag_Inicio_Corr_mas_casos[[#This Row],[Corregimiento]],Hoja3!$A$2:$D$676,4,0)</f>
        <v>80814</v>
      </c>
      <c r="E14111" s="204">
        <v>214</v>
      </c>
    </row>
    <row r="14112" spans="1:5">
      <c r="A14112" s="203">
        <v>44579</v>
      </c>
      <c r="B14112" s="204">
        <v>44579</v>
      </c>
      <c r="C14112" s="204" t="s">
        <v>1169</v>
      </c>
      <c r="D14112" s="205">
        <f>VLOOKUP(Pag_Inicio_Corr_mas_casos[[#This Row],[Corregimiento]],Hoja3!$A$2:$D$676,4,0)</f>
        <v>40601</v>
      </c>
      <c r="E14112" s="204">
        <v>210</v>
      </c>
    </row>
    <row r="14113" spans="1:5">
      <c r="A14113" s="203">
        <v>44579</v>
      </c>
      <c r="B14113" s="204">
        <v>44579</v>
      </c>
      <c r="C14113" s="204" t="s">
        <v>950</v>
      </c>
      <c r="D14113" s="205">
        <f>VLOOKUP(Pag_Inicio_Corr_mas_casos[[#This Row],[Corregimiento]],Hoja3!$A$2:$D$676,4,0)</f>
        <v>80811</v>
      </c>
      <c r="E14113" s="204">
        <v>208</v>
      </c>
    </row>
    <row r="14114" spans="1:5">
      <c r="A14114" s="203">
        <v>44579</v>
      </c>
      <c r="B14114" s="204">
        <v>44579</v>
      </c>
      <c r="C14114" s="204" t="s">
        <v>1429</v>
      </c>
      <c r="D14114" s="205">
        <f>VLOOKUP(Pag_Inicio_Corr_mas_casos[[#This Row],[Corregimiento]],Hoja3!$A$2:$D$676,4,0)</f>
        <v>80808</v>
      </c>
      <c r="E14114" s="204">
        <v>206</v>
      </c>
    </row>
    <row r="14115" spans="1:5">
      <c r="A14115" s="203">
        <v>44579</v>
      </c>
      <c r="B14115" s="204">
        <v>44579</v>
      </c>
      <c r="C14115" s="204" t="s">
        <v>1145</v>
      </c>
      <c r="D14115" s="205">
        <f>VLOOKUP(Pag_Inicio_Corr_mas_casos[[#This Row],[Corregimiento]],Hoja3!$A$2:$D$676,4,0)</f>
        <v>130106</v>
      </c>
      <c r="E14115" s="204">
        <v>196</v>
      </c>
    </row>
    <row r="14116" spans="1:5">
      <c r="A14116" s="203">
        <v>44579</v>
      </c>
      <c r="B14116" s="204">
        <v>44579</v>
      </c>
      <c r="C14116" s="204" t="s">
        <v>1287</v>
      </c>
      <c r="D14116" s="205">
        <f>VLOOKUP(Pag_Inicio_Corr_mas_casos[[#This Row],[Corregimiento]],Hoja3!$A$2:$D$676,4,0)</f>
        <v>130102</v>
      </c>
      <c r="E14116" s="204">
        <v>195</v>
      </c>
    </row>
    <row r="14117" spans="1:5">
      <c r="A14117" s="203">
        <v>44579</v>
      </c>
      <c r="B14117" s="204">
        <v>44579</v>
      </c>
      <c r="C14117" s="204" t="s">
        <v>1128</v>
      </c>
      <c r="D14117" s="205">
        <f>VLOOKUP(Pag_Inicio_Corr_mas_casos[[#This Row],[Corregimiento]],Hoja3!$A$2:$D$676,4,0)</f>
        <v>81001</v>
      </c>
      <c r="E14117" s="204">
        <v>193</v>
      </c>
    </row>
    <row r="14118" spans="1:5">
      <c r="A14118" s="203">
        <v>44579</v>
      </c>
      <c r="B14118" s="204">
        <v>44579</v>
      </c>
      <c r="C14118" s="204" t="s">
        <v>1046</v>
      </c>
      <c r="D14118" s="205">
        <f>VLOOKUP(Pag_Inicio_Corr_mas_casos[[#This Row],[Corregimiento]],Hoja3!$A$2:$D$676,4,0)</f>
        <v>80810</v>
      </c>
      <c r="E14118" s="204">
        <v>192</v>
      </c>
    </row>
    <row r="14119" spans="1:5">
      <c r="A14119" s="203">
        <v>44579</v>
      </c>
      <c r="B14119" s="204">
        <v>44579</v>
      </c>
      <c r="C14119" s="204" t="s">
        <v>1131</v>
      </c>
      <c r="D14119" s="205">
        <f>VLOOKUP(Pag_Inicio_Corr_mas_casos[[#This Row],[Corregimiento]],Hoja3!$A$2:$D$676,4,0)</f>
        <v>91001</v>
      </c>
      <c r="E14119" s="204">
        <v>191</v>
      </c>
    </row>
    <row r="14120" spans="1:5">
      <c r="A14120" s="203">
        <v>44579</v>
      </c>
      <c r="B14120" s="204">
        <v>44579</v>
      </c>
      <c r="C14120" s="204" t="s">
        <v>1052</v>
      </c>
      <c r="D14120" s="205">
        <f>VLOOKUP(Pag_Inicio_Corr_mas_casos[[#This Row],[Corregimiento]],Hoja3!$A$2:$D$676,4,0)</f>
        <v>80816</v>
      </c>
      <c r="E14120" s="204">
        <v>185</v>
      </c>
    </row>
    <row r="14121" spans="1:5">
      <c r="A14121" s="203">
        <v>44579</v>
      </c>
      <c r="B14121" s="204">
        <v>44579</v>
      </c>
      <c r="C14121" s="204" t="s">
        <v>1296</v>
      </c>
      <c r="D14121" s="205">
        <f>VLOOKUP(Pag_Inicio_Corr_mas_casos[[#This Row],[Corregimiento]],Hoja3!$A$2:$D$676,4,0)</f>
        <v>80823</v>
      </c>
      <c r="E14121" s="204">
        <v>182</v>
      </c>
    </row>
    <row r="14122" spans="1:5">
      <c r="A14122" s="203">
        <v>44579</v>
      </c>
      <c r="B14122" s="204">
        <v>44579</v>
      </c>
      <c r="C14122" s="204" t="s">
        <v>818</v>
      </c>
      <c r="D14122" s="205">
        <f>VLOOKUP(Pag_Inicio_Corr_mas_casos[[#This Row],[Corregimiento]],Hoja3!$A$2:$D$676,4,0)</f>
        <v>80815</v>
      </c>
      <c r="E14122" s="204">
        <v>180</v>
      </c>
    </row>
    <row r="14123" spans="1:5">
      <c r="A14123" s="203">
        <v>44579</v>
      </c>
      <c r="B14123" s="204">
        <v>44579</v>
      </c>
      <c r="C14123" s="204" t="s">
        <v>1062</v>
      </c>
      <c r="D14123" s="205">
        <f>VLOOKUP(Pag_Inicio_Corr_mas_casos[[#This Row],[Corregimiento]],Hoja3!$A$2:$D$676,4,0)</f>
        <v>80817</v>
      </c>
      <c r="E14123" s="204">
        <v>179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ColWidth="9.140625"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1567</v>
      </c>
      <c r="F1" s="174" t="s">
        <v>1567</v>
      </c>
      <c r="G1" t="s">
        <v>1568</v>
      </c>
      <c r="I1" t="s">
        <v>1567</v>
      </c>
      <c r="Q1" t="s">
        <v>1567</v>
      </c>
      <c r="W1" t="s">
        <v>1567</v>
      </c>
      <c r="AD1" t="s">
        <v>1567</v>
      </c>
      <c r="AI1" t="s">
        <v>1567</v>
      </c>
      <c r="AJ1" t="s">
        <v>1569</v>
      </c>
    </row>
    <row r="2" spans="1:61">
      <c r="A2" s="127" t="s">
        <v>1120</v>
      </c>
      <c r="F2" t="s">
        <v>1120</v>
      </c>
      <c r="G2">
        <v>8</v>
      </c>
      <c r="I2" t="s">
        <v>1120</v>
      </c>
      <c r="M2" s="174" t="s">
        <v>1567</v>
      </c>
      <c r="N2" t="s">
        <v>1568</v>
      </c>
      <c r="Q2" s="170" t="s">
        <v>1120</v>
      </c>
      <c r="T2" s="174" t="s">
        <v>1567</v>
      </c>
      <c r="U2" t="s">
        <v>1568</v>
      </c>
      <c r="W2" s="178" t="s">
        <v>1120</v>
      </c>
      <c r="Z2" s="174" t="s">
        <v>1567</v>
      </c>
      <c r="AA2" t="s">
        <v>1568</v>
      </c>
      <c r="AD2" t="s">
        <v>1120</v>
      </c>
      <c r="AF2" s="174" t="s">
        <v>1567</v>
      </c>
      <c r="AG2" t="s">
        <v>1568</v>
      </c>
      <c r="AI2" t="s">
        <v>1120</v>
      </c>
      <c r="AJ2">
        <v>34</v>
      </c>
      <c r="AL2" s="174" t="s">
        <v>1567</v>
      </c>
      <c r="AM2" t="s">
        <v>1570</v>
      </c>
      <c r="AP2" t="s">
        <v>1567</v>
      </c>
      <c r="BF2" t="s">
        <v>1567</v>
      </c>
      <c r="BH2" s="174" t="s">
        <v>1567</v>
      </c>
      <c r="BI2" t="s">
        <v>1568</v>
      </c>
    </row>
    <row r="3" spans="1:61">
      <c r="A3" s="127" t="s">
        <v>1167</v>
      </c>
      <c r="F3" t="s">
        <v>1048</v>
      </c>
      <c r="G3">
        <v>8</v>
      </c>
      <c r="I3" t="s">
        <v>1131</v>
      </c>
      <c r="M3" t="s">
        <v>1046</v>
      </c>
      <c r="N3">
        <v>6</v>
      </c>
      <c r="Q3" s="170" t="s">
        <v>1076</v>
      </c>
      <c r="T3" t="s">
        <v>1048</v>
      </c>
      <c r="U3">
        <v>7</v>
      </c>
      <c r="W3" s="178" t="s">
        <v>1155</v>
      </c>
      <c r="Z3" t="s">
        <v>1120</v>
      </c>
      <c r="AA3">
        <v>7</v>
      </c>
      <c r="AD3" t="s">
        <v>1048</v>
      </c>
      <c r="AF3" t="s">
        <v>1120</v>
      </c>
      <c r="AG3">
        <v>30</v>
      </c>
      <c r="AI3" t="s">
        <v>1048</v>
      </c>
      <c r="AJ3">
        <v>33</v>
      </c>
      <c r="AL3" t="s">
        <v>881</v>
      </c>
      <c r="AM3">
        <v>21</v>
      </c>
      <c r="AP3" t="s">
        <v>1163</v>
      </c>
      <c r="AS3" s="174" t="s">
        <v>1567</v>
      </c>
      <c r="AT3" t="s">
        <v>1568</v>
      </c>
      <c r="AV3" t="s">
        <v>1567</v>
      </c>
      <c r="AX3" s="174" t="s">
        <v>1567</v>
      </c>
      <c r="AY3" t="s">
        <v>1568</v>
      </c>
      <c r="BA3" t="s">
        <v>1567</v>
      </c>
      <c r="BC3" s="174" t="s">
        <v>1567</v>
      </c>
      <c r="BD3" t="s">
        <v>1568</v>
      </c>
      <c r="BF3" t="s">
        <v>1145</v>
      </c>
      <c r="BH3" t="s">
        <v>1145</v>
      </c>
      <c r="BI3">
        <v>7</v>
      </c>
    </row>
    <row r="4" spans="1:61">
      <c r="A4" s="127" t="s">
        <v>1155</v>
      </c>
      <c r="F4" t="s">
        <v>1155</v>
      </c>
      <c r="G4">
        <v>8</v>
      </c>
      <c r="I4" t="s">
        <v>1411</v>
      </c>
      <c r="M4" t="s">
        <v>1121</v>
      </c>
      <c r="N4">
        <v>6</v>
      </c>
      <c r="Q4" s="170" t="s">
        <v>1049</v>
      </c>
      <c r="T4" t="s">
        <v>1155</v>
      </c>
      <c r="U4">
        <v>7</v>
      </c>
      <c r="W4" s="178" t="s">
        <v>1048</v>
      </c>
      <c r="Z4" t="s">
        <v>1049</v>
      </c>
      <c r="AA4">
        <v>7</v>
      </c>
      <c r="AD4" t="s">
        <v>1155</v>
      </c>
      <c r="AF4" t="s">
        <v>1049</v>
      </c>
      <c r="AG4">
        <v>30</v>
      </c>
      <c r="AI4" t="s">
        <v>1155</v>
      </c>
      <c r="AJ4">
        <v>32</v>
      </c>
      <c r="AL4" t="s">
        <v>1411</v>
      </c>
      <c r="AM4">
        <v>5</v>
      </c>
      <c r="AP4" t="s">
        <v>881</v>
      </c>
      <c r="AS4" t="s">
        <v>1120</v>
      </c>
      <c r="AT4">
        <v>8</v>
      </c>
      <c r="AV4" t="s">
        <v>1120</v>
      </c>
      <c r="AX4" t="s">
        <v>1062</v>
      </c>
      <c r="AY4">
        <v>7</v>
      </c>
      <c r="BA4" t="s">
        <v>1084</v>
      </c>
      <c r="BC4" t="s">
        <v>1062</v>
      </c>
      <c r="BD4">
        <v>7</v>
      </c>
      <c r="BF4" t="s">
        <v>1121</v>
      </c>
      <c r="BH4" t="s">
        <v>1163</v>
      </c>
      <c r="BI4">
        <v>7</v>
      </c>
    </row>
    <row r="5" spans="1:61">
      <c r="A5" s="127" t="s">
        <v>1048</v>
      </c>
      <c r="F5" t="s">
        <v>1049</v>
      </c>
      <c r="G5">
        <v>8</v>
      </c>
      <c r="I5" t="s">
        <v>1423</v>
      </c>
      <c r="M5" t="s">
        <v>1120</v>
      </c>
      <c r="N5">
        <v>6</v>
      </c>
      <c r="Q5" s="170" t="s">
        <v>1047</v>
      </c>
      <c r="T5" t="s">
        <v>1120</v>
      </c>
      <c r="U5">
        <v>7</v>
      </c>
      <c r="W5" s="178" t="s">
        <v>1056</v>
      </c>
      <c r="Z5" t="s">
        <v>1048</v>
      </c>
      <c r="AA5">
        <v>6</v>
      </c>
      <c r="AD5" t="s">
        <v>1051</v>
      </c>
      <c r="AF5" t="s">
        <v>1121</v>
      </c>
      <c r="AG5">
        <v>28</v>
      </c>
      <c r="AI5" t="s">
        <v>1051</v>
      </c>
      <c r="AJ5">
        <v>27</v>
      </c>
      <c r="AL5" t="s">
        <v>1063</v>
      </c>
      <c r="AM5">
        <v>2</v>
      </c>
      <c r="AP5" t="s">
        <v>1219</v>
      </c>
      <c r="AS5" t="s">
        <v>1124</v>
      </c>
      <c r="AT5">
        <v>8</v>
      </c>
      <c r="AV5" t="s">
        <v>1049</v>
      </c>
      <c r="AX5" t="s">
        <v>1124</v>
      </c>
      <c r="AY5">
        <v>7</v>
      </c>
      <c r="BA5" t="s">
        <v>1114</v>
      </c>
      <c r="BC5" t="s">
        <v>1121</v>
      </c>
      <c r="BD5">
        <v>7</v>
      </c>
      <c r="BF5" t="s">
        <v>1062</v>
      </c>
      <c r="BH5" t="s">
        <v>1121</v>
      </c>
      <c r="BI5">
        <v>7</v>
      </c>
    </row>
    <row r="6" spans="1:61">
      <c r="A6" s="127" t="s">
        <v>1156</v>
      </c>
      <c r="F6" t="s">
        <v>1156</v>
      </c>
      <c r="G6">
        <v>8</v>
      </c>
      <c r="I6" t="s">
        <v>1424</v>
      </c>
      <c r="M6" t="s">
        <v>1049</v>
      </c>
      <c r="N6">
        <v>6</v>
      </c>
      <c r="Q6" s="170" t="s">
        <v>1155</v>
      </c>
      <c r="T6" t="s">
        <v>1049</v>
      </c>
      <c r="U6">
        <v>7</v>
      </c>
      <c r="W6" s="178" t="s">
        <v>1121</v>
      </c>
      <c r="Z6" t="s">
        <v>1431</v>
      </c>
      <c r="AA6">
        <v>6</v>
      </c>
      <c r="AD6" t="s">
        <v>1049</v>
      </c>
      <c r="AF6" t="s">
        <v>1155</v>
      </c>
      <c r="AG6">
        <v>28</v>
      </c>
      <c r="AI6" t="s">
        <v>1049</v>
      </c>
      <c r="AJ6">
        <v>23</v>
      </c>
      <c r="AL6" t="s">
        <v>1128</v>
      </c>
      <c r="AM6">
        <v>14</v>
      </c>
      <c r="AP6" t="s">
        <v>1131</v>
      </c>
      <c r="AS6" t="s">
        <v>1163</v>
      </c>
      <c r="AT6">
        <v>7</v>
      </c>
      <c r="AV6" t="s">
        <v>1121</v>
      </c>
      <c r="AX6" t="s">
        <v>1121</v>
      </c>
      <c r="AY6">
        <v>6</v>
      </c>
      <c r="BA6" t="s">
        <v>1051</v>
      </c>
      <c r="BC6" t="s">
        <v>1049</v>
      </c>
      <c r="BD6">
        <v>7</v>
      </c>
      <c r="BF6" t="s">
        <v>1163</v>
      </c>
      <c r="BH6" t="s">
        <v>1177</v>
      </c>
      <c r="BI6">
        <v>7</v>
      </c>
    </row>
    <row r="7" spans="1:61">
      <c r="A7" s="127" t="s">
        <v>1076</v>
      </c>
      <c r="F7" t="s">
        <v>1121</v>
      </c>
      <c r="G7">
        <v>8</v>
      </c>
      <c r="I7" t="s">
        <v>1051</v>
      </c>
      <c r="M7" t="s">
        <v>1424</v>
      </c>
      <c r="N7">
        <v>6</v>
      </c>
      <c r="Q7" s="170" t="s">
        <v>1051</v>
      </c>
      <c r="T7" t="s">
        <v>1121</v>
      </c>
      <c r="U7">
        <v>7</v>
      </c>
      <c r="W7" s="178" t="s">
        <v>1114</v>
      </c>
      <c r="Z7" t="s">
        <v>881</v>
      </c>
      <c r="AA7">
        <v>6</v>
      </c>
      <c r="AD7" t="s">
        <v>1112</v>
      </c>
      <c r="AF7" t="s">
        <v>1048</v>
      </c>
      <c r="AG7">
        <v>27</v>
      </c>
      <c r="AI7" t="s">
        <v>1112</v>
      </c>
      <c r="AJ7">
        <v>21</v>
      </c>
      <c r="AL7" t="s">
        <v>1055</v>
      </c>
      <c r="AM7">
        <v>20</v>
      </c>
      <c r="AP7" t="s">
        <v>1062</v>
      </c>
      <c r="AS7" t="s">
        <v>1121</v>
      </c>
      <c r="AT7">
        <v>7</v>
      </c>
      <c r="AV7" t="s">
        <v>1124</v>
      </c>
      <c r="AX7" t="s">
        <v>1145</v>
      </c>
      <c r="AY7">
        <v>6</v>
      </c>
      <c r="BA7" t="s">
        <v>1120</v>
      </c>
      <c r="BC7" t="s">
        <v>1145</v>
      </c>
      <c r="BD7">
        <v>6</v>
      </c>
      <c r="BF7" t="s">
        <v>1049</v>
      </c>
      <c r="BH7" t="s">
        <v>881</v>
      </c>
      <c r="BI7">
        <v>6</v>
      </c>
    </row>
    <row r="8" spans="1:61">
      <c r="A8" s="127" t="s">
        <v>1414</v>
      </c>
      <c r="F8" t="s">
        <v>1051</v>
      </c>
      <c r="G8">
        <v>7</v>
      </c>
      <c r="I8" t="s">
        <v>1076</v>
      </c>
      <c r="M8" t="s">
        <v>1130</v>
      </c>
      <c r="N8">
        <v>6</v>
      </c>
      <c r="Q8" s="170" t="s">
        <v>1046</v>
      </c>
      <c r="T8" t="s">
        <v>1055</v>
      </c>
      <c r="U8">
        <v>6</v>
      </c>
      <c r="W8" s="178" t="s">
        <v>1431</v>
      </c>
      <c r="Z8" t="s">
        <v>1056</v>
      </c>
      <c r="AA8">
        <v>5</v>
      </c>
      <c r="AD8" t="s">
        <v>1156</v>
      </c>
      <c r="AF8" t="s">
        <v>1163</v>
      </c>
      <c r="AG8">
        <v>25</v>
      </c>
      <c r="AI8" t="s">
        <v>1156</v>
      </c>
      <c r="AJ8">
        <v>19</v>
      </c>
      <c r="AL8" t="s">
        <v>1177</v>
      </c>
      <c r="AM8">
        <v>18</v>
      </c>
      <c r="AP8" t="s">
        <v>1314</v>
      </c>
      <c r="AS8" t="s">
        <v>1155</v>
      </c>
      <c r="AT8">
        <v>6</v>
      </c>
      <c r="AV8" t="s">
        <v>1176</v>
      </c>
      <c r="AX8" t="s">
        <v>1049</v>
      </c>
      <c r="AY8">
        <v>6</v>
      </c>
      <c r="BA8" t="s">
        <v>1155</v>
      </c>
      <c r="BC8" t="s">
        <v>1163</v>
      </c>
      <c r="BD8">
        <v>6</v>
      </c>
      <c r="BF8" t="s">
        <v>1051</v>
      </c>
      <c r="BH8" t="s">
        <v>1120</v>
      </c>
      <c r="BI8">
        <v>5</v>
      </c>
    </row>
    <row r="9" spans="1:61">
      <c r="A9" s="127" t="s">
        <v>1411</v>
      </c>
      <c r="F9" t="s">
        <v>1163</v>
      </c>
      <c r="G9">
        <v>7</v>
      </c>
      <c r="I9" t="s">
        <v>1156</v>
      </c>
      <c r="M9" t="s">
        <v>1423</v>
      </c>
      <c r="N9">
        <v>5</v>
      </c>
      <c r="Q9" s="170" t="s">
        <v>1169</v>
      </c>
      <c r="T9" t="s">
        <v>1002</v>
      </c>
      <c r="U9">
        <v>6</v>
      </c>
      <c r="W9" s="178" t="s">
        <v>1432</v>
      </c>
      <c r="Z9" t="s">
        <v>1131</v>
      </c>
      <c r="AA9">
        <v>5</v>
      </c>
      <c r="AD9" t="s">
        <v>1121</v>
      </c>
      <c r="AF9" t="s">
        <v>1051</v>
      </c>
      <c r="AG9">
        <v>23</v>
      </c>
      <c r="AI9" t="s">
        <v>1121</v>
      </c>
      <c r="AJ9">
        <v>19</v>
      </c>
      <c r="AL9" t="s">
        <v>1368</v>
      </c>
      <c r="AM9">
        <v>2</v>
      </c>
      <c r="AP9" t="s">
        <v>1155</v>
      </c>
      <c r="AS9" t="s">
        <v>1068</v>
      </c>
      <c r="AT9">
        <v>6</v>
      </c>
      <c r="AV9" t="s">
        <v>1145</v>
      </c>
      <c r="AX9" t="s">
        <v>1163</v>
      </c>
      <c r="AY9">
        <v>6</v>
      </c>
      <c r="BA9" t="s">
        <v>1062</v>
      </c>
      <c r="BC9" t="s">
        <v>1435</v>
      </c>
      <c r="BD9">
        <v>5</v>
      </c>
      <c r="BF9" t="s">
        <v>881</v>
      </c>
      <c r="BH9" t="s">
        <v>1062</v>
      </c>
      <c r="BI9">
        <v>5</v>
      </c>
    </row>
    <row r="10" spans="1:61">
      <c r="A10" s="127" t="s">
        <v>1207</v>
      </c>
      <c r="F10" t="s">
        <v>1046</v>
      </c>
      <c r="G10">
        <v>7</v>
      </c>
      <c r="I10" t="s">
        <v>1049</v>
      </c>
      <c r="M10" t="s">
        <v>1131</v>
      </c>
      <c r="N10">
        <v>5</v>
      </c>
      <c r="Q10" s="170" t="s">
        <v>1121</v>
      </c>
      <c r="T10" t="s">
        <v>1076</v>
      </c>
      <c r="U10">
        <v>6</v>
      </c>
      <c r="W10" s="178" t="s">
        <v>1076</v>
      </c>
      <c r="Z10" t="s">
        <v>1051</v>
      </c>
      <c r="AA10">
        <v>5</v>
      </c>
      <c r="AD10" t="s">
        <v>1167</v>
      </c>
      <c r="AF10" t="s">
        <v>1056</v>
      </c>
      <c r="AG10">
        <v>22</v>
      </c>
      <c r="AI10" t="s">
        <v>1167</v>
      </c>
      <c r="AJ10">
        <v>18</v>
      </c>
      <c r="AL10" t="s">
        <v>1183</v>
      </c>
      <c r="AM10">
        <v>6</v>
      </c>
      <c r="AP10" t="s">
        <v>1050</v>
      </c>
      <c r="AS10" t="s">
        <v>1062</v>
      </c>
      <c r="AT10">
        <v>6</v>
      </c>
      <c r="AV10" t="s">
        <v>1177</v>
      </c>
      <c r="AX10" t="s">
        <v>1047</v>
      </c>
      <c r="AY10">
        <v>5</v>
      </c>
      <c r="BA10" t="s">
        <v>1163</v>
      </c>
      <c r="BC10" t="s">
        <v>1051</v>
      </c>
      <c r="BD10">
        <v>5</v>
      </c>
      <c r="BF10" t="s">
        <v>1177</v>
      </c>
      <c r="BH10" t="s">
        <v>1155</v>
      </c>
      <c r="BI10">
        <v>5</v>
      </c>
    </row>
    <row r="11" spans="1:61">
      <c r="A11" s="127" t="s">
        <v>1049</v>
      </c>
      <c r="F11" t="s">
        <v>1056</v>
      </c>
      <c r="G11">
        <v>6</v>
      </c>
      <c r="I11" t="s">
        <v>1121</v>
      </c>
      <c r="M11" t="s">
        <v>1163</v>
      </c>
      <c r="N11">
        <v>5</v>
      </c>
      <c r="Q11" s="170" t="s">
        <v>1114</v>
      </c>
      <c r="T11" t="s">
        <v>1428</v>
      </c>
      <c r="U11">
        <v>6</v>
      </c>
      <c r="W11" s="178" t="s">
        <v>881</v>
      </c>
      <c r="Z11" t="s">
        <v>1177</v>
      </c>
      <c r="AA11">
        <v>5</v>
      </c>
      <c r="AD11" t="s">
        <v>1046</v>
      </c>
      <c r="AF11" t="s">
        <v>881</v>
      </c>
      <c r="AG11">
        <v>21</v>
      </c>
      <c r="AI11" t="s">
        <v>1046</v>
      </c>
      <c r="AJ11">
        <v>16</v>
      </c>
      <c r="AL11" t="s">
        <v>1068</v>
      </c>
      <c r="AM11">
        <v>6</v>
      </c>
      <c r="AP11" t="s">
        <v>1124</v>
      </c>
      <c r="AS11" t="s">
        <v>1053</v>
      </c>
      <c r="AT11">
        <v>6</v>
      </c>
      <c r="AV11" t="s">
        <v>881</v>
      </c>
      <c r="AX11" t="s">
        <v>1177</v>
      </c>
      <c r="AY11">
        <v>5</v>
      </c>
      <c r="BA11" t="s">
        <v>1055</v>
      </c>
      <c r="BC11" t="s">
        <v>1155</v>
      </c>
      <c r="BD11">
        <v>5</v>
      </c>
      <c r="BF11" t="s">
        <v>1063</v>
      </c>
      <c r="BH11" t="s">
        <v>1049</v>
      </c>
      <c r="BI11">
        <v>5</v>
      </c>
    </row>
    <row r="12" spans="1:61">
      <c r="A12" s="127" t="s">
        <v>1315</v>
      </c>
      <c r="F12" t="s">
        <v>1050</v>
      </c>
      <c r="G12">
        <v>6</v>
      </c>
      <c r="I12" t="s">
        <v>1128</v>
      </c>
      <c r="M12" t="s">
        <v>1051</v>
      </c>
      <c r="N12">
        <v>5</v>
      </c>
      <c r="Q12" s="170" t="s">
        <v>1070</v>
      </c>
      <c r="T12" t="s">
        <v>1114</v>
      </c>
      <c r="U12">
        <v>5</v>
      </c>
      <c r="W12" s="178" t="s">
        <v>1049</v>
      </c>
      <c r="Z12" t="s">
        <v>1121</v>
      </c>
      <c r="AA12">
        <v>5</v>
      </c>
      <c r="AD12" t="s">
        <v>1050</v>
      </c>
      <c r="AF12" t="s">
        <v>1046</v>
      </c>
      <c r="AG12">
        <v>20</v>
      </c>
      <c r="AI12" t="s">
        <v>1050</v>
      </c>
      <c r="AJ12">
        <v>16</v>
      </c>
      <c r="AL12" t="s">
        <v>1124</v>
      </c>
      <c r="AM12">
        <v>7</v>
      </c>
      <c r="AP12" t="s">
        <v>1070</v>
      </c>
      <c r="AS12" t="s">
        <v>1177</v>
      </c>
      <c r="AT12">
        <v>6</v>
      </c>
      <c r="AV12" t="s">
        <v>1114</v>
      </c>
      <c r="AX12" t="s">
        <v>1114</v>
      </c>
      <c r="AY12">
        <v>5</v>
      </c>
      <c r="BA12" t="s">
        <v>1076</v>
      </c>
      <c r="BC12" t="s">
        <v>1177</v>
      </c>
      <c r="BD12">
        <v>5</v>
      </c>
      <c r="BF12" t="s">
        <v>1050</v>
      </c>
      <c r="BH12" t="s">
        <v>1059</v>
      </c>
      <c r="BI12">
        <v>5</v>
      </c>
    </row>
    <row r="13" spans="1:61">
      <c r="A13" s="127" t="s">
        <v>1415</v>
      </c>
      <c r="F13" t="s">
        <v>1101</v>
      </c>
      <c r="G13">
        <v>5</v>
      </c>
      <c r="I13" t="s">
        <v>1046</v>
      </c>
      <c r="M13" t="s">
        <v>1128</v>
      </c>
      <c r="N13">
        <v>5</v>
      </c>
      <c r="Q13" s="170" t="s">
        <v>1048</v>
      </c>
      <c r="T13" t="s">
        <v>1130</v>
      </c>
      <c r="U13">
        <v>5</v>
      </c>
      <c r="W13" s="178" t="s">
        <v>1057</v>
      </c>
      <c r="Z13" t="s">
        <v>1155</v>
      </c>
      <c r="AA13">
        <v>5</v>
      </c>
      <c r="AD13" t="s">
        <v>1130</v>
      </c>
      <c r="AF13" t="s">
        <v>1130</v>
      </c>
      <c r="AG13">
        <v>20</v>
      </c>
      <c r="AI13" t="s">
        <v>1130</v>
      </c>
      <c r="AJ13">
        <v>11</v>
      </c>
      <c r="AL13" t="s">
        <v>1054</v>
      </c>
      <c r="AM13">
        <v>1</v>
      </c>
      <c r="AP13" t="s">
        <v>1063</v>
      </c>
      <c r="AS13" t="s">
        <v>1049</v>
      </c>
      <c r="AT13">
        <v>6</v>
      </c>
      <c r="AV13" t="s">
        <v>1131</v>
      </c>
      <c r="AX13" t="s">
        <v>1155</v>
      </c>
      <c r="AY13">
        <v>5</v>
      </c>
      <c r="BA13" t="s">
        <v>1131</v>
      </c>
      <c r="BC13" t="s">
        <v>881</v>
      </c>
      <c r="BD13">
        <v>5</v>
      </c>
      <c r="BF13" t="s">
        <v>1085</v>
      </c>
      <c r="BH13" t="s">
        <v>1131</v>
      </c>
      <c r="BI13">
        <v>5</v>
      </c>
    </row>
    <row r="14" spans="1:61">
      <c r="A14" s="127" t="s">
        <v>1416</v>
      </c>
      <c r="F14" t="s">
        <v>1130</v>
      </c>
      <c r="G14">
        <v>5</v>
      </c>
      <c r="I14" t="s">
        <v>1145</v>
      </c>
      <c r="M14" t="s">
        <v>1056</v>
      </c>
      <c r="N14">
        <v>5</v>
      </c>
      <c r="Q14" s="170" t="s">
        <v>1145</v>
      </c>
      <c r="T14" t="s">
        <v>1056</v>
      </c>
      <c r="U14">
        <v>5</v>
      </c>
      <c r="W14" s="178" t="s">
        <v>1128</v>
      </c>
      <c r="Z14" t="s">
        <v>1114</v>
      </c>
      <c r="AA14">
        <v>5</v>
      </c>
      <c r="AD14" t="s">
        <v>1101</v>
      </c>
      <c r="AF14" t="s">
        <v>1055</v>
      </c>
      <c r="AG14">
        <v>20</v>
      </c>
      <c r="AI14" t="s">
        <v>1101</v>
      </c>
      <c r="AJ14">
        <v>10</v>
      </c>
      <c r="AL14" t="s">
        <v>1051</v>
      </c>
      <c r="AM14">
        <v>23</v>
      </c>
      <c r="AP14" t="s">
        <v>1120</v>
      </c>
      <c r="AS14" t="s">
        <v>881</v>
      </c>
      <c r="AT14">
        <v>6</v>
      </c>
      <c r="AV14" t="s">
        <v>1053</v>
      </c>
      <c r="AX14" t="s">
        <v>1070</v>
      </c>
      <c r="AY14">
        <v>4</v>
      </c>
      <c r="BA14" t="s">
        <v>1132</v>
      </c>
      <c r="BC14" t="s">
        <v>1066</v>
      </c>
      <c r="BD14">
        <v>4</v>
      </c>
      <c r="BF14" t="s">
        <v>1129</v>
      </c>
      <c r="BH14" t="s">
        <v>1314</v>
      </c>
      <c r="BI14">
        <v>4</v>
      </c>
    </row>
    <row r="15" spans="1:61">
      <c r="A15" s="127" t="s">
        <v>1145</v>
      </c>
      <c r="F15" t="s">
        <v>1128</v>
      </c>
      <c r="G15">
        <v>4</v>
      </c>
      <c r="I15" t="s">
        <v>1130</v>
      </c>
      <c r="M15" t="s">
        <v>1055</v>
      </c>
      <c r="N15">
        <v>5</v>
      </c>
      <c r="Q15" s="170" t="s">
        <v>1050</v>
      </c>
      <c r="T15" t="s">
        <v>881</v>
      </c>
      <c r="U15">
        <v>5</v>
      </c>
      <c r="W15" s="178" t="s">
        <v>1047</v>
      </c>
      <c r="Z15" t="s">
        <v>1066</v>
      </c>
      <c r="AA15">
        <v>4</v>
      </c>
      <c r="AD15" t="s">
        <v>1335</v>
      </c>
      <c r="AF15" t="s">
        <v>1131</v>
      </c>
      <c r="AG15">
        <v>19</v>
      </c>
      <c r="AI15" t="s">
        <v>1335</v>
      </c>
      <c r="AJ15">
        <v>10</v>
      </c>
      <c r="AL15" t="s">
        <v>1049</v>
      </c>
      <c r="AM15">
        <v>30</v>
      </c>
      <c r="AP15" t="s">
        <v>1049</v>
      </c>
      <c r="AS15" t="s">
        <v>1114</v>
      </c>
      <c r="AT15">
        <v>5</v>
      </c>
      <c r="AV15" t="s">
        <v>1068</v>
      </c>
      <c r="AX15" t="s">
        <v>1435</v>
      </c>
      <c r="AY15">
        <v>4</v>
      </c>
      <c r="BA15" t="s">
        <v>1066</v>
      </c>
      <c r="BC15" t="s">
        <v>1124</v>
      </c>
      <c r="BD15">
        <v>4</v>
      </c>
      <c r="BF15" t="s">
        <v>1076</v>
      </c>
      <c r="BH15" t="s">
        <v>1070</v>
      </c>
      <c r="BI15">
        <v>4</v>
      </c>
    </row>
    <row r="16" spans="1:61">
      <c r="A16" s="127" t="s">
        <v>1067</v>
      </c>
      <c r="F16" t="s">
        <v>1145</v>
      </c>
      <c r="G16">
        <v>4</v>
      </c>
      <c r="I16" t="s">
        <v>1163</v>
      </c>
      <c r="M16" t="s">
        <v>1101</v>
      </c>
      <c r="N16">
        <v>4</v>
      </c>
      <c r="Q16" s="170" t="s">
        <v>1177</v>
      </c>
      <c r="T16" t="s">
        <v>1062</v>
      </c>
      <c r="U16">
        <v>4</v>
      </c>
      <c r="W16" s="178" t="s">
        <v>1046</v>
      </c>
      <c r="Z16" t="s">
        <v>1050</v>
      </c>
      <c r="AA16">
        <v>4</v>
      </c>
      <c r="AD16" t="s">
        <v>1079</v>
      </c>
      <c r="AF16" t="s">
        <v>1050</v>
      </c>
      <c r="AG16">
        <v>18</v>
      </c>
      <c r="AI16" t="s">
        <v>1079</v>
      </c>
      <c r="AJ16">
        <v>10</v>
      </c>
      <c r="AL16" t="s">
        <v>1136</v>
      </c>
      <c r="AM16">
        <v>1</v>
      </c>
      <c r="AP16" t="s">
        <v>1432</v>
      </c>
      <c r="AS16" t="s">
        <v>1066</v>
      </c>
      <c r="AT16">
        <v>5</v>
      </c>
      <c r="AV16" t="s">
        <v>1056</v>
      </c>
      <c r="AX16" t="s">
        <v>1066</v>
      </c>
      <c r="AY16">
        <v>4</v>
      </c>
      <c r="BA16" t="s">
        <v>1049</v>
      </c>
      <c r="BC16" t="s">
        <v>1314</v>
      </c>
      <c r="BD16">
        <v>4</v>
      </c>
      <c r="BF16" t="s">
        <v>1052</v>
      </c>
      <c r="BH16" t="s">
        <v>1050</v>
      </c>
      <c r="BI16">
        <v>4</v>
      </c>
    </row>
    <row r="17" spans="1:61">
      <c r="A17" s="127" t="s">
        <v>1046</v>
      </c>
      <c r="F17" t="s">
        <v>881</v>
      </c>
      <c r="G17">
        <v>4</v>
      </c>
      <c r="I17" t="s">
        <v>1068</v>
      </c>
      <c r="M17" t="s">
        <v>1050</v>
      </c>
      <c r="N17">
        <v>4</v>
      </c>
      <c r="Q17" s="170" t="s">
        <v>1141</v>
      </c>
      <c r="T17" t="s">
        <v>1051</v>
      </c>
      <c r="U17">
        <v>4</v>
      </c>
      <c r="W17" s="178" t="s">
        <v>1131</v>
      </c>
      <c r="Z17" t="s">
        <v>1145</v>
      </c>
      <c r="AA17">
        <v>4</v>
      </c>
      <c r="AD17" t="s">
        <v>1203</v>
      </c>
      <c r="AF17" t="s">
        <v>1177</v>
      </c>
      <c r="AG17">
        <v>18</v>
      </c>
      <c r="AI17" t="s">
        <v>1203</v>
      </c>
      <c r="AJ17">
        <v>9</v>
      </c>
      <c r="AL17" t="s">
        <v>1059</v>
      </c>
      <c r="AM17">
        <v>3</v>
      </c>
      <c r="AP17" t="s">
        <v>1152</v>
      </c>
      <c r="AS17" t="s">
        <v>1314</v>
      </c>
      <c r="AT17">
        <v>5</v>
      </c>
      <c r="AV17" t="s">
        <v>1048</v>
      </c>
      <c r="AX17" t="s">
        <v>1052</v>
      </c>
      <c r="AY17">
        <v>4</v>
      </c>
      <c r="BA17" t="s">
        <v>1053</v>
      </c>
      <c r="BC17" t="s">
        <v>1130</v>
      </c>
      <c r="BD17">
        <v>4</v>
      </c>
      <c r="BF17" t="s">
        <v>1131</v>
      </c>
      <c r="BH17" t="s">
        <v>1053</v>
      </c>
      <c r="BI17">
        <v>4</v>
      </c>
    </row>
    <row r="18" spans="1:61">
      <c r="A18" s="127" t="s">
        <v>1163</v>
      </c>
      <c r="F18" t="s">
        <v>1411</v>
      </c>
      <c r="G18">
        <v>4</v>
      </c>
      <c r="I18" t="s">
        <v>1055</v>
      </c>
      <c r="M18" t="s">
        <v>881</v>
      </c>
      <c r="N18">
        <v>4</v>
      </c>
      <c r="Q18" s="170" t="s">
        <v>1062</v>
      </c>
      <c r="T18" t="s">
        <v>1047</v>
      </c>
      <c r="U18">
        <v>4</v>
      </c>
      <c r="W18" s="178" t="s">
        <v>1055</v>
      </c>
      <c r="Z18" t="s">
        <v>1055</v>
      </c>
      <c r="AA18">
        <v>4</v>
      </c>
      <c r="AD18" t="s">
        <v>1368</v>
      </c>
      <c r="AF18" t="s">
        <v>1156</v>
      </c>
      <c r="AG18">
        <v>17</v>
      </c>
      <c r="AI18" t="s">
        <v>1368</v>
      </c>
      <c r="AJ18">
        <v>9</v>
      </c>
      <c r="AL18" t="s">
        <v>1065</v>
      </c>
      <c r="AM18">
        <v>1</v>
      </c>
      <c r="AP18" t="s">
        <v>1055</v>
      </c>
      <c r="AS18" t="s">
        <v>1046</v>
      </c>
      <c r="AT18">
        <v>4</v>
      </c>
      <c r="AV18" t="s">
        <v>1062</v>
      </c>
      <c r="AX18" t="s">
        <v>1314</v>
      </c>
      <c r="AY18">
        <v>4</v>
      </c>
      <c r="BA18" t="s">
        <v>1068</v>
      </c>
      <c r="BC18" t="s">
        <v>1070</v>
      </c>
      <c r="BD18">
        <v>4</v>
      </c>
      <c r="BF18" t="s">
        <v>1047</v>
      </c>
      <c r="BH18" t="s">
        <v>1124</v>
      </c>
      <c r="BI18">
        <v>4</v>
      </c>
    </row>
    <row r="19" spans="1:61">
      <c r="A19" s="127" t="s">
        <v>1130</v>
      </c>
      <c r="F19" t="s">
        <v>1415</v>
      </c>
      <c r="G19">
        <v>3</v>
      </c>
      <c r="I19" t="s">
        <v>1101</v>
      </c>
      <c r="M19" t="s">
        <v>1177</v>
      </c>
      <c r="N19">
        <v>4</v>
      </c>
      <c r="Q19" s="170" t="s">
        <v>1130</v>
      </c>
      <c r="T19" t="s">
        <v>1177</v>
      </c>
      <c r="U19">
        <v>4</v>
      </c>
      <c r="W19" s="178" t="s">
        <v>1051</v>
      </c>
      <c r="Z19" t="s">
        <v>1432</v>
      </c>
      <c r="AA19">
        <v>4</v>
      </c>
      <c r="AD19" t="s">
        <v>881</v>
      </c>
      <c r="AF19" t="s">
        <v>1145</v>
      </c>
      <c r="AG19">
        <v>15</v>
      </c>
      <c r="AI19" t="s">
        <v>881</v>
      </c>
      <c r="AJ19">
        <v>8</v>
      </c>
      <c r="AL19" t="s">
        <v>1168</v>
      </c>
      <c r="AM19">
        <v>1</v>
      </c>
      <c r="AP19" t="s">
        <v>1228</v>
      </c>
      <c r="AS19" t="s">
        <v>1048</v>
      </c>
      <c r="AT19">
        <v>4</v>
      </c>
      <c r="AV19" t="s">
        <v>1314</v>
      </c>
      <c r="AX19" t="s">
        <v>1053</v>
      </c>
      <c r="AY19">
        <v>4</v>
      </c>
      <c r="BA19" t="s">
        <v>1079</v>
      </c>
      <c r="BC19" t="s">
        <v>1063</v>
      </c>
      <c r="BD19">
        <v>4</v>
      </c>
      <c r="BF19" t="s">
        <v>1170</v>
      </c>
      <c r="BH19" t="s">
        <v>1047</v>
      </c>
      <c r="BI19">
        <v>3</v>
      </c>
    </row>
    <row r="20" spans="1:61">
      <c r="A20" s="127" t="s">
        <v>1056</v>
      </c>
      <c r="F20" t="s">
        <v>1183</v>
      </c>
      <c r="G20">
        <v>3</v>
      </c>
      <c r="I20" t="s">
        <v>1050</v>
      </c>
      <c r="M20" t="s">
        <v>1145</v>
      </c>
      <c r="N20">
        <v>3</v>
      </c>
      <c r="Q20" s="170" t="s">
        <v>1057</v>
      </c>
      <c r="T20" t="s">
        <v>1169</v>
      </c>
      <c r="U20">
        <v>4</v>
      </c>
      <c r="W20" s="178" t="s">
        <v>1066</v>
      </c>
      <c r="Z20" t="s">
        <v>1047</v>
      </c>
      <c r="AA20">
        <v>3</v>
      </c>
      <c r="AD20" t="s">
        <v>1085</v>
      </c>
      <c r="AF20" t="s">
        <v>1128</v>
      </c>
      <c r="AG20">
        <v>14</v>
      </c>
      <c r="AI20" t="s">
        <v>1085</v>
      </c>
      <c r="AJ20">
        <v>8</v>
      </c>
      <c r="AL20" t="s">
        <v>1152</v>
      </c>
      <c r="AM20">
        <v>1</v>
      </c>
      <c r="AP20" t="s">
        <v>1116</v>
      </c>
      <c r="AS20" t="s">
        <v>1145</v>
      </c>
      <c r="AT20">
        <v>4</v>
      </c>
      <c r="AV20" t="s">
        <v>1066</v>
      </c>
      <c r="AX20" t="s">
        <v>1068</v>
      </c>
      <c r="AY20">
        <v>3</v>
      </c>
      <c r="BA20" t="s">
        <v>1101</v>
      </c>
      <c r="BC20" t="s">
        <v>1131</v>
      </c>
      <c r="BD20">
        <v>4</v>
      </c>
      <c r="BF20" t="s">
        <v>1124</v>
      </c>
      <c r="BH20" t="s">
        <v>1066</v>
      </c>
      <c r="BI20">
        <v>3</v>
      </c>
    </row>
    <row r="21" spans="1:61">
      <c r="A21" s="127" t="s">
        <v>1121</v>
      </c>
      <c r="F21" t="s">
        <v>1112</v>
      </c>
      <c r="G21">
        <v>3</v>
      </c>
      <c r="I21" t="s">
        <v>1141</v>
      </c>
      <c r="M21" t="s">
        <v>1141</v>
      </c>
      <c r="N21">
        <v>3</v>
      </c>
      <c r="Q21" s="170" t="s">
        <v>1055</v>
      </c>
      <c r="T21" t="s">
        <v>1050</v>
      </c>
      <c r="U21">
        <v>3</v>
      </c>
      <c r="W21" s="178" t="s">
        <v>1177</v>
      </c>
      <c r="Z21" t="s">
        <v>1046</v>
      </c>
      <c r="AA21">
        <v>3</v>
      </c>
      <c r="AD21" t="s">
        <v>1183</v>
      </c>
      <c r="AF21" t="s">
        <v>1062</v>
      </c>
      <c r="AG21">
        <v>14</v>
      </c>
      <c r="AI21" t="s">
        <v>1183</v>
      </c>
      <c r="AJ21">
        <v>8</v>
      </c>
      <c r="AL21" t="s">
        <v>1219</v>
      </c>
      <c r="AM21">
        <v>1</v>
      </c>
      <c r="AP21" t="s">
        <v>1056</v>
      </c>
      <c r="AS21" t="s">
        <v>1059</v>
      </c>
      <c r="AT21">
        <v>4</v>
      </c>
      <c r="AV21" t="s">
        <v>1163</v>
      </c>
      <c r="AX21" t="s">
        <v>1343</v>
      </c>
      <c r="AY21">
        <v>3</v>
      </c>
      <c r="BA21" t="s">
        <v>1121</v>
      </c>
      <c r="BC21" t="s">
        <v>1068</v>
      </c>
      <c r="BD21">
        <v>4</v>
      </c>
      <c r="BF21" t="s">
        <v>1114</v>
      </c>
      <c r="BH21" t="s">
        <v>1076</v>
      </c>
      <c r="BI21">
        <v>3</v>
      </c>
    </row>
    <row r="22" spans="1:61">
      <c r="A22" s="167" t="s">
        <v>1120</v>
      </c>
      <c r="F22" t="s">
        <v>1055</v>
      </c>
      <c r="G22">
        <v>3</v>
      </c>
      <c r="I22" t="s">
        <v>1120</v>
      </c>
      <c r="M22" t="s">
        <v>1062</v>
      </c>
      <c r="N22">
        <v>3</v>
      </c>
      <c r="Q22" s="177" t="s">
        <v>1425</v>
      </c>
      <c r="T22" t="s">
        <v>1141</v>
      </c>
      <c r="U22">
        <v>3</v>
      </c>
      <c r="W22" s="128" t="s">
        <v>1048</v>
      </c>
      <c r="Z22" t="s">
        <v>1169</v>
      </c>
      <c r="AA22">
        <v>3</v>
      </c>
      <c r="AD22" t="s">
        <v>1120</v>
      </c>
      <c r="AF22" t="s">
        <v>1114</v>
      </c>
      <c r="AG22">
        <v>12</v>
      </c>
      <c r="AI22" t="s">
        <v>1120</v>
      </c>
      <c r="AJ22">
        <v>40</v>
      </c>
      <c r="AL22" t="s">
        <v>1141</v>
      </c>
      <c r="AM22">
        <v>10</v>
      </c>
      <c r="AP22" t="s">
        <v>1145</v>
      </c>
      <c r="AS22" t="s">
        <v>1055</v>
      </c>
      <c r="AT22">
        <v>3</v>
      </c>
      <c r="AV22" t="s">
        <v>1070</v>
      </c>
      <c r="AX22" t="s">
        <v>1131</v>
      </c>
      <c r="AY22">
        <v>3</v>
      </c>
      <c r="BA22" t="s">
        <v>1052</v>
      </c>
      <c r="BC22" t="s">
        <v>1114</v>
      </c>
      <c r="BD22">
        <v>4</v>
      </c>
      <c r="BF22" t="s">
        <v>1103</v>
      </c>
      <c r="BH22" t="s">
        <v>1127</v>
      </c>
      <c r="BI22">
        <v>3</v>
      </c>
    </row>
    <row r="23" spans="1:61">
      <c r="A23" s="167" t="s">
        <v>1048</v>
      </c>
      <c r="F23" t="s">
        <v>1079</v>
      </c>
      <c r="G23">
        <v>3</v>
      </c>
      <c r="I23" t="s">
        <v>1049</v>
      </c>
      <c r="M23" t="s">
        <v>1060</v>
      </c>
      <c r="N23">
        <v>2</v>
      </c>
      <c r="Q23" s="177" t="s">
        <v>806</v>
      </c>
      <c r="T23" t="s">
        <v>1057</v>
      </c>
      <c r="U23">
        <v>3</v>
      </c>
      <c r="W23" s="128" t="s">
        <v>1155</v>
      </c>
      <c r="Z23" t="s">
        <v>1124</v>
      </c>
      <c r="AA23">
        <v>3</v>
      </c>
      <c r="AD23" t="s">
        <v>1155</v>
      </c>
      <c r="AF23" t="s">
        <v>1047</v>
      </c>
      <c r="AG23">
        <v>12</v>
      </c>
      <c r="AI23" t="s">
        <v>1155</v>
      </c>
      <c r="AJ23">
        <v>26</v>
      </c>
      <c r="AL23" t="s">
        <v>1147</v>
      </c>
      <c r="AM23">
        <v>2</v>
      </c>
      <c r="AP23" t="s">
        <v>1124</v>
      </c>
      <c r="AS23" t="s">
        <v>1169</v>
      </c>
      <c r="AT23">
        <v>3</v>
      </c>
      <c r="AV23" t="s">
        <v>1047</v>
      </c>
      <c r="AX23" t="s">
        <v>1076</v>
      </c>
      <c r="AY23">
        <v>3</v>
      </c>
      <c r="BA23" t="s">
        <v>1130</v>
      </c>
      <c r="BC23" t="s">
        <v>1084</v>
      </c>
      <c r="BD23">
        <v>3</v>
      </c>
      <c r="BF23" t="s">
        <v>1155</v>
      </c>
      <c r="BH23" t="s">
        <v>1065</v>
      </c>
      <c r="BI23">
        <v>2</v>
      </c>
    </row>
    <row r="24" spans="1:61">
      <c r="A24" s="167" t="s">
        <v>1155</v>
      </c>
      <c r="F24" t="s">
        <v>1167</v>
      </c>
      <c r="G24">
        <v>2</v>
      </c>
      <c r="I24" t="s">
        <v>1121</v>
      </c>
      <c r="M24" t="s">
        <v>1057</v>
      </c>
      <c r="N24">
        <v>2</v>
      </c>
      <c r="Q24" s="177" t="s">
        <v>809</v>
      </c>
      <c r="T24" t="s">
        <v>1145</v>
      </c>
      <c r="U24">
        <v>3</v>
      </c>
      <c r="W24" s="128" t="s">
        <v>1124</v>
      </c>
      <c r="Z24" t="s">
        <v>1070</v>
      </c>
      <c r="AA24">
        <v>3</v>
      </c>
      <c r="AD24" t="s">
        <v>1051</v>
      </c>
      <c r="AF24" t="s">
        <v>1076</v>
      </c>
      <c r="AG24">
        <v>12</v>
      </c>
      <c r="AI24" t="s">
        <v>1051</v>
      </c>
      <c r="AJ24">
        <v>26</v>
      </c>
      <c r="AL24" t="s">
        <v>1115</v>
      </c>
      <c r="AM24">
        <v>2</v>
      </c>
      <c r="AP24" t="s">
        <v>1120</v>
      </c>
      <c r="AS24" t="s">
        <v>1070</v>
      </c>
      <c r="AT24">
        <v>3</v>
      </c>
      <c r="AV24" t="s">
        <v>1163</v>
      </c>
      <c r="AX24" t="s">
        <v>1051</v>
      </c>
      <c r="AY24">
        <v>3</v>
      </c>
      <c r="BA24" t="s">
        <v>1053</v>
      </c>
      <c r="BC24" t="s">
        <v>1076</v>
      </c>
      <c r="BD24">
        <v>3</v>
      </c>
      <c r="BF24" t="s">
        <v>1131</v>
      </c>
      <c r="BH24" t="s">
        <v>1114</v>
      </c>
      <c r="BI24">
        <v>2</v>
      </c>
    </row>
    <row r="25" spans="1:61">
      <c r="A25" s="167" t="s">
        <v>1051</v>
      </c>
      <c r="F25" t="s">
        <v>1368</v>
      </c>
      <c r="G25">
        <v>2</v>
      </c>
      <c r="I25" t="s">
        <v>1048</v>
      </c>
      <c r="M25" t="s">
        <v>1076</v>
      </c>
      <c r="N25">
        <v>2</v>
      </c>
      <c r="Q25" s="177" t="s">
        <v>813</v>
      </c>
      <c r="T25" t="s">
        <v>1046</v>
      </c>
      <c r="U25">
        <v>3</v>
      </c>
      <c r="W25" s="128" t="s">
        <v>1049</v>
      </c>
      <c r="Z25" t="s">
        <v>1128</v>
      </c>
      <c r="AA25">
        <v>3</v>
      </c>
      <c r="AD25" t="s">
        <v>1049</v>
      </c>
      <c r="AF25" t="s">
        <v>1101</v>
      </c>
      <c r="AG25">
        <v>11</v>
      </c>
      <c r="AI25" t="s">
        <v>1049</v>
      </c>
      <c r="AJ25">
        <v>23</v>
      </c>
      <c r="AL25" t="s">
        <v>1076</v>
      </c>
      <c r="AM25">
        <v>12</v>
      </c>
      <c r="AP25" t="s">
        <v>1051</v>
      </c>
      <c r="AS25" t="s">
        <v>1050</v>
      </c>
      <c r="AT25">
        <v>3</v>
      </c>
      <c r="AV25" t="s">
        <v>1177</v>
      </c>
      <c r="AX25" t="s">
        <v>881</v>
      </c>
      <c r="AY25">
        <v>3</v>
      </c>
      <c r="BA25" t="s">
        <v>1145</v>
      </c>
      <c r="BC25" t="s">
        <v>1048</v>
      </c>
      <c r="BD25">
        <v>3</v>
      </c>
      <c r="BF25" t="s">
        <v>1120</v>
      </c>
      <c r="BH25" t="s">
        <v>1222</v>
      </c>
      <c r="BI25">
        <v>2</v>
      </c>
    </row>
    <row r="26" spans="1:61">
      <c r="A26" s="167" t="s">
        <v>1049</v>
      </c>
      <c r="F26" t="s">
        <v>1076</v>
      </c>
      <c r="G26">
        <v>2</v>
      </c>
      <c r="I26" t="s">
        <v>1155</v>
      </c>
      <c r="M26" t="s">
        <v>1047</v>
      </c>
      <c r="N26">
        <v>2</v>
      </c>
      <c r="Q26" s="177" t="s">
        <v>1426</v>
      </c>
      <c r="T26" t="s">
        <v>794</v>
      </c>
      <c r="U26">
        <v>3</v>
      </c>
      <c r="W26" s="128" t="s">
        <v>1051</v>
      </c>
      <c r="Z26" t="s">
        <v>1108</v>
      </c>
      <c r="AA26">
        <v>3</v>
      </c>
      <c r="AD26" t="s">
        <v>1046</v>
      </c>
      <c r="AF26" t="s">
        <v>1141</v>
      </c>
      <c r="AG26">
        <v>10</v>
      </c>
      <c r="AI26" t="s">
        <v>1046</v>
      </c>
      <c r="AJ26">
        <v>20</v>
      </c>
      <c r="AL26" t="s">
        <v>1156</v>
      </c>
      <c r="AM26">
        <v>17</v>
      </c>
      <c r="AP26" t="s">
        <v>1114</v>
      </c>
      <c r="AS26" t="s">
        <v>1047</v>
      </c>
      <c r="AT26">
        <v>3</v>
      </c>
      <c r="AV26" t="s">
        <v>1124</v>
      </c>
      <c r="AX26" t="s">
        <v>1050</v>
      </c>
      <c r="AY26">
        <v>2</v>
      </c>
      <c r="BA26" t="s">
        <v>1177</v>
      </c>
      <c r="BC26" t="s">
        <v>1053</v>
      </c>
      <c r="BD26">
        <v>3</v>
      </c>
      <c r="BF26" t="s">
        <v>1163</v>
      </c>
      <c r="BH26" t="s">
        <v>1063</v>
      </c>
      <c r="BI26">
        <v>2</v>
      </c>
    </row>
    <row r="27" spans="1:61">
      <c r="A27" s="167" t="s">
        <v>1112</v>
      </c>
      <c r="F27" t="s">
        <v>1061</v>
      </c>
      <c r="G27">
        <v>2</v>
      </c>
      <c r="I27" t="s">
        <v>1051</v>
      </c>
      <c r="M27" t="s">
        <v>1411</v>
      </c>
      <c r="N27">
        <v>2</v>
      </c>
      <c r="Q27" s="177" t="s">
        <v>839</v>
      </c>
      <c r="T27" t="s">
        <v>1314</v>
      </c>
      <c r="U27">
        <v>3</v>
      </c>
      <c r="W27" s="128" t="s">
        <v>1120</v>
      </c>
      <c r="Z27" t="s">
        <v>1062</v>
      </c>
      <c r="AA27">
        <v>3</v>
      </c>
      <c r="AD27" t="s">
        <v>1048</v>
      </c>
      <c r="AF27" t="s">
        <v>1057</v>
      </c>
      <c r="AG27">
        <v>9</v>
      </c>
      <c r="AI27" t="s">
        <v>1048</v>
      </c>
      <c r="AJ27">
        <v>17</v>
      </c>
      <c r="AL27" t="s">
        <v>1112</v>
      </c>
      <c r="AM27">
        <v>4</v>
      </c>
      <c r="AP27" t="s">
        <v>1155</v>
      </c>
      <c r="AS27" t="s">
        <v>1056</v>
      </c>
      <c r="AT27">
        <v>3</v>
      </c>
      <c r="AV27" t="s">
        <v>1059</v>
      </c>
      <c r="AX27" t="s">
        <v>1130</v>
      </c>
      <c r="AY27">
        <v>2</v>
      </c>
      <c r="BA27" t="s">
        <v>1049</v>
      </c>
      <c r="BC27" t="s">
        <v>1050</v>
      </c>
      <c r="BD27">
        <v>3</v>
      </c>
      <c r="BF27" t="s">
        <v>1053</v>
      </c>
      <c r="BH27" t="s">
        <v>1048</v>
      </c>
      <c r="BI27">
        <v>2</v>
      </c>
    </row>
    <row r="28" spans="1:61">
      <c r="A28" s="167" t="s">
        <v>1156</v>
      </c>
      <c r="F28" t="s">
        <v>1417</v>
      </c>
      <c r="G28">
        <v>2</v>
      </c>
      <c r="I28" t="s">
        <v>1163</v>
      </c>
      <c r="M28" t="s">
        <v>1417</v>
      </c>
      <c r="N28">
        <v>2</v>
      </c>
      <c r="Q28" s="177" t="s">
        <v>803</v>
      </c>
      <c r="T28" t="s">
        <v>1124</v>
      </c>
      <c r="U28">
        <v>2</v>
      </c>
      <c r="W28" s="128" t="s">
        <v>1131</v>
      </c>
      <c r="Z28" t="s">
        <v>1068</v>
      </c>
      <c r="AA28">
        <v>2</v>
      </c>
      <c r="AD28" t="s">
        <v>1050</v>
      </c>
      <c r="AF28" t="s">
        <v>1124</v>
      </c>
      <c r="AG28">
        <v>7</v>
      </c>
      <c r="AI28" t="s">
        <v>1050</v>
      </c>
      <c r="AJ28">
        <v>14</v>
      </c>
      <c r="AL28" t="s">
        <v>1116</v>
      </c>
      <c r="AM28">
        <v>1</v>
      </c>
      <c r="AP28" t="s">
        <v>1068</v>
      </c>
      <c r="AS28" t="s">
        <v>1131</v>
      </c>
      <c r="AT28">
        <v>3</v>
      </c>
      <c r="AV28" t="s">
        <v>1121</v>
      </c>
      <c r="AX28" t="s">
        <v>1084</v>
      </c>
      <c r="AY28">
        <v>2</v>
      </c>
      <c r="BA28" t="s">
        <v>1121</v>
      </c>
      <c r="BC28" t="s">
        <v>1054</v>
      </c>
      <c r="BD28">
        <v>2</v>
      </c>
      <c r="BF28" t="s">
        <v>1062</v>
      </c>
      <c r="BH28" t="s">
        <v>1068</v>
      </c>
      <c r="BI28">
        <v>2</v>
      </c>
    </row>
    <row r="29" spans="1:61">
      <c r="A29" s="167" t="s">
        <v>1121</v>
      </c>
      <c r="F29" t="s">
        <v>1177</v>
      </c>
      <c r="G29">
        <v>2</v>
      </c>
      <c r="I29" t="s">
        <v>1056</v>
      </c>
      <c r="M29" t="s">
        <v>1156</v>
      </c>
      <c r="N29">
        <v>1</v>
      </c>
      <c r="Q29" s="177" t="s">
        <v>1427</v>
      </c>
      <c r="T29" t="s">
        <v>1183</v>
      </c>
      <c r="U29">
        <v>2</v>
      </c>
      <c r="W29" s="128" t="s">
        <v>1047</v>
      </c>
      <c r="Z29" t="s">
        <v>834</v>
      </c>
      <c r="AA29">
        <v>2</v>
      </c>
      <c r="AD29" t="s">
        <v>1112</v>
      </c>
      <c r="AF29" t="s">
        <v>1068</v>
      </c>
      <c r="AG29">
        <v>6</v>
      </c>
      <c r="AI29" t="s">
        <v>1112</v>
      </c>
      <c r="AJ29">
        <v>14</v>
      </c>
      <c r="AL29" t="s">
        <v>1422</v>
      </c>
      <c r="AM29">
        <v>1</v>
      </c>
      <c r="AP29" t="s">
        <v>1121</v>
      </c>
      <c r="AS29" t="s">
        <v>1343</v>
      </c>
      <c r="AT29">
        <v>3</v>
      </c>
      <c r="AV29" t="s">
        <v>1047</v>
      </c>
      <c r="AX29" t="s">
        <v>1176</v>
      </c>
      <c r="AY29">
        <v>2</v>
      </c>
      <c r="BA29" t="s">
        <v>1062</v>
      </c>
      <c r="BC29" t="s">
        <v>1120</v>
      </c>
      <c r="BD29">
        <v>2</v>
      </c>
      <c r="BF29" t="s">
        <v>1127</v>
      </c>
      <c r="BH29" t="s">
        <v>1115</v>
      </c>
      <c r="BI29">
        <v>2</v>
      </c>
    </row>
    <row r="30" spans="1:61">
      <c r="A30" s="167" t="s">
        <v>1167</v>
      </c>
      <c r="F30" t="s">
        <v>1085</v>
      </c>
      <c r="G30">
        <v>1</v>
      </c>
      <c r="I30" t="s">
        <v>1101</v>
      </c>
      <c r="M30" t="s">
        <v>1061</v>
      </c>
      <c r="N30">
        <v>1</v>
      </c>
      <c r="Q30" s="177" t="s">
        <v>882</v>
      </c>
      <c r="T30" t="s">
        <v>813</v>
      </c>
      <c r="U30">
        <v>2</v>
      </c>
      <c r="W30" s="128" t="s">
        <v>1145</v>
      </c>
      <c r="Z30" t="s">
        <v>1057</v>
      </c>
      <c r="AA30">
        <v>2</v>
      </c>
      <c r="AD30" t="s">
        <v>1056</v>
      </c>
      <c r="AF30" t="s">
        <v>1183</v>
      </c>
      <c r="AG30">
        <v>6</v>
      </c>
      <c r="AI30" t="s">
        <v>1056</v>
      </c>
      <c r="AJ30">
        <v>13</v>
      </c>
      <c r="AL30" t="s">
        <v>1056</v>
      </c>
      <c r="AM30">
        <v>22</v>
      </c>
      <c r="AP30" t="s">
        <v>1050</v>
      </c>
      <c r="AS30" t="s">
        <v>1063</v>
      </c>
      <c r="AT30">
        <v>3</v>
      </c>
      <c r="AV30" t="s">
        <v>1435</v>
      </c>
      <c r="AX30" t="s">
        <v>1065</v>
      </c>
      <c r="AY30">
        <v>2</v>
      </c>
      <c r="BA30" t="s">
        <v>881</v>
      </c>
      <c r="BC30" t="s">
        <v>1047</v>
      </c>
      <c r="BD30">
        <v>2</v>
      </c>
      <c r="BF30" t="s">
        <v>881</v>
      </c>
      <c r="BH30" t="s">
        <v>1051</v>
      </c>
      <c r="BI30">
        <v>2</v>
      </c>
    </row>
    <row r="31" spans="1:61">
      <c r="A31" s="167" t="s">
        <v>1046</v>
      </c>
      <c r="F31" t="s">
        <v>1335</v>
      </c>
      <c r="G31">
        <v>1</v>
      </c>
      <c r="I31" t="s">
        <v>1050</v>
      </c>
      <c r="M31" t="s">
        <v>1112</v>
      </c>
      <c r="N31">
        <v>1</v>
      </c>
      <c r="Q31" s="177" t="s">
        <v>1271</v>
      </c>
      <c r="T31" t="s">
        <v>1128</v>
      </c>
      <c r="U31">
        <v>2</v>
      </c>
      <c r="W31" s="128" t="s">
        <v>1314</v>
      </c>
      <c r="Z31" t="s">
        <v>1314</v>
      </c>
      <c r="AA31">
        <v>2</v>
      </c>
      <c r="AD31" t="s">
        <v>1121</v>
      </c>
      <c r="AF31" t="s">
        <v>1060</v>
      </c>
      <c r="AG31">
        <v>6</v>
      </c>
      <c r="AI31" t="s">
        <v>1121</v>
      </c>
      <c r="AJ31">
        <v>12</v>
      </c>
      <c r="AL31" t="s">
        <v>1100</v>
      </c>
      <c r="AM31">
        <v>2</v>
      </c>
      <c r="AP31" t="s">
        <v>1066</v>
      </c>
      <c r="AS31" t="s">
        <v>1065</v>
      </c>
      <c r="AT31">
        <v>3</v>
      </c>
      <c r="AV31" t="s">
        <v>1155</v>
      </c>
      <c r="AX31" t="s">
        <v>1169</v>
      </c>
      <c r="AY31">
        <v>2</v>
      </c>
      <c r="BA31" t="s">
        <v>1066</v>
      </c>
      <c r="BC31" t="s">
        <v>1136</v>
      </c>
      <c r="BD31">
        <v>2</v>
      </c>
      <c r="BF31" t="s">
        <v>1076</v>
      </c>
      <c r="BH31" t="s">
        <v>1060</v>
      </c>
      <c r="BI31">
        <v>2</v>
      </c>
    </row>
    <row r="32" spans="1:61">
      <c r="A32" s="167" t="s">
        <v>1050</v>
      </c>
      <c r="F32" t="s">
        <v>1127</v>
      </c>
      <c r="G32">
        <v>1</v>
      </c>
      <c r="I32" t="s">
        <v>1411</v>
      </c>
      <c r="M32" t="s">
        <v>1070</v>
      </c>
      <c r="N32">
        <v>1</v>
      </c>
      <c r="Q32" s="177" t="s">
        <v>800</v>
      </c>
      <c r="T32" t="s">
        <v>1147</v>
      </c>
      <c r="U32">
        <v>1</v>
      </c>
      <c r="W32" s="128" t="s">
        <v>1056</v>
      </c>
      <c r="Z32" t="s">
        <v>822</v>
      </c>
      <c r="AA32">
        <v>2</v>
      </c>
      <c r="AD32" t="s">
        <v>1101</v>
      </c>
      <c r="AF32" t="s">
        <v>1314</v>
      </c>
      <c r="AG32">
        <v>6</v>
      </c>
      <c r="AI32" t="s">
        <v>1101</v>
      </c>
      <c r="AJ32">
        <v>12</v>
      </c>
      <c r="AL32" t="s">
        <v>1184</v>
      </c>
      <c r="AM32">
        <v>1</v>
      </c>
      <c r="AP32" t="s">
        <v>1169</v>
      </c>
      <c r="AS32" t="s">
        <v>1051</v>
      </c>
      <c r="AT32">
        <v>2</v>
      </c>
      <c r="AV32" t="s">
        <v>1053</v>
      </c>
      <c r="AX32" t="s">
        <v>1055</v>
      </c>
      <c r="AY32">
        <v>2</v>
      </c>
      <c r="BA32" t="s">
        <v>1314</v>
      </c>
      <c r="BC32" t="s">
        <v>1061</v>
      </c>
      <c r="BD32">
        <v>1</v>
      </c>
      <c r="BF32" t="s">
        <v>1124</v>
      </c>
      <c r="BH32" t="s">
        <v>1052</v>
      </c>
      <c r="BI32">
        <v>2</v>
      </c>
    </row>
    <row r="33" spans="1:61">
      <c r="A33" s="167" t="s">
        <v>1130</v>
      </c>
      <c r="F33" t="s">
        <v>1062</v>
      </c>
      <c r="G33">
        <v>1</v>
      </c>
      <c r="I33" t="s">
        <v>1046</v>
      </c>
      <c r="M33" t="s">
        <v>1065</v>
      </c>
      <c r="N33">
        <v>1</v>
      </c>
      <c r="Q33" s="177" t="s">
        <v>1428</v>
      </c>
      <c r="T33" t="s">
        <v>1414</v>
      </c>
      <c r="U33">
        <v>1</v>
      </c>
      <c r="W33" s="128" t="s">
        <v>1169</v>
      </c>
      <c r="Z33" t="s">
        <v>1076</v>
      </c>
      <c r="AA33">
        <v>2</v>
      </c>
      <c r="AD33" t="s">
        <v>1156</v>
      </c>
      <c r="AF33" t="s">
        <v>1127</v>
      </c>
      <c r="AG33">
        <v>5</v>
      </c>
      <c r="AI33" t="s">
        <v>1156</v>
      </c>
      <c r="AJ33">
        <v>12</v>
      </c>
      <c r="AL33" t="s">
        <v>1050</v>
      </c>
      <c r="AM33">
        <v>18</v>
      </c>
      <c r="AP33" t="s">
        <v>1047</v>
      </c>
      <c r="AS33" t="s">
        <v>1136</v>
      </c>
      <c r="AT33">
        <v>2</v>
      </c>
      <c r="AV33" t="s">
        <v>1062</v>
      </c>
      <c r="AX33" t="s">
        <v>1082</v>
      </c>
      <c r="AY33">
        <v>2</v>
      </c>
      <c r="BA33" t="s">
        <v>1163</v>
      </c>
      <c r="BC33" t="s">
        <v>1176</v>
      </c>
      <c r="BD33">
        <v>1</v>
      </c>
      <c r="BF33" t="s">
        <v>1121</v>
      </c>
      <c r="BH33" t="s">
        <v>1368</v>
      </c>
      <c r="BI33">
        <v>1</v>
      </c>
    </row>
    <row r="34" spans="1:61">
      <c r="A34" s="167" t="s">
        <v>1101</v>
      </c>
      <c r="F34" t="s">
        <v>1320</v>
      </c>
      <c r="G34">
        <v>1</v>
      </c>
      <c r="I34" t="s">
        <v>1055</v>
      </c>
      <c r="M34" t="s">
        <v>1068</v>
      </c>
      <c r="N34">
        <v>1</v>
      </c>
      <c r="Q34" s="177" t="s">
        <v>796</v>
      </c>
      <c r="T34" t="s">
        <v>1115</v>
      </c>
      <c r="U34">
        <v>1</v>
      </c>
      <c r="W34" s="128" t="s">
        <v>1050</v>
      </c>
      <c r="Z34" t="s">
        <v>1127</v>
      </c>
      <c r="AA34">
        <v>1</v>
      </c>
      <c r="AD34" t="s">
        <v>1076</v>
      </c>
      <c r="AF34" t="s">
        <v>1417</v>
      </c>
      <c r="AG34">
        <v>5</v>
      </c>
      <c r="AI34" t="s">
        <v>1076</v>
      </c>
      <c r="AJ34">
        <v>11</v>
      </c>
      <c r="AL34" t="s">
        <v>916</v>
      </c>
      <c r="AM34">
        <v>1</v>
      </c>
      <c r="AP34" t="s">
        <v>1062</v>
      </c>
      <c r="AS34" t="s">
        <v>1082</v>
      </c>
      <c r="AT34">
        <v>2</v>
      </c>
      <c r="AV34" t="s">
        <v>1145</v>
      </c>
      <c r="AX34" t="s">
        <v>1132</v>
      </c>
      <c r="AY34">
        <v>2</v>
      </c>
      <c r="BA34" t="s">
        <v>1124</v>
      </c>
      <c r="BC34" t="s">
        <v>1225</v>
      </c>
      <c r="BD34">
        <v>1</v>
      </c>
      <c r="BF34" t="s">
        <v>1065</v>
      </c>
      <c r="BH34" t="s">
        <v>1136</v>
      </c>
      <c r="BI34">
        <v>1</v>
      </c>
    </row>
    <row r="35" spans="1:61">
      <c r="A35" s="167" t="s">
        <v>1335</v>
      </c>
      <c r="F35" t="s">
        <v>1315</v>
      </c>
      <c r="G35">
        <v>1</v>
      </c>
      <c r="I35" t="s">
        <v>1128</v>
      </c>
      <c r="M35" t="s">
        <v>1138</v>
      </c>
      <c r="N35">
        <v>1</v>
      </c>
      <c r="Q35" s="177" t="s">
        <v>949</v>
      </c>
      <c r="T35" t="s">
        <v>1100</v>
      </c>
      <c r="U35">
        <v>1</v>
      </c>
      <c r="W35" s="128" t="s">
        <v>1057</v>
      </c>
      <c r="Z35" t="s">
        <v>1228</v>
      </c>
      <c r="AA35">
        <v>1</v>
      </c>
      <c r="AD35" t="s">
        <v>1128</v>
      </c>
      <c r="AF35" t="s">
        <v>1066</v>
      </c>
      <c r="AG35">
        <v>5</v>
      </c>
      <c r="AI35" t="s">
        <v>1128</v>
      </c>
      <c r="AJ35">
        <v>11</v>
      </c>
      <c r="AL35" t="s">
        <v>822</v>
      </c>
      <c r="AM35">
        <v>4</v>
      </c>
      <c r="AP35" t="s">
        <v>1115</v>
      </c>
      <c r="AS35" t="s">
        <v>1076</v>
      </c>
      <c r="AT35">
        <v>1</v>
      </c>
      <c r="AV35" t="s">
        <v>1114</v>
      </c>
      <c r="AX35" t="s">
        <v>1046</v>
      </c>
      <c r="AY35">
        <v>2</v>
      </c>
      <c r="BA35" t="s">
        <v>1068</v>
      </c>
      <c r="BC35" t="s">
        <v>1055</v>
      </c>
      <c r="BD35">
        <v>1</v>
      </c>
      <c r="BF35" t="s">
        <v>1314</v>
      </c>
      <c r="BH35" t="s">
        <v>1179</v>
      </c>
      <c r="BI35">
        <v>1</v>
      </c>
    </row>
    <row r="36" spans="1:61">
      <c r="A36" s="167" t="s">
        <v>1079</v>
      </c>
      <c r="F36" t="s">
        <v>1131</v>
      </c>
      <c r="G36">
        <v>1</v>
      </c>
      <c r="I36" t="s">
        <v>1060</v>
      </c>
      <c r="M36" t="s">
        <v>1184</v>
      </c>
      <c r="N36">
        <v>1</v>
      </c>
      <c r="Q36" s="177" t="s">
        <v>1002</v>
      </c>
      <c r="T36" t="s">
        <v>1068</v>
      </c>
      <c r="U36">
        <v>1</v>
      </c>
      <c r="W36" s="128" t="s">
        <v>1055</v>
      </c>
      <c r="Z36" t="s">
        <v>1142</v>
      </c>
      <c r="AA36">
        <v>1</v>
      </c>
      <c r="AD36" t="s">
        <v>1163</v>
      </c>
      <c r="AF36" t="s">
        <v>1411</v>
      </c>
      <c r="AG36">
        <v>5</v>
      </c>
      <c r="AI36" t="s">
        <v>1163</v>
      </c>
      <c r="AJ36">
        <v>11</v>
      </c>
      <c r="AL36" t="s">
        <v>1130</v>
      </c>
      <c r="AM36">
        <v>20</v>
      </c>
      <c r="AP36" t="s">
        <v>1433</v>
      </c>
      <c r="AS36" t="s">
        <v>1228</v>
      </c>
      <c r="AT36">
        <v>1</v>
      </c>
      <c r="AV36" t="s">
        <v>1049</v>
      </c>
      <c r="AX36" t="s">
        <v>1059</v>
      </c>
      <c r="AY36">
        <v>2</v>
      </c>
      <c r="BA36" t="s">
        <v>1070</v>
      </c>
      <c r="BC36" t="s">
        <v>1132</v>
      </c>
      <c r="BD36">
        <v>1</v>
      </c>
      <c r="BF36" t="s">
        <v>1050</v>
      </c>
      <c r="BH36" t="s">
        <v>1108</v>
      </c>
      <c r="BI36">
        <v>1</v>
      </c>
    </row>
    <row r="37" spans="1:61">
      <c r="A37" s="167" t="s">
        <v>1203</v>
      </c>
      <c r="F37" t="s">
        <v>1060</v>
      </c>
      <c r="G37">
        <v>1</v>
      </c>
      <c r="I37" t="s">
        <v>1130</v>
      </c>
      <c r="M37" t="s">
        <v>1079</v>
      </c>
      <c r="N37">
        <v>1</v>
      </c>
      <c r="Q37" s="177" t="s">
        <v>1429</v>
      </c>
      <c r="T37" t="s">
        <v>1138</v>
      </c>
      <c r="U37">
        <v>1</v>
      </c>
      <c r="W37" s="128" t="s">
        <v>881</v>
      </c>
      <c r="Z37" t="s">
        <v>1116</v>
      </c>
      <c r="AA37">
        <v>1</v>
      </c>
      <c r="AD37" t="s">
        <v>1120</v>
      </c>
      <c r="AF37" t="s">
        <v>1108</v>
      </c>
      <c r="AG37">
        <v>5</v>
      </c>
      <c r="AI37" t="s">
        <v>1120</v>
      </c>
      <c r="AJ37">
        <v>44</v>
      </c>
      <c r="AL37" t="s">
        <v>1163</v>
      </c>
      <c r="AM37">
        <v>25</v>
      </c>
      <c r="AP37" t="s">
        <v>1108</v>
      </c>
      <c r="AS37" t="s">
        <v>1128</v>
      </c>
      <c r="AT37">
        <v>1</v>
      </c>
      <c r="AV37" t="s">
        <v>1070</v>
      </c>
      <c r="AX37" t="s">
        <v>1060</v>
      </c>
      <c r="AY37">
        <v>2</v>
      </c>
      <c r="BA37" t="s">
        <v>1047</v>
      </c>
      <c r="BC37" t="s">
        <v>1147</v>
      </c>
      <c r="BD37">
        <v>1</v>
      </c>
      <c r="BF37" t="s">
        <v>1177</v>
      </c>
      <c r="BH37" t="s">
        <v>1141</v>
      </c>
      <c r="BI37">
        <v>1</v>
      </c>
    </row>
    <row r="38" spans="1:61">
      <c r="A38" s="167" t="s">
        <v>1368</v>
      </c>
      <c r="F38" t="s">
        <v>916</v>
      </c>
      <c r="G38">
        <v>1</v>
      </c>
      <c r="I38" t="s">
        <v>1177</v>
      </c>
      <c r="M38" t="s">
        <v>1063</v>
      </c>
      <c r="N38">
        <v>1</v>
      </c>
      <c r="Q38" s="177" t="s">
        <v>834</v>
      </c>
      <c r="T38" t="s">
        <v>1052</v>
      </c>
      <c r="U38">
        <v>1</v>
      </c>
      <c r="W38" s="128" t="s">
        <v>1062</v>
      </c>
      <c r="Z38" t="s">
        <v>1136</v>
      </c>
      <c r="AA38">
        <v>1</v>
      </c>
      <c r="AD38" t="s">
        <v>1046</v>
      </c>
      <c r="AF38" t="s">
        <v>1070</v>
      </c>
      <c r="AG38">
        <v>5</v>
      </c>
      <c r="AI38" t="s">
        <v>1046</v>
      </c>
      <c r="AJ38">
        <v>27</v>
      </c>
      <c r="AL38" t="s">
        <v>1155</v>
      </c>
      <c r="AM38">
        <v>28</v>
      </c>
      <c r="AP38" t="s">
        <v>1163</v>
      </c>
      <c r="AS38" t="s">
        <v>1434</v>
      </c>
      <c r="AT38">
        <v>1</v>
      </c>
      <c r="AV38" t="s">
        <v>1314</v>
      </c>
      <c r="AX38" t="s">
        <v>1437</v>
      </c>
      <c r="AY38">
        <v>1</v>
      </c>
      <c r="BA38" t="s">
        <v>1051</v>
      </c>
      <c r="BC38" t="s">
        <v>1179</v>
      </c>
      <c r="BD38">
        <v>1</v>
      </c>
      <c r="BF38" t="s">
        <v>1145</v>
      </c>
      <c r="BH38" t="s">
        <v>1248</v>
      </c>
      <c r="BI38">
        <v>1</v>
      </c>
    </row>
    <row r="39" spans="1:61">
      <c r="A39" s="167" t="s">
        <v>881</v>
      </c>
      <c r="F39" t="s">
        <v>1416</v>
      </c>
      <c r="G39">
        <v>1</v>
      </c>
      <c r="I39" t="s">
        <v>1145</v>
      </c>
      <c r="M39" t="s">
        <v>1183</v>
      </c>
      <c r="N39">
        <v>1</v>
      </c>
      <c r="Q39" s="177" t="s">
        <v>794</v>
      </c>
      <c r="T39" t="s">
        <v>1059</v>
      </c>
      <c r="U39">
        <v>1</v>
      </c>
      <c r="W39" s="128" t="s">
        <v>1068</v>
      </c>
      <c r="Z39" t="s">
        <v>1061</v>
      </c>
      <c r="AA39">
        <v>1</v>
      </c>
      <c r="AD39" t="s">
        <v>1155</v>
      </c>
      <c r="AF39" t="s">
        <v>822</v>
      </c>
      <c r="AG39">
        <v>4</v>
      </c>
      <c r="AI39" t="s">
        <v>1155</v>
      </c>
      <c r="AJ39">
        <v>24</v>
      </c>
      <c r="AL39" t="s">
        <v>1167</v>
      </c>
      <c r="AM39">
        <v>1</v>
      </c>
      <c r="AP39" t="s">
        <v>1049</v>
      </c>
      <c r="AS39" t="s">
        <v>1370</v>
      </c>
      <c r="AT39">
        <v>1</v>
      </c>
      <c r="AV39" t="s">
        <v>1436</v>
      </c>
      <c r="AX39" t="s">
        <v>1078</v>
      </c>
      <c r="AY39">
        <v>1</v>
      </c>
      <c r="BA39" t="s">
        <v>1063</v>
      </c>
      <c r="BC39" t="s">
        <v>1082</v>
      </c>
      <c r="BD39">
        <v>1</v>
      </c>
      <c r="BF39" t="s">
        <v>1068</v>
      </c>
      <c r="BH39" t="s">
        <v>1442</v>
      </c>
      <c r="BI39">
        <v>1</v>
      </c>
    </row>
    <row r="40" spans="1:61">
      <c r="A40" s="167" t="s">
        <v>1085</v>
      </c>
      <c r="F40" t="s">
        <v>1279</v>
      </c>
      <c r="G40">
        <v>1</v>
      </c>
      <c r="I40" t="s">
        <v>1079</v>
      </c>
      <c r="M40" t="s">
        <v>1052</v>
      </c>
      <c r="N40">
        <v>1</v>
      </c>
      <c r="Q40" s="177" t="s">
        <v>881</v>
      </c>
      <c r="T40" t="s">
        <v>1168</v>
      </c>
      <c r="U40">
        <v>1</v>
      </c>
      <c r="W40" s="128" t="s">
        <v>1163</v>
      </c>
      <c r="Z40" t="s">
        <v>1063</v>
      </c>
      <c r="AA40">
        <v>1</v>
      </c>
      <c r="AD40" t="s">
        <v>1048</v>
      </c>
      <c r="AF40" t="s">
        <v>1061</v>
      </c>
      <c r="AG40">
        <v>4</v>
      </c>
      <c r="AI40" t="s">
        <v>1048</v>
      </c>
      <c r="AJ40">
        <v>24</v>
      </c>
      <c r="AL40" t="s">
        <v>1414</v>
      </c>
      <c r="AM40">
        <v>1</v>
      </c>
      <c r="AP40" t="s">
        <v>1177</v>
      </c>
      <c r="AS40" t="s">
        <v>1108</v>
      </c>
      <c r="AT40">
        <v>1</v>
      </c>
      <c r="AV40" t="s">
        <v>1066</v>
      </c>
      <c r="AX40" t="s">
        <v>1438</v>
      </c>
      <c r="AY40">
        <v>1</v>
      </c>
      <c r="BA40" t="s">
        <v>1114</v>
      </c>
      <c r="BC40" t="s">
        <v>1079</v>
      </c>
      <c r="BD40">
        <v>1</v>
      </c>
      <c r="BF40" t="s">
        <v>1066</v>
      </c>
      <c r="BH40" t="s">
        <v>1056</v>
      </c>
      <c r="BI40">
        <v>1</v>
      </c>
    </row>
    <row r="41" spans="1:61">
      <c r="A41" s="167" t="s">
        <v>1183</v>
      </c>
      <c r="F41" t="s">
        <v>1161</v>
      </c>
      <c r="G41">
        <v>1</v>
      </c>
      <c r="I41" t="s">
        <v>1417</v>
      </c>
      <c r="M41" t="s">
        <v>1571</v>
      </c>
      <c r="N41">
        <v>120</v>
      </c>
      <c r="Q41" s="177" t="s">
        <v>1430</v>
      </c>
      <c r="T41" t="s">
        <v>1070</v>
      </c>
      <c r="U41">
        <v>1</v>
      </c>
      <c r="W41" s="128" t="s">
        <v>1121</v>
      </c>
      <c r="Z41" t="s">
        <v>1060</v>
      </c>
      <c r="AA41">
        <v>1</v>
      </c>
      <c r="AD41" t="s">
        <v>1049</v>
      </c>
      <c r="AF41" t="s">
        <v>1079</v>
      </c>
      <c r="AG41">
        <v>4</v>
      </c>
      <c r="AI41" t="s">
        <v>1049</v>
      </c>
      <c r="AJ41">
        <v>21</v>
      </c>
      <c r="AL41" t="s">
        <v>1052</v>
      </c>
      <c r="AM41">
        <v>2</v>
      </c>
      <c r="AP41" t="s">
        <v>1131</v>
      </c>
      <c r="AS41" t="s">
        <v>1147</v>
      </c>
      <c r="AT41">
        <v>1</v>
      </c>
      <c r="AV41" t="s">
        <v>1076</v>
      </c>
      <c r="AX41" t="s">
        <v>1436</v>
      </c>
      <c r="AY41">
        <v>1</v>
      </c>
      <c r="BA41" t="s">
        <v>1155</v>
      </c>
      <c r="BC41" t="s">
        <v>1046</v>
      </c>
      <c r="BD41">
        <v>1</v>
      </c>
      <c r="BF41" t="s">
        <v>1132</v>
      </c>
      <c r="BH41" t="s">
        <v>1061</v>
      </c>
      <c r="BI41">
        <v>1</v>
      </c>
    </row>
    <row r="42" spans="1:61">
      <c r="A42" s="168" t="s">
        <v>1120</v>
      </c>
      <c r="F42" t="s">
        <v>1067</v>
      </c>
      <c r="G42">
        <v>1</v>
      </c>
      <c r="I42" t="s">
        <v>1120</v>
      </c>
      <c r="Q42" s="178" t="s">
        <v>1414</v>
      </c>
      <c r="T42" t="s">
        <v>1108</v>
      </c>
      <c r="U42">
        <v>1</v>
      </c>
      <c r="W42" s="169" t="s">
        <v>1121</v>
      </c>
      <c r="Z42" t="s">
        <v>1152</v>
      </c>
      <c r="AA42">
        <v>1</v>
      </c>
      <c r="AD42" t="s">
        <v>1051</v>
      </c>
      <c r="AF42" t="s">
        <v>1112</v>
      </c>
      <c r="AG42">
        <v>4</v>
      </c>
      <c r="AI42" t="s">
        <v>1051</v>
      </c>
      <c r="AJ42">
        <v>18</v>
      </c>
      <c r="AL42" t="s">
        <v>1079</v>
      </c>
      <c r="AM42">
        <v>4</v>
      </c>
      <c r="AP42" t="s">
        <v>1053</v>
      </c>
      <c r="AS42" t="s">
        <v>1219</v>
      </c>
      <c r="AT42">
        <v>1</v>
      </c>
      <c r="AV42" t="s">
        <v>1052</v>
      </c>
      <c r="AX42" t="s">
        <v>817</v>
      </c>
      <c r="AY42">
        <v>1</v>
      </c>
      <c r="BA42" t="s">
        <v>1435</v>
      </c>
      <c r="BC42" t="s">
        <v>801</v>
      </c>
      <c r="BD42">
        <v>1</v>
      </c>
      <c r="BF42" t="s">
        <v>1115</v>
      </c>
      <c r="BH42" t="s">
        <v>1107</v>
      </c>
      <c r="BI42">
        <v>1</v>
      </c>
    </row>
    <row r="43" spans="1:61">
      <c r="A43" s="168" t="s">
        <v>1155</v>
      </c>
      <c r="F43" t="s">
        <v>1422</v>
      </c>
      <c r="G43">
        <v>1</v>
      </c>
      <c r="I43" t="s">
        <v>1051</v>
      </c>
      <c r="Q43" s="178" t="s">
        <v>1120</v>
      </c>
      <c r="T43" t="s">
        <v>1429</v>
      </c>
      <c r="U43">
        <v>1</v>
      </c>
      <c r="W43" s="169" t="s">
        <v>1120</v>
      </c>
      <c r="Z43" t="s">
        <v>1147</v>
      </c>
      <c r="AA43">
        <v>1</v>
      </c>
      <c r="AD43" t="s">
        <v>1056</v>
      </c>
      <c r="AF43" t="s">
        <v>1059</v>
      </c>
      <c r="AG43">
        <v>3</v>
      </c>
      <c r="AI43" t="s">
        <v>1056</v>
      </c>
      <c r="AJ43">
        <v>17</v>
      </c>
      <c r="AL43" t="s">
        <v>1061</v>
      </c>
      <c r="AM43">
        <v>4</v>
      </c>
      <c r="AP43" t="s">
        <v>1062</v>
      </c>
      <c r="AS43" t="s">
        <v>1152</v>
      </c>
      <c r="AT43">
        <v>1</v>
      </c>
      <c r="AV43" t="s">
        <v>1068</v>
      </c>
      <c r="AX43" t="s">
        <v>1229</v>
      </c>
      <c r="AY43">
        <v>1</v>
      </c>
      <c r="BA43" t="s">
        <v>1056</v>
      </c>
      <c r="BC43" t="s">
        <v>1128</v>
      </c>
      <c r="BD43">
        <v>1</v>
      </c>
      <c r="BF43" t="s">
        <v>1145</v>
      </c>
      <c r="BH43" t="s">
        <v>1152</v>
      </c>
      <c r="BI43">
        <v>1</v>
      </c>
    </row>
    <row r="44" spans="1:61">
      <c r="A44" s="168" t="s">
        <v>1051</v>
      </c>
      <c r="F44" t="s">
        <v>1175</v>
      </c>
      <c r="G44">
        <v>1</v>
      </c>
      <c r="I44" t="s">
        <v>1056</v>
      </c>
      <c r="Q44" s="178" t="s">
        <v>1121</v>
      </c>
      <c r="T44" t="s">
        <v>1571</v>
      </c>
      <c r="U44">
        <v>140</v>
      </c>
      <c r="W44" s="169" t="s">
        <v>1163</v>
      </c>
      <c r="Z44" t="s">
        <v>1219</v>
      </c>
      <c r="AA44">
        <v>1</v>
      </c>
      <c r="AD44" t="s">
        <v>1130</v>
      </c>
      <c r="AF44" t="s">
        <v>1138</v>
      </c>
      <c r="AG44">
        <v>3</v>
      </c>
      <c r="AI44" t="s">
        <v>1130</v>
      </c>
      <c r="AJ44">
        <v>15</v>
      </c>
      <c r="AL44" t="s">
        <v>1314</v>
      </c>
      <c r="AM44">
        <v>6</v>
      </c>
      <c r="AP44" t="s">
        <v>1124</v>
      </c>
      <c r="AS44" t="s">
        <v>1116</v>
      </c>
      <c r="AT44">
        <v>1</v>
      </c>
      <c r="AV44" t="s">
        <v>1124</v>
      </c>
      <c r="AX44" t="s">
        <v>1048</v>
      </c>
      <c r="AY44">
        <v>1</v>
      </c>
      <c r="BA44" t="s">
        <v>1114</v>
      </c>
      <c r="BC44" t="s">
        <v>1236</v>
      </c>
      <c r="BD44">
        <v>1</v>
      </c>
      <c r="BF44" t="s">
        <v>1053</v>
      </c>
      <c r="BH44" t="s">
        <v>1100</v>
      </c>
      <c r="BI44">
        <v>1</v>
      </c>
    </row>
    <row r="45" spans="1:61">
      <c r="A45" s="168" t="s">
        <v>1049</v>
      </c>
      <c r="F45" t="s">
        <v>1414</v>
      </c>
      <c r="G45">
        <v>1</v>
      </c>
      <c r="I45" t="s">
        <v>1048</v>
      </c>
      <c r="Q45" s="178" t="s">
        <v>1114</v>
      </c>
      <c r="W45" s="169" t="s">
        <v>1049</v>
      </c>
      <c r="Z45" t="s">
        <v>1100</v>
      </c>
      <c r="AA45">
        <v>1</v>
      </c>
      <c r="AD45" t="s">
        <v>1121</v>
      </c>
      <c r="AF45" t="s">
        <v>1052</v>
      </c>
      <c r="AG45">
        <v>2</v>
      </c>
      <c r="AI45" t="s">
        <v>1121</v>
      </c>
      <c r="AJ45">
        <v>14</v>
      </c>
      <c r="AL45" t="s">
        <v>1108</v>
      </c>
      <c r="AM45">
        <v>5</v>
      </c>
      <c r="AP45" t="s">
        <v>1121</v>
      </c>
      <c r="AS45" t="s">
        <v>1119</v>
      </c>
      <c r="AT45">
        <v>1</v>
      </c>
      <c r="AV45" t="s">
        <v>1145</v>
      </c>
      <c r="AX45" t="s">
        <v>1083</v>
      </c>
      <c r="AY45">
        <v>1</v>
      </c>
      <c r="BA45" t="s">
        <v>1062</v>
      </c>
      <c r="BC45" t="s">
        <v>1180</v>
      </c>
      <c r="BD45">
        <v>1</v>
      </c>
      <c r="BF45" t="s">
        <v>1068</v>
      </c>
      <c r="BH45" t="s">
        <v>1207</v>
      </c>
      <c r="BI45">
        <v>1</v>
      </c>
    </row>
    <row r="46" spans="1:61">
      <c r="A46" s="168" t="s">
        <v>1046</v>
      </c>
      <c r="F46" t="s">
        <v>1203</v>
      </c>
      <c r="G46">
        <v>1</v>
      </c>
      <c r="I46" t="s">
        <v>1055</v>
      </c>
      <c r="Q46" s="178" t="s">
        <v>1155</v>
      </c>
      <c r="W46" s="169" t="s">
        <v>1048</v>
      </c>
      <c r="Z46" t="s">
        <v>1138</v>
      </c>
      <c r="AA46">
        <v>1</v>
      </c>
      <c r="AD46" t="s">
        <v>1101</v>
      </c>
      <c r="AF46" t="s">
        <v>1368</v>
      </c>
      <c r="AG46">
        <v>2</v>
      </c>
      <c r="AI46" t="s">
        <v>1101</v>
      </c>
      <c r="AJ46">
        <v>13</v>
      </c>
      <c r="AL46" t="s">
        <v>1142</v>
      </c>
      <c r="AM46">
        <v>1</v>
      </c>
      <c r="AP46" t="s">
        <v>1114</v>
      </c>
      <c r="AS46" t="s">
        <v>1179</v>
      </c>
      <c r="AT46">
        <v>1</v>
      </c>
      <c r="AV46" t="s">
        <v>1114</v>
      </c>
      <c r="AX46" t="s">
        <v>1120</v>
      </c>
      <c r="AY46">
        <v>1</v>
      </c>
      <c r="BA46" t="s">
        <v>1121</v>
      </c>
      <c r="BC46" t="s">
        <v>1141</v>
      </c>
      <c r="BD46">
        <v>1</v>
      </c>
      <c r="BF46" t="s">
        <v>881</v>
      </c>
      <c r="BH46" t="s">
        <v>1170</v>
      </c>
      <c r="BI46">
        <v>1</v>
      </c>
    </row>
    <row r="47" spans="1:61">
      <c r="A47" s="168" t="s">
        <v>1048</v>
      </c>
      <c r="F47" t="s">
        <v>1059</v>
      </c>
      <c r="G47">
        <v>1</v>
      </c>
      <c r="I47" t="s">
        <v>1049</v>
      </c>
      <c r="Q47" s="178" t="s">
        <v>1049</v>
      </c>
      <c r="W47" s="169" t="s">
        <v>1051</v>
      </c>
      <c r="Z47" t="s">
        <v>1059</v>
      </c>
      <c r="AA47">
        <v>1</v>
      </c>
      <c r="AD47" t="s">
        <v>1156</v>
      </c>
      <c r="AF47" t="s">
        <v>1415</v>
      </c>
      <c r="AG47">
        <v>2</v>
      </c>
      <c r="AI47" t="s">
        <v>1156</v>
      </c>
      <c r="AJ47">
        <v>13</v>
      </c>
      <c r="AL47" t="s">
        <v>1114</v>
      </c>
      <c r="AM47">
        <v>12</v>
      </c>
      <c r="AP47" t="s">
        <v>1155</v>
      </c>
      <c r="AS47" t="s">
        <v>1433</v>
      </c>
      <c r="AT47">
        <v>1</v>
      </c>
      <c r="AV47" t="s">
        <v>1155</v>
      </c>
      <c r="AX47" t="s">
        <v>1161</v>
      </c>
      <c r="AY47">
        <v>1</v>
      </c>
      <c r="BA47" t="s">
        <v>1124</v>
      </c>
      <c r="BC47" t="s">
        <v>1056</v>
      </c>
      <c r="BD47">
        <v>1</v>
      </c>
      <c r="BF47" t="s">
        <v>1177</v>
      </c>
      <c r="BH47" t="s">
        <v>1132</v>
      </c>
      <c r="BI47">
        <v>1</v>
      </c>
    </row>
    <row r="48" spans="1:61">
      <c r="A48" s="168" t="s">
        <v>1050</v>
      </c>
      <c r="F48" t="s">
        <v>1207</v>
      </c>
      <c r="G48">
        <v>1</v>
      </c>
      <c r="I48" t="s">
        <v>1155</v>
      </c>
      <c r="Q48" s="178" t="s">
        <v>881</v>
      </c>
      <c r="W48" s="169" t="s">
        <v>1155</v>
      </c>
      <c r="Z48" t="s">
        <v>1101</v>
      </c>
      <c r="AA48">
        <v>1</v>
      </c>
      <c r="AD48" t="s">
        <v>1163</v>
      </c>
      <c r="AF48" t="s">
        <v>1115</v>
      </c>
      <c r="AG48">
        <v>2</v>
      </c>
      <c r="AI48" t="s">
        <v>1163</v>
      </c>
      <c r="AJ48">
        <v>13</v>
      </c>
      <c r="AL48" t="s">
        <v>1203</v>
      </c>
      <c r="AM48">
        <v>1</v>
      </c>
      <c r="AP48" t="s">
        <v>1046</v>
      </c>
      <c r="AS48" t="s">
        <v>1180</v>
      </c>
      <c r="AT48">
        <v>1</v>
      </c>
      <c r="AV48" t="s">
        <v>1078</v>
      </c>
      <c r="AX48" t="s">
        <v>1085</v>
      </c>
      <c r="AY48">
        <v>1</v>
      </c>
      <c r="BA48" t="s">
        <v>1314</v>
      </c>
      <c r="BC48" t="s">
        <v>1222</v>
      </c>
      <c r="BD48">
        <v>1</v>
      </c>
      <c r="BF48" t="s">
        <v>1121</v>
      </c>
      <c r="BH48" t="s">
        <v>1129</v>
      </c>
      <c r="BI48">
        <v>1</v>
      </c>
    </row>
    <row r="49" spans="1:61">
      <c r="A49" s="168" t="s">
        <v>1112</v>
      </c>
      <c r="F49" t="s">
        <v>1047</v>
      </c>
      <c r="G49">
        <v>1</v>
      </c>
      <c r="I49" t="s">
        <v>1121</v>
      </c>
      <c r="Q49" s="178" t="s">
        <v>1056</v>
      </c>
      <c r="W49" s="169" t="s">
        <v>1177</v>
      </c>
      <c r="Z49" t="s">
        <v>1054</v>
      </c>
      <c r="AA49">
        <v>1</v>
      </c>
      <c r="AD49" t="s">
        <v>1320</v>
      </c>
      <c r="AF49" t="s">
        <v>1063</v>
      </c>
      <c r="AG49">
        <v>2</v>
      </c>
      <c r="AI49" t="s">
        <v>1320</v>
      </c>
      <c r="AJ49">
        <v>12</v>
      </c>
      <c r="AL49" t="s">
        <v>1127</v>
      </c>
      <c r="AM49">
        <v>5</v>
      </c>
      <c r="AP49" t="s">
        <v>1049</v>
      </c>
      <c r="AS49" t="s">
        <v>1052</v>
      </c>
      <c r="AT49">
        <v>1</v>
      </c>
      <c r="AV49" t="s">
        <v>1062</v>
      </c>
      <c r="AX49" t="s">
        <v>1063</v>
      </c>
      <c r="AY49">
        <v>1</v>
      </c>
      <c r="BA49" t="s">
        <v>1051</v>
      </c>
      <c r="BC49" t="s">
        <v>1101</v>
      </c>
      <c r="BD49">
        <v>1</v>
      </c>
      <c r="BF49" t="s">
        <v>1131</v>
      </c>
      <c r="BH49" t="s">
        <v>1085</v>
      </c>
      <c r="BI49">
        <v>1</v>
      </c>
    </row>
    <row r="50" spans="1:61">
      <c r="A50" s="168" t="s">
        <v>1056</v>
      </c>
      <c r="F50" t="s">
        <v>1057</v>
      </c>
      <c r="G50">
        <v>1</v>
      </c>
      <c r="I50" t="s">
        <v>1101</v>
      </c>
      <c r="Q50" s="178" t="s">
        <v>1051</v>
      </c>
      <c r="W50" s="169" t="s">
        <v>1145</v>
      </c>
      <c r="Z50" t="s">
        <v>1211</v>
      </c>
      <c r="AA50">
        <v>1</v>
      </c>
      <c r="AD50" t="s">
        <v>1131</v>
      </c>
      <c r="AF50" t="s">
        <v>1147</v>
      </c>
      <c r="AG50">
        <v>2</v>
      </c>
      <c r="AI50" t="s">
        <v>1131</v>
      </c>
      <c r="AJ50">
        <v>12</v>
      </c>
      <c r="AL50" t="s">
        <v>1062</v>
      </c>
      <c r="AM50">
        <v>14</v>
      </c>
      <c r="AP50" t="s">
        <v>881</v>
      </c>
      <c r="AS50" t="s">
        <v>1115</v>
      </c>
      <c r="AT50">
        <v>1</v>
      </c>
      <c r="AV50" t="s">
        <v>1047</v>
      </c>
      <c r="AX50" t="s">
        <v>1115</v>
      </c>
      <c r="AY50">
        <v>1</v>
      </c>
      <c r="BA50" t="s">
        <v>1076</v>
      </c>
      <c r="BC50" t="s">
        <v>1065</v>
      </c>
      <c r="BD50">
        <v>1</v>
      </c>
      <c r="BF50" t="s">
        <v>1047</v>
      </c>
      <c r="BH50" t="s">
        <v>1160</v>
      </c>
      <c r="BI50">
        <v>1</v>
      </c>
    </row>
    <row r="51" spans="1:61">
      <c r="A51" s="168" t="s">
        <v>1121</v>
      </c>
      <c r="F51" t="s">
        <v>1571</v>
      </c>
      <c r="G51">
        <v>155</v>
      </c>
      <c r="I51" t="s">
        <v>1131</v>
      </c>
      <c r="Q51" s="178" t="s">
        <v>1068</v>
      </c>
      <c r="W51" s="169" t="s">
        <v>1101</v>
      </c>
      <c r="Z51" t="s">
        <v>1571</v>
      </c>
      <c r="AA51">
        <v>140</v>
      </c>
      <c r="AD51" t="s">
        <v>1050</v>
      </c>
      <c r="AF51" t="s">
        <v>1100</v>
      </c>
      <c r="AG51">
        <v>2</v>
      </c>
      <c r="AI51" t="s">
        <v>1050</v>
      </c>
      <c r="AJ51">
        <v>12</v>
      </c>
      <c r="AL51" t="s">
        <v>1046</v>
      </c>
      <c r="AM51">
        <v>20</v>
      </c>
      <c r="AP51" t="s">
        <v>1145</v>
      </c>
      <c r="AS51" t="s">
        <v>1141</v>
      </c>
      <c r="AT51">
        <v>1</v>
      </c>
      <c r="AV51" t="s">
        <v>1068</v>
      </c>
      <c r="AX51" t="s">
        <v>1439</v>
      </c>
      <c r="AY51">
        <v>1</v>
      </c>
      <c r="BA51" t="s">
        <v>1131</v>
      </c>
      <c r="BC51" t="s">
        <v>1083</v>
      </c>
      <c r="BD51">
        <v>1</v>
      </c>
      <c r="BF51" t="s">
        <v>1049</v>
      </c>
      <c r="BH51" t="s">
        <v>1054</v>
      </c>
      <c r="BI51">
        <v>1</v>
      </c>
    </row>
    <row r="52" spans="1:61">
      <c r="A52" s="168" t="s">
        <v>1101</v>
      </c>
      <c r="I52" t="s">
        <v>1128</v>
      </c>
      <c r="Q52" s="178" t="s">
        <v>1130</v>
      </c>
      <c r="W52" s="169" t="s">
        <v>1432</v>
      </c>
      <c r="AD52" t="s">
        <v>1128</v>
      </c>
      <c r="AF52" t="s">
        <v>1085</v>
      </c>
      <c r="AG52">
        <v>1</v>
      </c>
      <c r="AI52" t="s">
        <v>1128</v>
      </c>
      <c r="AJ52">
        <v>11</v>
      </c>
      <c r="AL52" t="s">
        <v>1060</v>
      </c>
      <c r="AM52">
        <v>6</v>
      </c>
      <c r="AP52" t="s">
        <v>1169</v>
      </c>
      <c r="AS52" t="s">
        <v>1140</v>
      </c>
      <c r="AT52">
        <v>1</v>
      </c>
      <c r="AV52" t="s">
        <v>1076</v>
      </c>
      <c r="AX52" t="s">
        <v>1056</v>
      </c>
      <c r="AY52">
        <v>1</v>
      </c>
      <c r="BA52" t="s">
        <v>1163</v>
      </c>
      <c r="BC52" t="s">
        <v>1343</v>
      </c>
      <c r="BD52">
        <v>1</v>
      </c>
      <c r="BF52" t="s">
        <v>1062</v>
      </c>
      <c r="BH52" t="s">
        <v>891</v>
      </c>
      <c r="BI52">
        <v>1</v>
      </c>
    </row>
    <row r="53" spans="1:61">
      <c r="A53" s="168" t="s">
        <v>1156</v>
      </c>
      <c r="I53" t="s">
        <v>1050</v>
      </c>
      <c r="Q53" s="178" t="s">
        <v>1115</v>
      </c>
      <c r="W53" s="169" t="s">
        <v>1056</v>
      </c>
      <c r="AD53" t="s">
        <v>1047</v>
      </c>
      <c r="AF53" t="s">
        <v>1228</v>
      </c>
      <c r="AG53">
        <v>1</v>
      </c>
      <c r="AI53" t="s">
        <v>1047</v>
      </c>
      <c r="AJ53">
        <v>11</v>
      </c>
      <c r="AL53" t="s">
        <v>1070</v>
      </c>
      <c r="AM53">
        <v>5</v>
      </c>
      <c r="AP53" t="s">
        <v>1053</v>
      </c>
      <c r="AS53" t="s">
        <v>1100</v>
      </c>
      <c r="AT53">
        <v>1</v>
      </c>
      <c r="AV53" t="s">
        <v>1049</v>
      </c>
      <c r="AX53" t="s">
        <v>1150</v>
      </c>
      <c r="AY53">
        <v>1</v>
      </c>
      <c r="BA53" t="s">
        <v>1177</v>
      </c>
      <c r="BC53" t="s">
        <v>1052</v>
      </c>
      <c r="BD53">
        <v>1</v>
      </c>
      <c r="BF53" t="s">
        <v>1314</v>
      </c>
      <c r="BH53" t="s">
        <v>1103</v>
      </c>
      <c r="BI53">
        <v>1</v>
      </c>
    </row>
    <row r="54" spans="1:61">
      <c r="A54" s="168" t="s">
        <v>1076</v>
      </c>
      <c r="I54" t="s">
        <v>1046</v>
      </c>
      <c r="Q54" s="178" t="s">
        <v>1163</v>
      </c>
      <c r="W54" s="169" t="s">
        <v>1128</v>
      </c>
      <c r="AD54" t="s">
        <v>1411</v>
      </c>
      <c r="AF54" t="s">
        <v>916</v>
      </c>
      <c r="AG54">
        <v>1</v>
      </c>
      <c r="AI54" t="s">
        <v>1411</v>
      </c>
      <c r="AJ54">
        <v>11</v>
      </c>
      <c r="AL54" t="s">
        <v>1211</v>
      </c>
      <c r="AM54">
        <v>1</v>
      </c>
      <c r="AP54" t="s">
        <v>1068</v>
      </c>
      <c r="AS54" t="s">
        <v>1079</v>
      </c>
      <c r="AT54">
        <v>1</v>
      </c>
      <c r="AV54" t="s">
        <v>1435</v>
      </c>
      <c r="AX54" t="s">
        <v>1571</v>
      </c>
      <c r="AY54">
        <v>140</v>
      </c>
      <c r="BA54" t="s">
        <v>1145</v>
      </c>
      <c r="BC54" t="s">
        <v>1571</v>
      </c>
      <c r="BD54">
        <v>139</v>
      </c>
      <c r="BF54" t="s">
        <v>1120</v>
      </c>
      <c r="BH54" t="s">
        <v>1078</v>
      </c>
      <c r="BI54">
        <v>1</v>
      </c>
    </row>
    <row r="55" spans="1:61">
      <c r="A55" s="168" t="s">
        <v>1128</v>
      </c>
      <c r="I55" t="s">
        <v>1177</v>
      </c>
      <c r="Q55" s="178" t="s">
        <v>1055</v>
      </c>
      <c r="W55" s="169" t="s">
        <v>1076</v>
      </c>
      <c r="AD55" t="s">
        <v>1175</v>
      </c>
      <c r="AF55" t="s">
        <v>1168</v>
      </c>
      <c r="AG55">
        <v>1</v>
      </c>
      <c r="AI55" t="s">
        <v>1175</v>
      </c>
      <c r="AJ55">
        <v>9</v>
      </c>
      <c r="AL55" t="s">
        <v>1066</v>
      </c>
      <c r="AM55">
        <v>5</v>
      </c>
      <c r="AP55" t="s">
        <v>1177</v>
      </c>
      <c r="AS55" t="s">
        <v>1432</v>
      </c>
      <c r="AT55">
        <v>1</v>
      </c>
      <c r="AV55" t="s">
        <v>1059</v>
      </c>
      <c r="BA55" t="s">
        <v>1066</v>
      </c>
      <c r="BF55" t="s">
        <v>1059</v>
      </c>
      <c r="BH55" t="s">
        <v>1130</v>
      </c>
      <c r="BI55">
        <v>1</v>
      </c>
    </row>
    <row r="56" spans="1:61">
      <c r="A56" s="168" t="s">
        <v>1163</v>
      </c>
      <c r="I56" t="s">
        <v>1183</v>
      </c>
      <c r="Q56" s="178" t="s">
        <v>1145</v>
      </c>
      <c r="W56" s="169" t="s">
        <v>1070</v>
      </c>
      <c r="AD56" t="s">
        <v>1055</v>
      </c>
      <c r="AF56" t="s">
        <v>1320</v>
      </c>
      <c r="AG56">
        <v>1</v>
      </c>
      <c r="AI56" t="s">
        <v>1055</v>
      </c>
      <c r="AJ56">
        <v>9</v>
      </c>
      <c r="AL56" t="s">
        <v>1101</v>
      </c>
      <c r="AM56">
        <v>11</v>
      </c>
      <c r="AP56" t="s">
        <v>1314</v>
      </c>
      <c r="AS56" t="s">
        <v>1571</v>
      </c>
      <c r="AT56">
        <v>160</v>
      </c>
      <c r="AV56" t="s">
        <v>1063</v>
      </c>
      <c r="BA56" t="s">
        <v>881</v>
      </c>
      <c r="BF56" t="s">
        <v>1114</v>
      </c>
      <c r="BH56" t="s">
        <v>1167</v>
      </c>
      <c r="BI56">
        <v>1</v>
      </c>
    </row>
    <row r="57" spans="1:61">
      <c r="A57" s="128" t="s">
        <v>1120</v>
      </c>
      <c r="I57" t="s">
        <v>1130</v>
      </c>
      <c r="Q57" s="178" t="s">
        <v>1052</v>
      </c>
      <c r="W57" s="169" t="s">
        <v>1114</v>
      </c>
      <c r="AD57" t="s">
        <v>1048</v>
      </c>
      <c r="AF57" t="s">
        <v>1211</v>
      </c>
      <c r="AG57">
        <v>1</v>
      </c>
      <c r="AI57" t="s">
        <v>1048</v>
      </c>
      <c r="AJ57">
        <v>36</v>
      </c>
      <c r="AL57" t="s">
        <v>1161</v>
      </c>
      <c r="AM57">
        <v>1</v>
      </c>
      <c r="AP57" t="s">
        <v>1120</v>
      </c>
      <c r="AV57" t="s">
        <v>1177</v>
      </c>
      <c r="BA57" t="s">
        <v>1435</v>
      </c>
      <c r="BF57" t="s">
        <v>1066</v>
      </c>
      <c r="BH57" t="s">
        <v>1571</v>
      </c>
      <c r="BI57">
        <v>140</v>
      </c>
    </row>
    <row r="58" spans="1:61">
      <c r="A58" s="128" t="s">
        <v>1046</v>
      </c>
      <c r="I58" t="s">
        <v>1060</v>
      </c>
      <c r="Q58" s="178" t="s">
        <v>1138</v>
      </c>
      <c r="W58" s="169" t="s">
        <v>1050</v>
      </c>
      <c r="AD58" t="s">
        <v>1120</v>
      </c>
      <c r="AF58" t="s">
        <v>1065</v>
      </c>
      <c r="AG58">
        <v>1</v>
      </c>
      <c r="AI58" t="s">
        <v>1120</v>
      </c>
      <c r="AJ58">
        <v>29</v>
      </c>
      <c r="AL58" t="s">
        <v>1047</v>
      </c>
      <c r="AM58">
        <v>12</v>
      </c>
      <c r="AP58" t="s">
        <v>1076</v>
      </c>
      <c r="AV58" t="s">
        <v>1050</v>
      </c>
      <c r="BA58" t="s">
        <v>1049</v>
      </c>
      <c r="BF58" t="s">
        <v>1070</v>
      </c>
    </row>
    <row r="59" spans="1:61">
      <c r="A59" s="128" t="s">
        <v>1155</v>
      </c>
      <c r="I59" t="s">
        <v>881</v>
      </c>
      <c r="Q59" s="178" t="s">
        <v>1169</v>
      </c>
      <c r="W59" s="169" t="s">
        <v>881</v>
      </c>
      <c r="AD59" t="s">
        <v>1411</v>
      </c>
      <c r="AF59" t="s">
        <v>1219</v>
      </c>
      <c r="AG59">
        <v>1</v>
      </c>
      <c r="AI59" t="s">
        <v>1411</v>
      </c>
      <c r="AJ59">
        <v>26</v>
      </c>
      <c r="AL59" t="s">
        <v>1057</v>
      </c>
      <c r="AM59">
        <v>9</v>
      </c>
      <c r="AP59" t="s">
        <v>1048</v>
      </c>
      <c r="AV59" t="s">
        <v>1343</v>
      </c>
      <c r="BA59" t="s">
        <v>1136</v>
      </c>
      <c r="BF59" t="s">
        <v>1141</v>
      </c>
    </row>
    <row r="60" spans="1:61">
      <c r="A60" s="128" t="s">
        <v>1048</v>
      </c>
      <c r="I60" t="s">
        <v>1061</v>
      </c>
      <c r="Q60" s="178" t="s">
        <v>1131</v>
      </c>
      <c r="W60" s="169" t="s">
        <v>1127</v>
      </c>
      <c r="AD60" t="s">
        <v>1051</v>
      </c>
      <c r="AF60" t="s">
        <v>1335</v>
      </c>
      <c r="AG60">
        <v>1</v>
      </c>
      <c r="AI60" t="s">
        <v>1051</v>
      </c>
      <c r="AJ60">
        <v>25</v>
      </c>
      <c r="AL60" t="s">
        <v>1415</v>
      </c>
      <c r="AM60">
        <v>2</v>
      </c>
      <c r="AP60" t="s">
        <v>1055</v>
      </c>
      <c r="AV60" t="s">
        <v>1115</v>
      </c>
      <c r="BA60" t="s">
        <v>1048</v>
      </c>
      <c r="BF60" t="s">
        <v>1163</v>
      </c>
    </row>
    <row r="61" spans="1:61">
      <c r="A61" s="128" t="s">
        <v>1049</v>
      </c>
      <c r="I61" t="s">
        <v>1047</v>
      </c>
      <c r="Q61" s="178" t="s">
        <v>1048</v>
      </c>
      <c r="W61" s="169" t="s">
        <v>1060</v>
      </c>
      <c r="AD61" t="s">
        <v>1121</v>
      </c>
      <c r="AF61" t="s">
        <v>1175</v>
      </c>
      <c r="AG61">
        <v>1</v>
      </c>
      <c r="AI61" t="s">
        <v>1121</v>
      </c>
      <c r="AJ61">
        <v>24</v>
      </c>
      <c r="AL61" t="s">
        <v>1048</v>
      </c>
      <c r="AM61">
        <v>27</v>
      </c>
      <c r="AP61" t="s">
        <v>1056</v>
      </c>
      <c r="AV61" t="s">
        <v>1082</v>
      </c>
      <c r="BA61" t="s">
        <v>1130</v>
      </c>
      <c r="BF61" t="s">
        <v>1052</v>
      </c>
    </row>
    <row r="62" spans="1:61">
      <c r="A62" s="128" t="s">
        <v>1051</v>
      </c>
      <c r="I62" t="s">
        <v>1417</v>
      </c>
      <c r="Q62" s="128" t="s">
        <v>1120</v>
      </c>
      <c r="W62" s="170" t="s">
        <v>800</v>
      </c>
      <c r="AD62" t="s">
        <v>1415</v>
      </c>
      <c r="AF62" t="s">
        <v>1279</v>
      </c>
      <c r="AG62">
        <v>1</v>
      </c>
      <c r="AI62" t="s">
        <v>1415</v>
      </c>
      <c r="AJ62">
        <v>23</v>
      </c>
      <c r="AL62" t="s">
        <v>1335</v>
      </c>
      <c r="AM62">
        <v>1</v>
      </c>
      <c r="AP62" t="s">
        <v>1141</v>
      </c>
      <c r="AV62" t="s">
        <v>1052</v>
      </c>
      <c r="BA62" t="s">
        <v>1050</v>
      </c>
      <c r="BF62" t="s">
        <v>1115</v>
      </c>
    </row>
    <row r="63" spans="1:61">
      <c r="A63" s="128" t="s">
        <v>1056</v>
      </c>
      <c r="I63" t="s">
        <v>1120</v>
      </c>
      <c r="Q63" s="128" t="s">
        <v>1049</v>
      </c>
      <c r="W63" s="170" t="s">
        <v>1120</v>
      </c>
      <c r="AD63" t="s">
        <v>1155</v>
      </c>
      <c r="AF63" t="s">
        <v>1142</v>
      </c>
      <c r="AG63">
        <v>1</v>
      </c>
      <c r="AI63" t="s">
        <v>1155</v>
      </c>
      <c r="AJ63">
        <v>22</v>
      </c>
      <c r="AL63" t="s">
        <v>1228</v>
      </c>
      <c r="AM63">
        <v>1</v>
      </c>
      <c r="AP63" t="s">
        <v>1163</v>
      </c>
      <c r="AV63" t="s">
        <v>1051</v>
      </c>
      <c r="BA63" t="s">
        <v>1163</v>
      </c>
      <c r="BF63" t="s">
        <v>1121</v>
      </c>
    </row>
    <row r="64" spans="1:61">
      <c r="A64" s="128" t="s">
        <v>1130</v>
      </c>
      <c r="I64" t="s">
        <v>1048</v>
      </c>
      <c r="Q64" s="128" t="s">
        <v>1121</v>
      </c>
      <c r="W64" s="170" t="s">
        <v>1131</v>
      </c>
      <c r="AD64" t="s">
        <v>1417</v>
      </c>
      <c r="AF64" t="s">
        <v>1054</v>
      </c>
      <c r="AG64">
        <v>1</v>
      </c>
      <c r="AI64" t="s">
        <v>1417</v>
      </c>
      <c r="AJ64">
        <v>21</v>
      </c>
      <c r="AL64" t="s">
        <v>1279</v>
      </c>
      <c r="AM64">
        <v>1</v>
      </c>
      <c r="AP64" t="s">
        <v>1046</v>
      </c>
      <c r="AV64" t="s">
        <v>1145</v>
      </c>
      <c r="BA64" t="s">
        <v>1131</v>
      </c>
      <c r="BF64" t="s">
        <v>1145</v>
      </c>
    </row>
    <row r="65" spans="1:58">
      <c r="A65" s="128" t="s">
        <v>1121</v>
      </c>
      <c r="I65" t="s">
        <v>1155</v>
      </c>
      <c r="Q65" s="128" t="s">
        <v>1076</v>
      </c>
      <c r="W65" s="170" t="s">
        <v>1145</v>
      </c>
      <c r="AD65" t="s">
        <v>1049</v>
      </c>
      <c r="AF65" t="s">
        <v>1203</v>
      </c>
      <c r="AG65">
        <v>1</v>
      </c>
      <c r="AI65" t="s">
        <v>1049</v>
      </c>
      <c r="AJ65">
        <v>20</v>
      </c>
      <c r="AL65" t="s">
        <v>1320</v>
      </c>
      <c r="AM65">
        <v>1</v>
      </c>
      <c r="AP65" t="s">
        <v>1100</v>
      </c>
      <c r="AV65" t="s">
        <v>1047</v>
      </c>
      <c r="BA65" t="s">
        <v>1155</v>
      </c>
      <c r="BF65" t="s">
        <v>1050</v>
      </c>
    </row>
    <row r="66" spans="1:58">
      <c r="A66" s="128" t="s">
        <v>1101</v>
      </c>
      <c r="I66" t="s">
        <v>1130</v>
      </c>
      <c r="Q66" s="128" t="s">
        <v>1163</v>
      </c>
      <c r="W66" s="170" t="s">
        <v>1147</v>
      </c>
      <c r="AD66" t="s">
        <v>881</v>
      </c>
      <c r="AF66" t="s">
        <v>1433</v>
      </c>
      <c r="AG66">
        <v>1</v>
      </c>
      <c r="AI66" t="s">
        <v>881</v>
      </c>
      <c r="AJ66">
        <v>18</v>
      </c>
      <c r="AL66" t="s">
        <v>1120</v>
      </c>
      <c r="AM66">
        <v>30</v>
      </c>
      <c r="AP66" t="s">
        <v>1053</v>
      </c>
      <c r="AV66" t="s">
        <v>1229</v>
      </c>
      <c r="BA66" t="s">
        <v>1145</v>
      </c>
      <c r="BF66" t="s">
        <v>1065</v>
      </c>
    </row>
    <row r="67" spans="1:58">
      <c r="A67" s="128" t="s">
        <v>1156</v>
      </c>
      <c r="I67" t="s">
        <v>1051</v>
      </c>
      <c r="Q67" s="128" t="s">
        <v>881</v>
      </c>
      <c r="W67" s="170" t="s">
        <v>1055</v>
      </c>
      <c r="AD67" t="s">
        <v>1169</v>
      </c>
      <c r="AF67" t="s">
        <v>1422</v>
      </c>
      <c r="AG67">
        <v>1</v>
      </c>
      <c r="AI67" t="s">
        <v>1169</v>
      </c>
      <c r="AJ67">
        <v>18</v>
      </c>
      <c r="AL67" t="s">
        <v>1085</v>
      </c>
      <c r="AM67">
        <v>1</v>
      </c>
      <c r="AP67" t="s">
        <v>1048</v>
      </c>
      <c r="AV67" t="s">
        <v>1314</v>
      </c>
      <c r="BA67" t="s">
        <v>1121</v>
      </c>
      <c r="BF67" t="s">
        <v>1155</v>
      </c>
    </row>
    <row r="68" spans="1:58">
      <c r="A68" s="128" t="s">
        <v>1163</v>
      </c>
      <c r="I68" t="s">
        <v>1056</v>
      </c>
      <c r="Q68" s="128" t="s">
        <v>1048</v>
      </c>
      <c r="W68" s="170" t="s">
        <v>1163</v>
      </c>
      <c r="AD68" t="s">
        <v>1056</v>
      </c>
      <c r="AF68" t="s">
        <v>1152</v>
      </c>
      <c r="AG68">
        <v>1</v>
      </c>
      <c r="AI68" t="s">
        <v>1056</v>
      </c>
      <c r="AJ68">
        <v>18</v>
      </c>
      <c r="AL68" t="s">
        <v>1433</v>
      </c>
      <c r="AM68">
        <v>1</v>
      </c>
      <c r="AP68" t="s">
        <v>1121</v>
      </c>
      <c r="AV68" t="s">
        <v>1177</v>
      </c>
      <c r="BA68" t="s">
        <v>1222</v>
      </c>
      <c r="BF68" t="s">
        <v>1070</v>
      </c>
    </row>
    <row r="69" spans="1:58">
      <c r="A69" s="128" t="s">
        <v>1320</v>
      </c>
      <c r="I69" t="s">
        <v>1131</v>
      </c>
      <c r="Q69" s="128" t="s">
        <v>1155</v>
      </c>
      <c r="W69" s="170" t="s">
        <v>1062</v>
      </c>
      <c r="AD69" t="s">
        <v>1050</v>
      </c>
      <c r="AF69" t="s">
        <v>1184</v>
      </c>
      <c r="AG69">
        <v>1</v>
      </c>
      <c r="AI69" t="s">
        <v>1050</v>
      </c>
      <c r="AJ69">
        <v>18</v>
      </c>
      <c r="AL69" t="s">
        <v>1175</v>
      </c>
      <c r="AM69">
        <v>1</v>
      </c>
      <c r="AP69" t="s">
        <v>1128</v>
      </c>
      <c r="AV69" t="s">
        <v>1163</v>
      </c>
      <c r="BA69" t="s">
        <v>1177</v>
      </c>
      <c r="BF69" t="s">
        <v>1053</v>
      </c>
    </row>
    <row r="70" spans="1:58">
      <c r="A70" s="128" t="s">
        <v>1131</v>
      </c>
      <c r="I70" t="s">
        <v>1177</v>
      </c>
      <c r="Q70" s="128" t="s">
        <v>1130</v>
      </c>
      <c r="W70" s="170" t="s">
        <v>1108</v>
      </c>
      <c r="AD70" t="s">
        <v>1163</v>
      </c>
      <c r="AF70" t="s">
        <v>1167</v>
      </c>
      <c r="AG70">
        <v>1</v>
      </c>
      <c r="AI70" t="s">
        <v>1163</v>
      </c>
      <c r="AJ70">
        <v>17</v>
      </c>
      <c r="AL70" t="s">
        <v>1131</v>
      </c>
      <c r="AM70">
        <v>19</v>
      </c>
      <c r="AP70" t="s">
        <v>1059</v>
      </c>
      <c r="AV70" t="s">
        <v>1155</v>
      </c>
      <c r="BA70" t="s">
        <v>1070</v>
      </c>
      <c r="BF70" t="s">
        <v>1163</v>
      </c>
    </row>
    <row r="71" spans="1:58">
      <c r="A71" s="128" t="s">
        <v>1050</v>
      </c>
      <c r="I71" t="s">
        <v>1046</v>
      </c>
      <c r="Q71" s="128" t="s">
        <v>1062</v>
      </c>
      <c r="W71" s="170" t="s">
        <v>1048</v>
      </c>
      <c r="AD71" t="s">
        <v>1079</v>
      </c>
      <c r="AF71" t="s">
        <v>1136</v>
      </c>
      <c r="AG71">
        <v>1</v>
      </c>
      <c r="AI71" t="s">
        <v>1079</v>
      </c>
      <c r="AJ71">
        <v>17</v>
      </c>
      <c r="AL71" t="s">
        <v>1138</v>
      </c>
      <c r="AM71">
        <v>3</v>
      </c>
      <c r="AP71" t="s">
        <v>1068</v>
      </c>
      <c r="AV71" t="s">
        <v>1053</v>
      </c>
      <c r="BA71" t="s">
        <v>1053</v>
      </c>
      <c r="BF71" t="s">
        <v>1124</v>
      </c>
    </row>
    <row r="72" spans="1:58">
      <c r="A72" s="128" t="s">
        <v>1128</v>
      </c>
      <c r="I72" t="s">
        <v>1163</v>
      </c>
      <c r="Q72" s="128" t="s">
        <v>1128</v>
      </c>
      <c r="W72" s="170" t="s">
        <v>1177</v>
      </c>
      <c r="AD72" t="s">
        <v>1177</v>
      </c>
      <c r="AF72" t="s">
        <v>1161</v>
      </c>
      <c r="AG72">
        <v>1</v>
      </c>
      <c r="AI72" t="s">
        <v>1177</v>
      </c>
      <c r="AJ72">
        <v>14</v>
      </c>
      <c r="AL72" t="s">
        <v>1121</v>
      </c>
      <c r="AM72">
        <v>28</v>
      </c>
      <c r="AP72" t="s">
        <v>1136</v>
      </c>
      <c r="AV72" t="s">
        <v>881</v>
      </c>
      <c r="BA72" t="s">
        <v>1062</v>
      </c>
      <c r="BF72" t="s">
        <v>1054</v>
      </c>
    </row>
    <row r="73" spans="1:58">
      <c r="A73" s="128" t="s">
        <v>1047</v>
      </c>
      <c r="I73" t="s">
        <v>881</v>
      </c>
      <c r="Q73" s="128" t="s">
        <v>1056</v>
      </c>
      <c r="W73" s="170" t="s">
        <v>1124</v>
      </c>
      <c r="AD73" t="s">
        <v>1046</v>
      </c>
      <c r="AF73" t="s">
        <v>1116</v>
      </c>
      <c r="AG73">
        <v>1</v>
      </c>
      <c r="AI73" t="s">
        <v>1046</v>
      </c>
      <c r="AJ73">
        <v>14</v>
      </c>
      <c r="AL73" t="s">
        <v>1417</v>
      </c>
      <c r="AM73">
        <v>5</v>
      </c>
      <c r="AP73" t="s">
        <v>881</v>
      </c>
      <c r="AV73" t="s">
        <v>1114</v>
      </c>
      <c r="BA73" t="s">
        <v>1314</v>
      </c>
      <c r="BF73" t="s">
        <v>1060</v>
      </c>
    </row>
    <row r="74" spans="1:58">
      <c r="A74" s="128" t="s">
        <v>1411</v>
      </c>
      <c r="I74" t="s">
        <v>1145</v>
      </c>
      <c r="Q74" s="128" t="s">
        <v>1177</v>
      </c>
      <c r="W74" s="170" t="s">
        <v>881</v>
      </c>
      <c r="AD74" t="s">
        <v>1061</v>
      </c>
      <c r="AF74" t="s">
        <v>1414</v>
      </c>
      <c r="AG74">
        <v>1</v>
      </c>
      <c r="AI74" t="s">
        <v>1061</v>
      </c>
      <c r="AJ74">
        <v>14</v>
      </c>
      <c r="AL74" t="s">
        <v>1145</v>
      </c>
      <c r="AM74">
        <v>15</v>
      </c>
      <c r="AP74" t="s">
        <v>1124</v>
      </c>
      <c r="AV74" t="s">
        <v>1050</v>
      </c>
      <c r="BA74" t="s">
        <v>1124</v>
      </c>
      <c r="BF74" t="s">
        <v>1063</v>
      </c>
    </row>
    <row r="75" spans="1:58">
      <c r="A75" s="128" t="s">
        <v>1175</v>
      </c>
      <c r="I75" t="s">
        <v>1141</v>
      </c>
      <c r="Q75" s="128" t="s">
        <v>1057</v>
      </c>
      <c r="W75" s="170" t="s">
        <v>1046</v>
      </c>
      <c r="AD75" t="s">
        <v>1130</v>
      </c>
      <c r="AF75" t="s">
        <v>1571</v>
      </c>
      <c r="AG75">
        <v>595</v>
      </c>
      <c r="AI75" t="s">
        <v>1130</v>
      </c>
      <c r="AJ75">
        <v>13</v>
      </c>
      <c r="AL75" t="s">
        <v>1571</v>
      </c>
      <c r="AM75">
        <v>595</v>
      </c>
      <c r="AP75" t="s">
        <v>1063</v>
      </c>
      <c r="AV75" t="s">
        <v>1070</v>
      </c>
      <c r="BA75" t="s">
        <v>1114</v>
      </c>
      <c r="BF75" t="s">
        <v>1136</v>
      </c>
    </row>
    <row r="76" spans="1:58">
      <c r="A76" s="128" t="s">
        <v>1055</v>
      </c>
      <c r="I76" t="s">
        <v>1049</v>
      </c>
      <c r="Q76" s="128" t="s">
        <v>1047</v>
      </c>
      <c r="W76" s="170" t="s">
        <v>834</v>
      </c>
      <c r="AD76" t="s">
        <v>1145</v>
      </c>
      <c r="AI76" t="s">
        <v>1145</v>
      </c>
      <c r="AJ76">
        <v>13</v>
      </c>
      <c r="AP76" t="s">
        <v>1120</v>
      </c>
      <c r="AV76" t="s">
        <v>1062</v>
      </c>
      <c r="BA76" t="s">
        <v>1048</v>
      </c>
      <c r="BF76" t="s">
        <v>1248</v>
      </c>
    </row>
    <row r="77" spans="1:58">
      <c r="A77" s="169" t="s">
        <v>1048</v>
      </c>
      <c r="I77" t="s">
        <v>1055</v>
      </c>
      <c r="Q77" s="128" t="s">
        <v>1124</v>
      </c>
      <c r="W77" s="170" t="s">
        <v>1049</v>
      </c>
      <c r="AD77" t="s">
        <v>828</v>
      </c>
      <c r="AI77" t="s">
        <v>828</v>
      </c>
      <c r="AJ77">
        <v>45</v>
      </c>
      <c r="AP77" t="s">
        <v>1343</v>
      </c>
      <c r="AV77" t="s">
        <v>1435</v>
      </c>
      <c r="BA77" t="s">
        <v>1068</v>
      </c>
      <c r="BF77" t="s">
        <v>1314</v>
      </c>
    </row>
    <row r="78" spans="1:58">
      <c r="A78" s="169" t="s">
        <v>1120</v>
      </c>
      <c r="I78" t="s">
        <v>1047</v>
      </c>
      <c r="Q78" s="128" t="s">
        <v>1050</v>
      </c>
      <c r="W78" s="170" t="s">
        <v>1114</v>
      </c>
      <c r="AD78" t="s">
        <v>882</v>
      </c>
      <c r="AI78" t="s">
        <v>882</v>
      </c>
      <c r="AJ78">
        <v>35</v>
      </c>
      <c r="AP78" t="s">
        <v>1065</v>
      </c>
      <c r="AV78" t="s">
        <v>1046</v>
      </c>
      <c r="BA78" t="s">
        <v>1435</v>
      </c>
      <c r="BF78" t="s">
        <v>1049</v>
      </c>
    </row>
    <row r="79" spans="1:58">
      <c r="A79" s="169" t="s">
        <v>1411</v>
      </c>
      <c r="I79" t="s">
        <v>1121</v>
      </c>
      <c r="Q79" s="128" t="s">
        <v>1055</v>
      </c>
      <c r="W79" s="170" t="s">
        <v>1066</v>
      </c>
      <c r="AD79" t="s">
        <v>973</v>
      </c>
      <c r="AI79" t="s">
        <v>973</v>
      </c>
      <c r="AJ79">
        <v>28</v>
      </c>
      <c r="AP79" t="s">
        <v>1049</v>
      </c>
      <c r="AV79" t="s">
        <v>1049</v>
      </c>
      <c r="BA79" t="s">
        <v>1049</v>
      </c>
      <c r="BF79" t="s">
        <v>1062</v>
      </c>
    </row>
    <row r="80" spans="1:58">
      <c r="A80" s="169" t="s">
        <v>1051</v>
      </c>
      <c r="I80" t="s">
        <v>1057</v>
      </c>
      <c r="Q80" s="128" t="s">
        <v>1314</v>
      </c>
      <c r="W80" s="170" t="s">
        <v>822</v>
      </c>
      <c r="AD80" t="s">
        <v>1418</v>
      </c>
      <c r="AI80" t="s">
        <v>1418</v>
      </c>
      <c r="AJ80">
        <v>25</v>
      </c>
      <c r="AP80" t="s">
        <v>1314</v>
      </c>
      <c r="AV80" t="s">
        <v>1124</v>
      </c>
      <c r="BA80" t="s">
        <v>1050</v>
      </c>
      <c r="BF80" t="s">
        <v>1059</v>
      </c>
    </row>
    <row r="81" spans="1:58">
      <c r="A81" s="169" t="s">
        <v>1121</v>
      </c>
      <c r="I81" t="s">
        <v>1062</v>
      </c>
      <c r="Q81" s="128" t="s">
        <v>1131</v>
      </c>
      <c r="W81" s="170" t="s">
        <v>1047</v>
      </c>
      <c r="AD81" t="s">
        <v>1163</v>
      </c>
      <c r="AI81" t="s">
        <v>1163</v>
      </c>
      <c r="AJ81">
        <v>21</v>
      </c>
      <c r="AP81" t="s">
        <v>1066</v>
      </c>
      <c r="AV81" t="s">
        <v>1066</v>
      </c>
      <c r="BA81" t="s">
        <v>1063</v>
      </c>
      <c r="BF81" t="s">
        <v>1177</v>
      </c>
    </row>
    <row r="82" spans="1:58">
      <c r="A82" s="169" t="s">
        <v>1415</v>
      </c>
      <c r="I82" t="s">
        <v>1049</v>
      </c>
      <c r="Q82" s="169" t="s">
        <v>1051</v>
      </c>
      <c r="W82" s="172" t="s">
        <v>1120</v>
      </c>
      <c r="AD82" t="s">
        <v>1121</v>
      </c>
      <c r="AI82" t="s">
        <v>1121</v>
      </c>
      <c r="AJ82">
        <v>20</v>
      </c>
      <c r="AP82" t="s">
        <v>1055</v>
      </c>
      <c r="AV82" t="s">
        <v>1085</v>
      </c>
      <c r="BA82" t="s">
        <v>1136</v>
      </c>
      <c r="BF82" t="s">
        <v>1120</v>
      </c>
    </row>
    <row r="83" spans="1:58">
      <c r="A83" s="169" t="s">
        <v>1155</v>
      </c>
      <c r="I83" t="s">
        <v>1048</v>
      </c>
      <c r="Q83" s="169" t="s">
        <v>1120</v>
      </c>
      <c r="W83" s="172" t="s">
        <v>1049</v>
      </c>
      <c r="AD83" t="s">
        <v>1062</v>
      </c>
      <c r="AI83" t="s">
        <v>1062</v>
      </c>
      <c r="AJ83">
        <v>18</v>
      </c>
      <c r="AP83" t="s">
        <v>1262</v>
      </c>
      <c r="AV83" t="s">
        <v>1121</v>
      </c>
      <c r="BA83" t="s">
        <v>1062</v>
      </c>
      <c r="BF83" t="s">
        <v>1222</v>
      </c>
    </row>
    <row r="84" spans="1:58">
      <c r="A84" s="169" t="s">
        <v>1417</v>
      </c>
      <c r="I84" t="s">
        <v>1163</v>
      </c>
      <c r="Q84" s="169" t="s">
        <v>1114</v>
      </c>
      <c r="W84" s="172" t="s">
        <v>1131</v>
      </c>
      <c r="AD84" t="s">
        <v>1046</v>
      </c>
      <c r="AI84" t="s">
        <v>1046</v>
      </c>
      <c r="AJ84">
        <v>18</v>
      </c>
      <c r="AP84" t="s">
        <v>822</v>
      </c>
      <c r="AV84" t="s">
        <v>1177</v>
      </c>
      <c r="BA84" t="s">
        <v>881</v>
      </c>
      <c r="BF84" t="s">
        <v>1121</v>
      </c>
    </row>
    <row r="85" spans="1:58">
      <c r="A85" s="169" t="s">
        <v>1049</v>
      </c>
      <c r="I85" t="s">
        <v>1046</v>
      </c>
      <c r="Q85" s="169" t="s">
        <v>1155</v>
      </c>
      <c r="W85" s="172" t="s">
        <v>1053</v>
      </c>
      <c r="AD85" t="s">
        <v>1051</v>
      </c>
      <c r="AI85" t="s">
        <v>1051</v>
      </c>
      <c r="AJ85">
        <v>18</v>
      </c>
      <c r="AP85" t="s">
        <v>1121</v>
      </c>
      <c r="AV85" t="s">
        <v>1076</v>
      </c>
      <c r="BA85" t="s">
        <v>1049</v>
      </c>
      <c r="BF85" t="s">
        <v>1059</v>
      </c>
    </row>
    <row r="86" spans="1:58">
      <c r="A86" s="169" t="s">
        <v>881</v>
      </c>
      <c r="I86" t="s">
        <v>1120</v>
      </c>
      <c r="Q86" s="169" t="s">
        <v>1177</v>
      </c>
      <c r="W86" s="172" t="s">
        <v>1177</v>
      </c>
      <c r="AD86" t="s">
        <v>1156</v>
      </c>
      <c r="AI86" t="s">
        <v>1156</v>
      </c>
      <c r="AJ86">
        <v>17</v>
      </c>
      <c r="AP86" t="s">
        <v>1124</v>
      </c>
      <c r="AV86" t="s">
        <v>1062</v>
      </c>
      <c r="BA86" t="s">
        <v>1070</v>
      </c>
      <c r="BF86" t="s">
        <v>1124</v>
      </c>
    </row>
    <row r="87" spans="1:58">
      <c r="A87" s="169" t="s">
        <v>1169</v>
      </c>
      <c r="I87" t="s">
        <v>1062</v>
      </c>
      <c r="Q87" s="169" t="s">
        <v>1183</v>
      </c>
      <c r="W87" s="172" t="s">
        <v>1114</v>
      </c>
      <c r="AD87" t="s">
        <v>1056</v>
      </c>
      <c r="AI87" t="s">
        <v>1056</v>
      </c>
      <c r="AJ87">
        <v>15</v>
      </c>
      <c r="AP87" t="s">
        <v>1063</v>
      </c>
      <c r="AV87" t="s">
        <v>1114</v>
      </c>
      <c r="BA87" t="s">
        <v>1121</v>
      </c>
      <c r="BF87" t="s">
        <v>1145</v>
      </c>
    </row>
    <row r="88" spans="1:58">
      <c r="A88" s="169" t="s">
        <v>1056</v>
      </c>
      <c r="I88" t="s">
        <v>881</v>
      </c>
      <c r="Q88" s="169" t="s">
        <v>1049</v>
      </c>
      <c r="W88" s="172" t="s">
        <v>1100</v>
      </c>
      <c r="AD88" t="s">
        <v>1128</v>
      </c>
      <c r="AI88" t="s">
        <v>1128</v>
      </c>
      <c r="AJ88">
        <v>14</v>
      </c>
      <c r="AP88" t="s">
        <v>1059</v>
      </c>
      <c r="AV88" t="s">
        <v>1145</v>
      </c>
      <c r="BA88" t="s">
        <v>1177</v>
      </c>
      <c r="BF88" t="s">
        <v>1155</v>
      </c>
    </row>
    <row r="89" spans="1:58">
      <c r="A89" s="169" t="s">
        <v>1050</v>
      </c>
      <c r="I89" t="s">
        <v>1130</v>
      </c>
      <c r="Q89" s="169" t="s">
        <v>1076</v>
      </c>
      <c r="W89" s="172" t="s">
        <v>1068</v>
      </c>
      <c r="AD89" t="s">
        <v>1059</v>
      </c>
      <c r="AI89" t="s">
        <v>1059</v>
      </c>
      <c r="AJ89">
        <v>13</v>
      </c>
      <c r="AP89" t="s">
        <v>1120</v>
      </c>
      <c r="AV89" t="s">
        <v>1155</v>
      </c>
      <c r="BA89" t="s">
        <v>1068</v>
      </c>
      <c r="BF89" t="s">
        <v>1049</v>
      </c>
    </row>
    <row r="90" spans="1:58">
      <c r="A90" s="169" t="s">
        <v>1163</v>
      </c>
      <c r="I90" t="s">
        <v>1051</v>
      </c>
      <c r="Q90" s="169" t="s">
        <v>1141</v>
      </c>
      <c r="W90" s="172" t="s">
        <v>1155</v>
      </c>
      <c r="AD90" t="s">
        <v>1101</v>
      </c>
      <c r="AI90" t="s">
        <v>1101</v>
      </c>
      <c r="AJ90">
        <v>13</v>
      </c>
      <c r="AP90" t="s">
        <v>881</v>
      </c>
      <c r="AV90" t="s">
        <v>1163</v>
      </c>
      <c r="BA90" t="s">
        <v>1145</v>
      </c>
      <c r="BF90" t="s">
        <v>881</v>
      </c>
    </row>
    <row r="91" spans="1:58">
      <c r="A91" s="169" t="s">
        <v>1079</v>
      </c>
      <c r="I91" t="s">
        <v>1121</v>
      </c>
      <c r="Q91" s="169" t="s">
        <v>1130</v>
      </c>
      <c r="W91" s="172" t="s">
        <v>881</v>
      </c>
      <c r="AD91" t="s">
        <v>1183</v>
      </c>
      <c r="AI91" t="s">
        <v>1183</v>
      </c>
      <c r="AJ91">
        <v>13</v>
      </c>
      <c r="AP91" t="s">
        <v>1068</v>
      </c>
      <c r="AV91" t="s">
        <v>1047</v>
      </c>
      <c r="BA91" t="s">
        <v>1124</v>
      </c>
      <c r="BF91" t="s">
        <v>1177</v>
      </c>
    </row>
    <row r="92" spans="1:58">
      <c r="A92" s="169" t="s">
        <v>1177</v>
      </c>
      <c r="I92" t="s">
        <v>1050</v>
      </c>
      <c r="Q92" s="169" t="s">
        <v>1057</v>
      </c>
      <c r="W92" s="172" t="s">
        <v>1056</v>
      </c>
      <c r="AD92" t="s">
        <v>1057</v>
      </c>
      <c r="AI92" t="s">
        <v>1057</v>
      </c>
      <c r="AJ92">
        <v>12</v>
      </c>
      <c r="AP92" t="s">
        <v>1062</v>
      </c>
      <c r="AV92" t="s">
        <v>1124</v>
      </c>
      <c r="BA92" t="s">
        <v>1314</v>
      </c>
      <c r="BF92" t="s">
        <v>1314</v>
      </c>
    </row>
    <row r="93" spans="1:58">
      <c r="A93" s="169" t="s">
        <v>1046</v>
      </c>
      <c r="I93" t="s">
        <v>1055</v>
      </c>
      <c r="Q93" s="169" t="s">
        <v>1048</v>
      </c>
      <c r="W93" s="172" t="s">
        <v>1169</v>
      </c>
      <c r="AD93" t="s">
        <v>1145</v>
      </c>
      <c r="AI93" t="s">
        <v>1145</v>
      </c>
      <c r="AJ93">
        <v>12</v>
      </c>
      <c r="AP93" t="s">
        <v>1049</v>
      </c>
      <c r="AV93" t="s">
        <v>1121</v>
      </c>
      <c r="BA93" t="s">
        <v>1051</v>
      </c>
      <c r="BF93" t="s">
        <v>1179</v>
      </c>
    </row>
    <row r="94" spans="1:58">
      <c r="A94" s="169" t="s">
        <v>1061</v>
      </c>
      <c r="I94" t="s">
        <v>1177</v>
      </c>
      <c r="Q94" s="169" t="s">
        <v>881</v>
      </c>
      <c r="W94" s="172" t="s">
        <v>1050</v>
      </c>
      <c r="AD94" t="s">
        <v>1055</v>
      </c>
      <c r="AI94" t="s">
        <v>1055</v>
      </c>
      <c r="AJ94">
        <v>12</v>
      </c>
      <c r="AP94" t="s">
        <v>1131</v>
      </c>
      <c r="AV94" t="s">
        <v>1084</v>
      </c>
      <c r="BA94" t="s">
        <v>1066</v>
      </c>
      <c r="BF94" t="s">
        <v>1070</v>
      </c>
    </row>
    <row r="95" spans="1:58">
      <c r="A95" s="169" t="s">
        <v>1130</v>
      </c>
      <c r="I95" t="s">
        <v>1155</v>
      </c>
      <c r="Q95" s="169" t="s">
        <v>1163</v>
      </c>
      <c r="W95" s="172" t="s">
        <v>1070</v>
      </c>
      <c r="AD95" t="s">
        <v>881</v>
      </c>
      <c r="AI95" t="s">
        <v>881</v>
      </c>
      <c r="AJ95">
        <v>12</v>
      </c>
      <c r="AP95" t="s">
        <v>1048</v>
      </c>
      <c r="AV95" t="s">
        <v>1070</v>
      </c>
      <c r="BA95" t="s">
        <v>1047</v>
      </c>
      <c r="BF95" t="s">
        <v>1163</v>
      </c>
    </row>
    <row r="96" spans="1:58">
      <c r="A96" s="169" t="s">
        <v>1145</v>
      </c>
      <c r="I96" t="s">
        <v>1112</v>
      </c>
      <c r="Q96" s="169" t="s">
        <v>1128</v>
      </c>
      <c r="W96" s="172" t="s">
        <v>1108</v>
      </c>
      <c r="AD96" t="s">
        <v>1419</v>
      </c>
      <c r="AI96" t="s">
        <v>1419</v>
      </c>
      <c r="AJ96">
        <v>12</v>
      </c>
      <c r="AP96" t="s">
        <v>1155</v>
      </c>
      <c r="AV96" t="s">
        <v>1435</v>
      </c>
      <c r="BA96" t="s">
        <v>1048</v>
      </c>
      <c r="BF96" t="s">
        <v>1108</v>
      </c>
    </row>
    <row r="97" spans="1:58">
      <c r="A97" s="170" t="s">
        <v>828</v>
      </c>
      <c r="I97" t="s">
        <v>1128</v>
      </c>
      <c r="Q97" s="169" t="s">
        <v>1121</v>
      </c>
      <c r="W97" s="172" t="s">
        <v>1048</v>
      </c>
      <c r="AD97" t="s">
        <v>1411</v>
      </c>
      <c r="AI97" t="s">
        <v>1411</v>
      </c>
      <c r="AJ97">
        <v>35</v>
      </c>
      <c r="AP97" t="s">
        <v>1066</v>
      </c>
      <c r="AV97" t="s">
        <v>1055</v>
      </c>
      <c r="BA97" t="s">
        <v>1343</v>
      </c>
      <c r="BF97" t="s">
        <v>1062</v>
      </c>
    </row>
    <row r="98" spans="1:58">
      <c r="A98" s="170" t="s">
        <v>882</v>
      </c>
      <c r="I98" t="s">
        <v>1131</v>
      </c>
      <c r="Q98" s="169" t="s">
        <v>1047</v>
      </c>
      <c r="W98" s="172" t="s">
        <v>1211</v>
      </c>
      <c r="AD98" t="s">
        <v>1120</v>
      </c>
      <c r="AI98" t="s">
        <v>1120</v>
      </c>
      <c r="AJ98">
        <v>23</v>
      </c>
      <c r="AP98" t="s">
        <v>1114</v>
      </c>
      <c r="AV98" t="s">
        <v>1169</v>
      </c>
      <c r="BA98" t="s">
        <v>1131</v>
      </c>
      <c r="BF98" t="s">
        <v>1130</v>
      </c>
    </row>
    <row r="99" spans="1:58">
      <c r="A99" s="170" t="s">
        <v>973</v>
      </c>
      <c r="I99" t="s">
        <v>1141</v>
      </c>
      <c r="Q99" s="169" t="s">
        <v>1131</v>
      </c>
      <c r="W99" s="172" t="s">
        <v>1051</v>
      </c>
      <c r="AD99" t="s">
        <v>1048</v>
      </c>
      <c r="AI99" t="s">
        <v>1048</v>
      </c>
      <c r="AJ99">
        <v>16</v>
      </c>
      <c r="AP99" t="s">
        <v>1314</v>
      </c>
      <c r="AV99" t="s">
        <v>1060</v>
      </c>
      <c r="BA99" t="s">
        <v>1065</v>
      </c>
      <c r="BF99" t="s">
        <v>1066</v>
      </c>
    </row>
    <row r="100" spans="1:58">
      <c r="A100" s="170" t="s">
        <v>1418</v>
      </c>
      <c r="I100" t="s">
        <v>1056</v>
      </c>
      <c r="Q100" s="169" t="s">
        <v>1056</v>
      </c>
      <c r="W100" s="172" t="s">
        <v>1061</v>
      </c>
      <c r="AD100" t="s">
        <v>1049</v>
      </c>
      <c r="AI100" t="s">
        <v>1049</v>
      </c>
      <c r="AJ100">
        <v>15</v>
      </c>
      <c r="AP100" t="s">
        <v>1051</v>
      </c>
      <c r="AV100" t="s">
        <v>1130</v>
      </c>
      <c r="BA100" t="s">
        <v>1435</v>
      </c>
      <c r="BF100" t="s">
        <v>1131</v>
      </c>
    </row>
    <row r="101" spans="1:58">
      <c r="A101" s="170" t="s">
        <v>1163</v>
      </c>
      <c r="I101" t="s">
        <v>1057</v>
      </c>
      <c r="Q101" s="169" t="s">
        <v>1127</v>
      </c>
      <c r="W101" s="172" t="s">
        <v>1066</v>
      </c>
      <c r="AD101" t="s">
        <v>1156</v>
      </c>
      <c r="AI101" t="s">
        <v>1156</v>
      </c>
      <c r="AJ101">
        <v>15</v>
      </c>
      <c r="AP101" t="s">
        <v>1177</v>
      </c>
      <c r="AV101" t="s">
        <v>1131</v>
      </c>
      <c r="BA101" t="s">
        <v>1063</v>
      </c>
      <c r="BF101" t="s">
        <v>1047</v>
      </c>
    </row>
    <row r="102" spans="1:58">
      <c r="A102" s="170" t="s">
        <v>1121</v>
      </c>
      <c r="I102" t="s">
        <v>1131</v>
      </c>
      <c r="Q102" s="127" t="s">
        <v>1168</v>
      </c>
      <c r="W102" s="136" t="s">
        <v>1048</v>
      </c>
      <c r="AD102" t="s">
        <v>1417</v>
      </c>
      <c r="AI102" t="s">
        <v>1417</v>
      </c>
      <c r="AJ102">
        <v>14</v>
      </c>
      <c r="AP102" t="s">
        <v>1163</v>
      </c>
      <c r="AV102" t="s">
        <v>1176</v>
      </c>
      <c r="BA102" t="s">
        <v>1155</v>
      </c>
      <c r="BF102" t="s">
        <v>1078</v>
      </c>
    </row>
    <row r="103" spans="1:58">
      <c r="A103" s="170" t="s">
        <v>1062</v>
      </c>
      <c r="I103" t="s">
        <v>1049</v>
      </c>
      <c r="Q103" s="127" t="s">
        <v>1048</v>
      </c>
      <c r="W103" s="136" t="s">
        <v>1054</v>
      </c>
      <c r="AD103" t="s">
        <v>1079</v>
      </c>
      <c r="AI103" t="s">
        <v>1079</v>
      </c>
      <c r="AJ103">
        <v>13</v>
      </c>
      <c r="AP103" t="s">
        <v>1163</v>
      </c>
      <c r="AV103" t="s">
        <v>1051</v>
      </c>
      <c r="BA103" t="s">
        <v>881</v>
      </c>
      <c r="BF103" t="s">
        <v>1127</v>
      </c>
    </row>
    <row r="104" spans="1:58">
      <c r="A104" s="170" t="s">
        <v>1046</v>
      </c>
      <c r="I104" t="s">
        <v>1121</v>
      </c>
      <c r="Q104" s="127" t="s">
        <v>1120</v>
      </c>
      <c r="W104" s="136" t="s">
        <v>1163</v>
      </c>
      <c r="AD104" t="s">
        <v>1163</v>
      </c>
      <c r="AI104" t="s">
        <v>1163</v>
      </c>
      <c r="AJ104">
        <v>13</v>
      </c>
      <c r="AP104" t="s">
        <v>1145</v>
      </c>
      <c r="AV104" t="s">
        <v>1163</v>
      </c>
      <c r="BA104" t="s">
        <v>1121</v>
      </c>
      <c r="BF104" t="s">
        <v>1222</v>
      </c>
    </row>
    <row r="105" spans="1:58">
      <c r="A105" s="170" t="s">
        <v>1051</v>
      </c>
      <c r="I105" t="s">
        <v>881</v>
      </c>
      <c r="Q105" s="127" t="s">
        <v>1049</v>
      </c>
      <c r="W105" s="136" t="s">
        <v>1046</v>
      </c>
      <c r="AD105" t="s">
        <v>1128</v>
      </c>
      <c r="AI105" t="s">
        <v>1128</v>
      </c>
      <c r="AJ105">
        <v>11</v>
      </c>
      <c r="AP105" t="s">
        <v>1124</v>
      </c>
      <c r="AV105" t="s">
        <v>881</v>
      </c>
      <c r="BA105" t="s">
        <v>1049</v>
      </c>
      <c r="BF105" t="s">
        <v>1121</v>
      </c>
    </row>
    <row r="106" spans="1:58">
      <c r="A106" s="170" t="s">
        <v>1156</v>
      </c>
      <c r="I106" t="s">
        <v>1155</v>
      </c>
      <c r="Q106" s="127" t="s">
        <v>1155</v>
      </c>
      <c r="W106" s="136" t="s">
        <v>1120</v>
      </c>
      <c r="AD106" t="s">
        <v>1145</v>
      </c>
      <c r="AI106" t="s">
        <v>1145</v>
      </c>
      <c r="AJ106">
        <v>11</v>
      </c>
      <c r="AP106" t="s">
        <v>1082</v>
      </c>
      <c r="AV106" t="s">
        <v>1314</v>
      </c>
      <c r="BA106" t="s">
        <v>1435</v>
      </c>
      <c r="BF106" t="s">
        <v>1059</v>
      </c>
    </row>
    <row r="107" spans="1:58">
      <c r="A107" s="170" t="s">
        <v>1056</v>
      </c>
      <c r="I107" t="s">
        <v>1128</v>
      </c>
      <c r="Q107" s="127" t="s">
        <v>1314</v>
      </c>
      <c r="W107" s="136" t="s">
        <v>1169</v>
      </c>
      <c r="AD107" t="s">
        <v>1051</v>
      </c>
      <c r="AI107" t="s">
        <v>1051</v>
      </c>
      <c r="AJ107">
        <v>10</v>
      </c>
      <c r="AP107" t="s">
        <v>1121</v>
      </c>
      <c r="AV107" t="s">
        <v>1161</v>
      </c>
      <c r="BA107" t="s">
        <v>1130</v>
      </c>
      <c r="BF107" t="s">
        <v>1076</v>
      </c>
    </row>
    <row r="108" spans="1:58">
      <c r="A108" s="170" t="s">
        <v>1128</v>
      </c>
      <c r="I108" t="s">
        <v>1138</v>
      </c>
      <c r="Q108" s="127" t="s">
        <v>1124</v>
      </c>
      <c r="W108" s="136" t="s">
        <v>1049</v>
      </c>
      <c r="AD108" t="s">
        <v>1055</v>
      </c>
      <c r="AI108" t="s">
        <v>1055</v>
      </c>
      <c r="AJ108">
        <v>10</v>
      </c>
      <c r="AP108" t="s">
        <v>1047</v>
      </c>
      <c r="AV108" t="s">
        <v>1051</v>
      </c>
      <c r="BA108" t="s">
        <v>1062</v>
      </c>
      <c r="BF108" t="s">
        <v>1152</v>
      </c>
    </row>
    <row r="109" spans="1:58">
      <c r="A109" s="170" t="s">
        <v>1059</v>
      </c>
      <c r="I109" t="s">
        <v>1046</v>
      </c>
      <c r="Q109" s="127" t="s">
        <v>1100</v>
      </c>
      <c r="W109" s="136" t="s">
        <v>1114</v>
      </c>
      <c r="AD109" t="s">
        <v>1155</v>
      </c>
      <c r="AI109" t="s">
        <v>1155</v>
      </c>
      <c r="AJ109">
        <v>10</v>
      </c>
      <c r="AP109" t="s">
        <v>1343</v>
      </c>
      <c r="AV109" t="s">
        <v>1062</v>
      </c>
      <c r="BA109" t="s">
        <v>1177</v>
      </c>
      <c r="BF109" t="s">
        <v>881</v>
      </c>
    </row>
    <row r="110" spans="1:58">
      <c r="A110" s="170" t="s">
        <v>1101</v>
      </c>
      <c r="I110" t="s">
        <v>1163</v>
      </c>
      <c r="Q110" s="127" t="s">
        <v>881</v>
      </c>
      <c r="W110" s="136" t="s">
        <v>1059</v>
      </c>
      <c r="AD110" t="s">
        <v>1121</v>
      </c>
      <c r="AI110" t="s">
        <v>1121</v>
      </c>
      <c r="AJ110">
        <v>10</v>
      </c>
      <c r="AP110" t="s">
        <v>1114</v>
      </c>
      <c r="AV110" t="s">
        <v>1155</v>
      </c>
      <c r="BA110" t="s">
        <v>1141</v>
      </c>
      <c r="BF110" t="s">
        <v>1177</v>
      </c>
    </row>
    <row r="111" spans="1:58">
      <c r="A111" s="170" t="s">
        <v>1183</v>
      </c>
      <c r="I111" t="s">
        <v>1052</v>
      </c>
      <c r="Q111" s="127" t="s">
        <v>1056</v>
      </c>
      <c r="W111" s="136" t="s">
        <v>1136</v>
      </c>
      <c r="AD111" t="s">
        <v>881</v>
      </c>
      <c r="AI111" t="s">
        <v>881</v>
      </c>
      <c r="AJ111">
        <v>8</v>
      </c>
      <c r="AP111" t="s">
        <v>1177</v>
      </c>
      <c r="AV111" t="s">
        <v>1121</v>
      </c>
      <c r="BA111" t="s">
        <v>1155</v>
      </c>
      <c r="BF111" t="s">
        <v>1163</v>
      </c>
    </row>
    <row r="112" spans="1:58">
      <c r="A112" s="170" t="s">
        <v>1057</v>
      </c>
      <c r="I112" t="s">
        <v>1120</v>
      </c>
      <c r="Q112" s="127" t="s">
        <v>1050</v>
      </c>
      <c r="W112" s="136" t="s">
        <v>1432</v>
      </c>
      <c r="AD112" t="s">
        <v>1177</v>
      </c>
      <c r="AI112" t="s">
        <v>1177</v>
      </c>
      <c r="AJ112">
        <v>8</v>
      </c>
      <c r="AP112" t="s">
        <v>1049</v>
      </c>
      <c r="AV112" t="s">
        <v>1083</v>
      </c>
      <c r="BA112" t="s">
        <v>1082</v>
      </c>
      <c r="BF112" t="s">
        <v>1145</v>
      </c>
    </row>
    <row r="113" spans="1:58">
      <c r="A113" s="170" t="s">
        <v>1145</v>
      </c>
      <c r="I113" t="s">
        <v>1101</v>
      </c>
      <c r="Q113" s="127" t="s">
        <v>1055</v>
      </c>
      <c r="W113" s="136" t="s">
        <v>1121</v>
      </c>
      <c r="AD113" t="s">
        <v>1127</v>
      </c>
      <c r="AI113" t="s">
        <v>1127</v>
      </c>
      <c r="AJ113">
        <v>8</v>
      </c>
      <c r="AP113" t="s">
        <v>1155</v>
      </c>
      <c r="AV113" t="s">
        <v>1343</v>
      </c>
      <c r="BA113" t="s">
        <v>1225</v>
      </c>
      <c r="BF113" t="s">
        <v>1053</v>
      </c>
    </row>
    <row r="114" spans="1:58">
      <c r="A114" s="170" t="s">
        <v>1055</v>
      </c>
      <c r="I114" t="s">
        <v>1065</v>
      </c>
      <c r="Q114" s="127" t="s">
        <v>1121</v>
      </c>
      <c r="W114" s="136" t="s">
        <v>1128</v>
      </c>
      <c r="AD114" t="s">
        <v>1112</v>
      </c>
      <c r="AI114" t="s">
        <v>1112</v>
      </c>
      <c r="AJ114">
        <v>8</v>
      </c>
      <c r="AP114" t="s">
        <v>1053</v>
      </c>
      <c r="AV114" t="s">
        <v>1132</v>
      </c>
      <c r="BA114" t="s">
        <v>1054</v>
      </c>
      <c r="BF114" t="s">
        <v>1060</v>
      </c>
    </row>
    <row r="115" spans="1:58">
      <c r="A115" s="170" t="s">
        <v>881</v>
      </c>
      <c r="I115" t="s">
        <v>1184</v>
      </c>
      <c r="Q115" s="127" t="s">
        <v>1131</v>
      </c>
      <c r="W115" s="136" t="s">
        <v>1177</v>
      </c>
      <c r="AD115" t="s">
        <v>1050</v>
      </c>
      <c r="AI115" t="s">
        <v>1050</v>
      </c>
      <c r="AJ115">
        <v>8</v>
      </c>
      <c r="AP115" t="s">
        <v>1180</v>
      </c>
      <c r="AV115" t="s">
        <v>817</v>
      </c>
      <c r="BA115" t="s">
        <v>1147</v>
      </c>
      <c r="BF115" t="s">
        <v>1051</v>
      </c>
    </row>
    <row r="116" spans="1:58">
      <c r="A116" s="170" t="s">
        <v>1419</v>
      </c>
      <c r="I116" t="s">
        <v>1062</v>
      </c>
      <c r="Q116" s="127" t="s">
        <v>1047</v>
      </c>
      <c r="W116" s="136" t="s">
        <v>1142</v>
      </c>
      <c r="AD116" t="s">
        <v>1101</v>
      </c>
      <c r="AI116" t="s">
        <v>1101</v>
      </c>
      <c r="AJ116">
        <v>7</v>
      </c>
      <c r="AP116" t="s">
        <v>1120</v>
      </c>
      <c r="AV116" t="s">
        <v>1060</v>
      </c>
      <c r="BA116" t="s">
        <v>1084</v>
      </c>
      <c r="BF116" t="s">
        <v>1155</v>
      </c>
    </row>
    <row r="117" spans="1:58">
      <c r="A117" s="171" t="s">
        <v>1411</v>
      </c>
      <c r="I117" t="s">
        <v>1063</v>
      </c>
      <c r="Q117" s="127" t="s">
        <v>1108</v>
      </c>
      <c r="W117" s="136" t="s">
        <v>1138</v>
      </c>
      <c r="AD117" t="s">
        <v>1420</v>
      </c>
      <c r="AI117" t="s">
        <v>1420</v>
      </c>
      <c r="AJ117">
        <v>14</v>
      </c>
      <c r="AP117" t="s">
        <v>1059</v>
      </c>
      <c r="AV117" t="s">
        <v>1053</v>
      </c>
      <c r="BA117" t="s">
        <v>1050</v>
      </c>
      <c r="BF117" t="s">
        <v>1207</v>
      </c>
    </row>
    <row r="118" spans="1:58">
      <c r="A118" s="171" t="s">
        <v>1120</v>
      </c>
      <c r="I118" t="s">
        <v>1130</v>
      </c>
      <c r="Q118" s="127" t="s">
        <v>1169</v>
      </c>
      <c r="W118" s="136" t="s">
        <v>1141</v>
      </c>
      <c r="AD118" t="s">
        <v>1421</v>
      </c>
      <c r="AI118" t="s">
        <v>1421</v>
      </c>
      <c r="AJ118">
        <v>13</v>
      </c>
      <c r="AP118" t="s">
        <v>1066</v>
      </c>
      <c r="AV118" t="s">
        <v>1065</v>
      </c>
      <c r="BA118" t="s">
        <v>1163</v>
      </c>
      <c r="BF118" t="s">
        <v>1120</v>
      </c>
    </row>
    <row r="119" spans="1:58">
      <c r="A119" s="171" t="s">
        <v>1048</v>
      </c>
      <c r="I119" t="s">
        <v>1070</v>
      </c>
      <c r="Q119" s="127" t="s">
        <v>1163</v>
      </c>
      <c r="W119" s="136" t="s">
        <v>1066</v>
      </c>
      <c r="AD119" t="s">
        <v>1050</v>
      </c>
      <c r="AI119" t="s">
        <v>1050</v>
      </c>
      <c r="AJ119">
        <v>12</v>
      </c>
      <c r="AP119" t="s">
        <v>1068</v>
      </c>
      <c r="AV119" t="s">
        <v>1049</v>
      </c>
      <c r="BA119" t="s">
        <v>1061</v>
      </c>
      <c r="BF119" t="s">
        <v>1048</v>
      </c>
    </row>
    <row r="120" spans="1:58">
      <c r="A120" s="171" t="s">
        <v>1049</v>
      </c>
      <c r="I120" t="s">
        <v>1056</v>
      </c>
      <c r="Q120" s="127" t="s">
        <v>1114</v>
      </c>
      <c r="W120" s="136" t="s">
        <v>1108</v>
      </c>
      <c r="AD120" t="s">
        <v>1155</v>
      </c>
      <c r="AI120" t="s">
        <v>1155</v>
      </c>
      <c r="AJ120">
        <v>11</v>
      </c>
      <c r="AP120" t="s">
        <v>1147</v>
      </c>
      <c r="AV120" t="s">
        <v>1124</v>
      </c>
      <c r="BA120" t="s">
        <v>1046</v>
      </c>
      <c r="BF120" t="s">
        <v>1056</v>
      </c>
    </row>
    <row r="121" spans="1:58">
      <c r="A121" s="171" t="s">
        <v>1156</v>
      </c>
      <c r="I121" t="s">
        <v>1076</v>
      </c>
      <c r="Q121" s="127" t="s">
        <v>1076</v>
      </c>
      <c r="W121" s="136" t="s">
        <v>1051</v>
      </c>
      <c r="AD121" t="s">
        <v>1049</v>
      </c>
      <c r="AI121" t="s">
        <v>1049</v>
      </c>
      <c r="AJ121">
        <v>10</v>
      </c>
      <c r="AP121" t="s">
        <v>1046</v>
      </c>
      <c r="AV121" t="s">
        <v>1169</v>
      </c>
      <c r="BA121" t="s">
        <v>1145</v>
      </c>
      <c r="BF121" t="s">
        <v>1100</v>
      </c>
    </row>
    <row r="122" spans="1:58">
      <c r="A122" s="171" t="s">
        <v>1417</v>
      </c>
      <c r="Q122" s="137" t="s">
        <v>1121</v>
      </c>
      <c r="W122" s="128" t="s">
        <v>1163</v>
      </c>
      <c r="AD122" t="s">
        <v>1183</v>
      </c>
      <c r="AI122" t="s">
        <v>1183</v>
      </c>
      <c r="AJ122">
        <v>10</v>
      </c>
      <c r="AP122" t="s">
        <v>1062</v>
      </c>
      <c r="AV122" t="s">
        <v>1130</v>
      </c>
      <c r="BA122" t="s">
        <v>1083</v>
      </c>
      <c r="BF122" t="s">
        <v>1107</v>
      </c>
    </row>
    <row r="123" spans="1:58">
      <c r="A123" s="171" t="s">
        <v>1079</v>
      </c>
      <c r="Q123" s="137" t="s">
        <v>1048</v>
      </c>
      <c r="W123" s="128" t="s">
        <v>881</v>
      </c>
      <c r="AD123" t="s">
        <v>1046</v>
      </c>
      <c r="AI123" t="s">
        <v>1046</v>
      </c>
      <c r="AJ123">
        <v>9</v>
      </c>
      <c r="AP123" t="s">
        <v>1163</v>
      </c>
      <c r="AV123" t="s">
        <v>1052</v>
      </c>
      <c r="BA123" t="s">
        <v>801</v>
      </c>
      <c r="BF123" t="s">
        <v>1269</v>
      </c>
    </row>
    <row r="124" spans="1:58">
      <c r="A124" s="171" t="s">
        <v>1163</v>
      </c>
      <c r="Q124" s="137" t="s">
        <v>1314</v>
      </c>
      <c r="W124" s="128" t="s">
        <v>1219</v>
      </c>
      <c r="AD124" t="s">
        <v>916</v>
      </c>
      <c r="AI124" t="s">
        <v>916</v>
      </c>
      <c r="AJ124">
        <v>9</v>
      </c>
      <c r="AP124" t="s">
        <v>1177</v>
      </c>
      <c r="AV124" t="s">
        <v>1163</v>
      </c>
      <c r="BA124" t="s">
        <v>1121</v>
      </c>
      <c r="BF124" t="s">
        <v>1425</v>
      </c>
    </row>
    <row r="125" spans="1:58">
      <c r="A125" s="171" t="s">
        <v>1128</v>
      </c>
      <c r="Q125" s="137" t="s">
        <v>1120</v>
      </c>
      <c r="W125" s="128" t="s">
        <v>1131</v>
      </c>
      <c r="AD125" t="s">
        <v>1422</v>
      </c>
      <c r="AI125" t="s">
        <v>1422</v>
      </c>
      <c r="AJ125">
        <v>8</v>
      </c>
      <c r="AP125" t="s">
        <v>1066</v>
      </c>
      <c r="AV125" t="s">
        <v>1082</v>
      </c>
      <c r="BA125" t="s">
        <v>1179</v>
      </c>
      <c r="BF125" t="s">
        <v>806</v>
      </c>
    </row>
    <row r="126" spans="1:58">
      <c r="A126" s="171" t="s">
        <v>1145</v>
      </c>
      <c r="Q126" s="137" t="s">
        <v>1060</v>
      </c>
      <c r="W126" s="128" t="s">
        <v>1062</v>
      </c>
      <c r="AD126" t="s">
        <v>1061</v>
      </c>
      <c r="AI126" t="s">
        <v>1061</v>
      </c>
      <c r="AJ126">
        <v>8</v>
      </c>
      <c r="AP126" t="s">
        <v>1120</v>
      </c>
      <c r="AV126" t="s">
        <v>1062</v>
      </c>
      <c r="BA126" t="s">
        <v>1145</v>
      </c>
      <c r="BF126" t="s">
        <v>891</v>
      </c>
    </row>
    <row r="127" spans="1:58">
      <c r="A127" s="171" t="s">
        <v>1051</v>
      </c>
      <c r="Q127" s="137" t="s">
        <v>1155</v>
      </c>
      <c r="W127" s="128" t="s">
        <v>1314</v>
      </c>
      <c r="AD127" t="s">
        <v>1368</v>
      </c>
      <c r="AI127" t="s">
        <v>1368</v>
      </c>
      <c r="AJ127">
        <v>8</v>
      </c>
      <c r="AP127" t="s">
        <v>1121</v>
      </c>
      <c r="AV127" t="s">
        <v>1084</v>
      </c>
      <c r="BA127" t="s">
        <v>1163</v>
      </c>
      <c r="BF127" t="s">
        <v>1205</v>
      </c>
    </row>
    <row r="128" spans="1:58">
      <c r="A128" s="171" t="s">
        <v>1055</v>
      </c>
      <c r="Q128" s="137" t="s">
        <v>1062</v>
      </c>
      <c r="W128" s="128" t="s">
        <v>1155</v>
      </c>
      <c r="AD128" t="s">
        <v>1156</v>
      </c>
      <c r="AI128" t="s">
        <v>1156</v>
      </c>
      <c r="AJ128">
        <v>7</v>
      </c>
      <c r="AP128" t="s">
        <v>1155</v>
      </c>
      <c r="AV128" t="s">
        <v>1437</v>
      </c>
      <c r="BA128" t="s">
        <v>881</v>
      </c>
      <c r="BF128" t="s">
        <v>1244</v>
      </c>
    </row>
    <row r="129" spans="1:58">
      <c r="A129" s="171" t="s">
        <v>1155</v>
      </c>
      <c r="Q129" s="137" t="s">
        <v>1163</v>
      </c>
      <c r="W129" s="128" t="s">
        <v>1050</v>
      </c>
      <c r="AD129" t="s">
        <v>1163</v>
      </c>
      <c r="AI129" t="s">
        <v>1163</v>
      </c>
      <c r="AJ129">
        <v>7</v>
      </c>
      <c r="AP129" t="s">
        <v>1124</v>
      </c>
      <c r="AV129" t="s">
        <v>1121</v>
      </c>
      <c r="BA129" t="s">
        <v>1236</v>
      </c>
      <c r="BF129" t="s">
        <v>1440</v>
      </c>
    </row>
    <row r="130" spans="1:58">
      <c r="A130" s="171" t="s">
        <v>1121</v>
      </c>
      <c r="Q130" s="137" t="s">
        <v>1049</v>
      </c>
      <c r="W130" s="128" t="s">
        <v>1124</v>
      </c>
      <c r="AD130" t="s">
        <v>1056</v>
      </c>
      <c r="AI130" t="s">
        <v>1056</v>
      </c>
      <c r="AJ130">
        <v>7</v>
      </c>
      <c r="AP130" t="s">
        <v>1046</v>
      </c>
      <c r="AV130" t="s">
        <v>1438</v>
      </c>
      <c r="BA130" t="s">
        <v>1130</v>
      </c>
      <c r="BF130" t="s">
        <v>1441</v>
      </c>
    </row>
    <row r="131" spans="1:58">
      <c r="A131" s="171" t="s">
        <v>881</v>
      </c>
      <c r="Q131" s="137" t="s">
        <v>1076</v>
      </c>
      <c r="W131" s="128" t="s">
        <v>1070</v>
      </c>
      <c r="AD131" t="s">
        <v>1121</v>
      </c>
      <c r="AI131" t="s">
        <v>1121</v>
      </c>
      <c r="AJ131">
        <v>7</v>
      </c>
      <c r="AP131" t="s">
        <v>1050</v>
      </c>
      <c r="AV131" t="s">
        <v>1049</v>
      </c>
      <c r="BA131" t="s">
        <v>1054</v>
      </c>
      <c r="BF131" t="s">
        <v>1121</v>
      </c>
    </row>
    <row r="132" spans="1:58">
      <c r="A132" s="171" t="s">
        <v>1177</v>
      </c>
      <c r="Q132" s="137" t="s">
        <v>1127</v>
      </c>
      <c r="W132" s="128" t="s">
        <v>1063</v>
      </c>
      <c r="AD132" t="s">
        <v>1279</v>
      </c>
      <c r="AI132" t="s">
        <v>1279</v>
      </c>
      <c r="AJ132">
        <v>6</v>
      </c>
      <c r="AP132" t="s">
        <v>1062</v>
      </c>
      <c r="AV132" t="s">
        <v>1145</v>
      </c>
      <c r="BA132" t="s">
        <v>1076</v>
      </c>
      <c r="BF132" t="s">
        <v>1059</v>
      </c>
    </row>
    <row r="133" spans="1:58">
      <c r="A133" s="171" t="s">
        <v>1127</v>
      </c>
      <c r="Q133" s="137" t="s">
        <v>1183</v>
      </c>
      <c r="W133" s="128" t="s">
        <v>1120</v>
      </c>
      <c r="AD133" t="s">
        <v>1051</v>
      </c>
      <c r="AI133" t="s">
        <v>1051</v>
      </c>
      <c r="AJ133">
        <v>6</v>
      </c>
      <c r="AP133" t="s">
        <v>1343</v>
      </c>
      <c r="AV133" t="s">
        <v>1055</v>
      </c>
      <c r="BA133" t="s">
        <v>1063</v>
      </c>
      <c r="BF133" t="s">
        <v>1048</v>
      </c>
    </row>
    <row r="134" spans="1:58">
      <c r="A134" s="171" t="s">
        <v>1112</v>
      </c>
      <c r="Q134" s="137" t="s">
        <v>1177</v>
      </c>
      <c r="W134" s="128" t="s">
        <v>1049</v>
      </c>
      <c r="AD134" t="s">
        <v>1060</v>
      </c>
      <c r="AI134" t="s">
        <v>1060</v>
      </c>
      <c r="AJ134">
        <v>5</v>
      </c>
      <c r="AP134" t="s">
        <v>1053</v>
      </c>
      <c r="AV134" t="s">
        <v>1150</v>
      </c>
      <c r="BA134" t="s">
        <v>1128</v>
      </c>
      <c r="BF134" t="s">
        <v>1131</v>
      </c>
    </row>
    <row r="135" spans="1:58">
      <c r="A135" s="171" t="s">
        <v>1050</v>
      </c>
      <c r="Q135" s="137" t="s">
        <v>1059</v>
      </c>
      <c r="W135" s="128" t="s">
        <v>1432</v>
      </c>
      <c r="AD135" t="s">
        <v>1161</v>
      </c>
      <c r="AI135" t="s">
        <v>1161</v>
      </c>
      <c r="AJ135">
        <v>5</v>
      </c>
      <c r="AP135" t="s">
        <v>1056</v>
      </c>
      <c r="AV135" t="s">
        <v>1124</v>
      </c>
      <c r="BA135" t="s">
        <v>1051</v>
      </c>
      <c r="BF135" t="s">
        <v>1442</v>
      </c>
    </row>
    <row r="136" spans="1:58">
      <c r="A136" s="172" t="s">
        <v>1101</v>
      </c>
      <c r="Q136" s="137" t="s">
        <v>1145</v>
      </c>
      <c r="W136" s="128" t="s">
        <v>1152</v>
      </c>
      <c r="AD136" t="s">
        <v>1415</v>
      </c>
      <c r="AI136" t="s">
        <v>1415</v>
      </c>
      <c r="AJ136">
        <v>5</v>
      </c>
      <c r="AP136" t="s">
        <v>1048</v>
      </c>
      <c r="AV136" t="s">
        <v>1066</v>
      </c>
      <c r="BA136" t="s">
        <v>1049</v>
      </c>
      <c r="BF136" t="s">
        <v>1160</v>
      </c>
    </row>
    <row r="137" spans="1:58">
      <c r="A137" s="173" t="s">
        <v>1420</v>
      </c>
      <c r="Q137" s="137" t="s">
        <v>1046</v>
      </c>
      <c r="W137" s="128" t="s">
        <v>1055</v>
      </c>
      <c r="AD137" t="s">
        <v>1120</v>
      </c>
      <c r="AI137" t="s">
        <v>1120</v>
      </c>
      <c r="AJ137">
        <v>46</v>
      </c>
      <c r="AP137" t="s">
        <v>1047</v>
      </c>
      <c r="AV137" t="s">
        <v>1065</v>
      </c>
      <c r="BA137" t="s">
        <v>1084</v>
      </c>
      <c r="BF137" t="s">
        <v>1061</v>
      </c>
    </row>
    <row r="138" spans="1:58">
      <c r="A138" s="173" t="s">
        <v>1421</v>
      </c>
      <c r="Q138" s="137" t="s">
        <v>1055</v>
      </c>
      <c r="W138" s="128" t="s">
        <v>1228</v>
      </c>
      <c r="AD138" t="s">
        <v>1131</v>
      </c>
      <c r="AI138" t="s">
        <v>1131</v>
      </c>
      <c r="AJ138">
        <v>29</v>
      </c>
      <c r="AP138" t="s">
        <v>881</v>
      </c>
      <c r="AV138" t="s">
        <v>1131</v>
      </c>
      <c r="BA138" t="s">
        <v>1070</v>
      </c>
      <c r="BF138" t="s">
        <v>881</v>
      </c>
    </row>
    <row r="139" spans="1:58">
      <c r="A139" s="173" t="s">
        <v>1050</v>
      </c>
      <c r="Q139" s="137" t="s">
        <v>1131</v>
      </c>
      <c r="W139" s="128" t="s">
        <v>1116</v>
      </c>
      <c r="AD139" t="s">
        <v>1411</v>
      </c>
      <c r="AI139" t="s">
        <v>1411</v>
      </c>
      <c r="AJ139">
        <v>27</v>
      </c>
      <c r="AP139" t="s">
        <v>1114</v>
      </c>
      <c r="AV139" t="s">
        <v>1343</v>
      </c>
      <c r="BA139" t="s">
        <v>1062</v>
      </c>
      <c r="BF139" t="s">
        <v>1368</v>
      </c>
    </row>
    <row r="140" spans="1:58">
      <c r="A140" s="173" t="s">
        <v>1155</v>
      </c>
      <c r="Q140" s="137" t="s">
        <v>1147</v>
      </c>
      <c r="W140" s="128" t="s">
        <v>1056</v>
      </c>
      <c r="AD140" t="s">
        <v>1423</v>
      </c>
      <c r="AI140" t="s">
        <v>1423</v>
      </c>
      <c r="AJ140">
        <v>23</v>
      </c>
      <c r="AP140" t="s">
        <v>1119</v>
      </c>
      <c r="AV140" t="s">
        <v>1046</v>
      </c>
      <c r="BA140" t="s">
        <v>1180</v>
      </c>
      <c r="BF140" t="s">
        <v>1070</v>
      </c>
    </row>
    <row r="141" spans="1:58">
      <c r="A141" s="173" t="s">
        <v>1049</v>
      </c>
      <c r="Q141" s="137" t="s">
        <v>1056</v>
      </c>
      <c r="W141" s="128" t="s">
        <v>1145</v>
      </c>
      <c r="AD141" t="s">
        <v>1424</v>
      </c>
      <c r="AI141" t="s">
        <v>1424</v>
      </c>
      <c r="AJ141">
        <v>22</v>
      </c>
      <c r="AP141" t="s">
        <v>1314</v>
      </c>
      <c r="AV141" t="s">
        <v>1052</v>
      </c>
      <c r="BA141" t="s">
        <v>1176</v>
      </c>
      <c r="BF141" t="s">
        <v>1155</v>
      </c>
    </row>
    <row r="142" spans="1:58">
      <c r="A142" s="173" t="s">
        <v>1183</v>
      </c>
      <c r="AD142" t="s">
        <v>1051</v>
      </c>
      <c r="AI142" t="s">
        <v>1051</v>
      </c>
      <c r="AJ142">
        <v>21</v>
      </c>
      <c r="AP142" t="s">
        <v>1370</v>
      </c>
      <c r="AV142" t="s">
        <v>1132</v>
      </c>
      <c r="BA142" t="s">
        <v>1120</v>
      </c>
      <c r="BF142" t="s">
        <v>1167</v>
      </c>
    </row>
    <row r="143" spans="1:58">
      <c r="A143" s="173" t="s">
        <v>1046</v>
      </c>
      <c r="AD143" t="s">
        <v>1076</v>
      </c>
      <c r="AI143" t="s">
        <v>1076</v>
      </c>
      <c r="AJ143">
        <v>21</v>
      </c>
      <c r="AP143" t="s">
        <v>1070</v>
      </c>
      <c r="AV143" t="s">
        <v>1439</v>
      </c>
    </row>
    <row r="144" spans="1:58">
      <c r="A144" s="173" t="s">
        <v>916</v>
      </c>
      <c r="AD144" t="s">
        <v>1156</v>
      </c>
      <c r="AI144" t="s">
        <v>1156</v>
      </c>
      <c r="AJ144">
        <v>21</v>
      </c>
      <c r="AP144" t="s">
        <v>1163</v>
      </c>
    </row>
    <row r="145" spans="1:42">
      <c r="A145" s="173" t="s">
        <v>1422</v>
      </c>
      <c r="AD145" t="s">
        <v>1049</v>
      </c>
      <c r="AI145" t="s">
        <v>1049</v>
      </c>
      <c r="AJ145">
        <v>17</v>
      </c>
      <c r="AP145" t="s">
        <v>1082</v>
      </c>
    </row>
    <row r="146" spans="1:42">
      <c r="A146" s="173" t="s">
        <v>1061</v>
      </c>
      <c r="AD146" t="s">
        <v>1121</v>
      </c>
      <c r="AI146" t="s">
        <v>1121</v>
      </c>
      <c r="AJ146">
        <v>17</v>
      </c>
      <c r="AP146" t="s">
        <v>1120</v>
      </c>
    </row>
    <row r="147" spans="1:42">
      <c r="A147" s="173" t="s">
        <v>1368</v>
      </c>
      <c r="AD147" t="s">
        <v>1128</v>
      </c>
      <c r="AI147" t="s">
        <v>1128</v>
      </c>
      <c r="AJ147">
        <v>16</v>
      </c>
      <c r="AP147" t="s">
        <v>1434</v>
      </c>
    </row>
    <row r="148" spans="1:42">
      <c r="A148" s="173" t="s">
        <v>1156</v>
      </c>
      <c r="AD148" t="s">
        <v>1046</v>
      </c>
      <c r="AI148" t="s">
        <v>1046</v>
      </c>
      <c r="AJ148">
        <v>15</v>
      </c>
      <c r="AP148" t="s">
        <v>1124</v>
      </c>
    </row>
    <row r="149" spans="1:42">
      <c r="A149" s="173" t="s">
        <v>1163</v>
      </c>
      <c r="AD149" t="s">
        <v>1145</v>
      </c>
      <c r="AI149" t="s">
        <v>1145</v>
      </c>
      <c r="AJ149">
        <v>14</v>
      </c>
      <c r="AP149" t="s">
        <v>1179</v>
      </c>
    </row>
    <row r="150" spans="1:42">
      <c r="A150" s="173" t="s">
        <v>1056</v>
      </c>
      <c r="AD150" t="s">
        <v>1130</v>
      </c>
      <c r="AI150" t="s">
        <v>1130</v>
      </c>
      <c r="AJ150">
        <v>14</v>
      </c>
      <c r="AP150" t="s">
        <v>1169</v>
      </c>
    </row>
    <row r="151" spans="1:42">
      <c r="A151" s="173" t="s">
        <v>1121</v>
      </c>
      <c r="AD151" t="s">
        <v>1163</v>
      </c>
      <c r="AI151" t="s">
        <v>1163</v>
      </c>
      <c r="AJ151">
        <v>14</v>
      </c>
      <c r="AP151" t="s">
        <v>1136</v>
      </c>
    </row>
    <row r="152" spans="1:42">
      <c r="A152" s="173" t="s">
        <v>1279</v>
      </c>
      <c r="AD152" t="s">
        <v>1068</v>
      </c>
      <c r="AI152" t="s">
        <v>1068</v>
      </c>
      <c r="AJ152">
        <v>14</v>
      </c>
      <c r="AP152" t="s">
        <v>1140</v>
      </c>
    </row>
    <row r="153" spans="1:42">
      <c r="A153" s="173" t="s">
        <v>1051</v>
      </c>
      <c r="AD153" t="s">
        <v>1055</v>
      </c>
      <c r="AI153" t="s">
        <v>1055</v>
      </c>
      <c r="AJ153">
        <v>13</v>
      </c>
      <c r="AP153" t="s">
        <v>1068</v>
      </c>
    </row>
    <row r="154" spans="1:42">
      <c r="A154" s="173" t="s">
        <v>1060</v>
      </c>
      <c r="AD154" t="s">
        <v>1101</v>
      </c>
      <c r="AI154" t="s">
        <v>1101</v>
      </c>
      <c r="AJ154">
        <v>13</v>
      </c>
      <c r="AP154" t="s">
        <v>1052</v>
      </c>
    </row>
    <row r="155" spans="1:42">
      <c r="A155" s="173" t="s">
        <v>1161</v>
      </c>
      <c r="AD155" t="s">
        <v>1050</v>
      </c>
      <c r="AI155" t="s">
        <v>1050</v>
      </c>
      <c r="AJ155">
        <v>13</v>
      </c>
      <c r="AP155" t="s">
        <v>1145</v>
      </c>
    </row>
    <row r="156" spans="1:42">
      <c r="A156" s="173" t="s">
        <v>1415</v>
      </c>
      <c r="AD156" t="s">
        <v>1141</v>
      </c>
      <c r="AI156" t="s">
        <v>1141</v>
      </c>
      <c r="AJ156">
        <v>12</v>
      </c>
      <c r="AP156" t="s">
        <v>881</v>
      </c>
    </row>
    <row r="157" spans="1:42">
      <c r="AD157" t="s">
        <v>1120</v>
      </c>
      <c r="AI157" t="s">
        <v>1120</v>
      </c>
      <c r="AJ157">
        <v>28</v>
      </c>
      <c r="AP157" t="s">
        <v>1079</v>
      </c>
    </row>
    <row r="158" spans="1:42">
      <c r="AD158" t="s">
        <v>1049</v>
      </c>
      <c r="AI158" t="s">
        <v>1049</v>
      </c>
      <c r="AJ158">
        <v>27</v>
      </c>
      <c r="AP158" t="s">
        <v>1065</v>
      </c>
    </row>
    <row r="159" spans="1:42">
      <c r="AD159" t="s">
        <v>1121</v>
      </c>
      <c r="AI159" t="s">
        <v>1121</v>
      </c>
      <c r="AJ159">
        <v>27</v>
      </c>
      <c r="AP159" t="s">
        <v>1121</v>
      </c>
    </row>
    <row r="160" spans="1:42">
      <c r="AD160" t="s">
        <v>1048</v>
      </c>
      <c r="AI160" t="s">
        <v>1048</v>
      </c>
      <c r="AJ160">
        <v>26</v>
      </c>
      <c r="AP160" t="s">
        <v>1065</v>
      </c>
    </row>
    <row r="161" spans="30:42">
      <c r="AD161" t="s">
        <v>1155</v>
      </c>
      <c r="AI161" t="s">
        <v>1155</v>
      </c>
      <c r="AJ161">
        <v>25</v>
      </c>
      <c r="AP161" t="s">
        <v>1177</v>
      </c>
    </row>
    <row r="162" spans="30:42">
      <c r="AD162" t="s">
        <v>1051</v>
      </c>
      <c r="AI162" t="s">
        <v>1051</v>
      </c>
      <c r="AJ162">
        <v>22</v>
      </c>
      <c r="AP162" t="s">
        <v>1059</v>
      </c>
    </row>
    <row r="163" spans="30:42">
      <c r="AD163" t="s">
        <v>1163</v>
      </c>
      <c r="AI163" t="s">
        <v>1163</v>
      </c>
      <c r="AJ163">
        <v>21</v>
      </c>
    </row>
    <row r="164" spans="30:42">
      <c r="AD164" t="s">
        <v>1056</v>
      </c>
      <c r="AI164" t="s">
        <v>1056</v>
      </c>
      <c r="AJ164">
        <v>17</v>
      </c>
    </row>
    <row r="165" spans="30:42">
      <c r="AD165" t="s">
        <v>1101</v>
      </c>
      <c r="AI165" t="s">
        <v>1101</v>
      </c>
      <c r="AJ165">
        <v>17</v>
      </c>
    </row>
    <row r="166" spans="30:42">
      <c r="AD166" t="s">
        <v>1050</v>
      </c>
      <c r="AI166" t="s">
        <v>1050</v>
      </c>
      <c r="AJ166">
        <v>17</v>
      </c>
    </row>
    <row r="167" spans="30:42">
      <c r="AD167" t="s">
        <v>1411</v>
      </c>
      <c r="AI167" t="s">
        <v>1411</v>
      </c>
      <c r="AJ167">
        <v>16</v>
      </c>
    </row>
    <row r="168" spans="30:42">
      <c r="AD168" t="s">
        <v>1046</v>
      </c>
      <c r="AI168" t="s">
        <v>1046</v>
      </c>
      <c r="AJ168">
        <v>15</v>
      </c>
    </row>
    <row r="169" spans="30:42">
      <c r="AD169" t="s">
        <v>1055</v>
      </c>
      <c r="AI169" t="s">
        <v>1055</v>
      </c>
      <c r="AJ169">
        <v>15</v>
      </c>
    </row>
    <row r="170" spans="30:42">
      <c r="AD170" t="s">
        <v>1128</v>
      </c>
      <c r="AI170" t="s">
        <v>1128</v>
      </c>
      <c r="AJ170">
        <v>15</v>
      </c>
    </row>
    <row r="171" spans="30:42">
      <c r="AD171" t="s">
        <v>1060</v>
      </c>
      <c r="AI171" t="s">
        <v>1060</v>
      </c>
      <c r="AJ171">
        <v>15</v>
      </c>
    </row>
    <row r="172" spans="30:42">
      <c r="AD172" t="s">
        <v>1130</v>
      </c>
      <c r="AI172" t="s">
        <v>1130</v>
      </c>
      <c r="AJ172">
        <v>14</v>
      </c>
    </row>
    <row r="173" spans="30:42">
      <c r="AD173" t="s">
        <v>1177</v>
      </c>
      <c r="AI173" t="s">
        <v>1177</v>
      </c>
      <c r="AJ173">
        <v>14</v>
      </c>
    </row>
    <row r="174" spans="30:42">
      <c r="AD174" t="s">
        <v>1145</v>
      </c>
      <c r="AI174" t="s">
        <v>1145</v>
      </c>
      <c r="AJ174">
        <v>14</v>
      </c>
    </row>
    <row r="175" spans="30:42">
      <c r="AD175" t="s">
        <v>1079</v>
      </c>
      <c r="AI175" t="s">
        <v>1079</v>
      </c>
      <c r="AJ175">
        <v>12</v>
      </c>
    </row>
    <row r="176" spans="30:42">
      <c r="AD176" t="s">
        <v>1417</v>
      </c>
      <c r="AI176" t="s">
        <v>1417</v>
      </c>
      <c r="AJ176">
        <v>11</v>
      </c>
    </row>
    <row r="177" spans="30:36">
      <c r="AD177" t="s">
        <v>1120</v>
      </c>
      <c r="AI177" t="s">
        <v>1120</v>
      </c>
      <c r="AJ177">
        <v>41</v>
      </c>
    </row>
    <row r="178" spans="30:36">
      <c r="AD178" t="s">
        <v>1051</v>
      </c>
      <c r="AI178" t="s">
        <v>1051</v>
      </c>
      <c r="AJ178">
        <v>30</v>
      </c>
    </row>
    <row r="179" spans="30:36">
      <c r="AD179" t="s">
        <v>1056</v>
      </c>
      <c r="AI179" t="s">
        <v>1056</v>
      </c>
      <c r="AJ179">
        <v>27</v>
      </c>
    </row>
    <row r="180" spans="30:36">
      <c r="AD180" t="s">
        <v>1048</v>
      </c>
      <c r="AI180" t="s">
        <v>1048</v>
      </c>
      <c r="AJ180">
        <v>24</v>
      </c>
    </row>
    <row r="181" spans="30:36">
      <c r="AD181" t="s">
        <v>1055</v>
      </c>
      <c r="AI181" t="s">
        <v>1055</v>
      </c>
      <c r="AJ181">
        <v>20</v>
      </c>
    </row>
    <row r="182" spans="30:36">
      <c r="AD182" t="s">
        <v>1049</v>
      </c>
      <c r="AI182" t="s">
        <v>1049</v>
      </c>
      <c r="AJ182">
        <v>20</v>
      </c>
    </row>
    <row r="183" spans="30:36">
      <c r="AD183" t="s">
        <v>1155</v>
      </c>
      <c r="AI183" t="s">
        <v>1155</v>
      </c>
      <c r="AJ183">
        <v>19</v>
      </c>
    </row>
    <row r="184" spans="30:36">
      <c r="AD184" t="s">
        <v>1121</v>
      </c>
      <c r="AI184" t="s">
        <v>1121</v>
      </c>
      <c r="AJ184">
        <v>18</v>
      </c>
    </row>
    <row r="185" spans="30:36">
      <c r="AD185" t="s">
        <v>1101</v>
      </c>
      <c r="AI185" t="s">
        <v>1101</v>
      </c>
      <c r="AJ185">
        <v>17</v>
      </c>
    </row>
    <row r="186" spans="30:36">
      <c r="AD186" t="s">
        <v>1131</v>
      </c>
      <c r="AI186" t="s">
        <v>1131</v>
      </c>
      <c r="AJ186">
        <v>17</v>
      </c>
    </row>
    <row r="187" spans="30:36">
      <c r="AD187" t="s">
        <v>1128</v>
      </c>
      <c r="AI187" t="s">
        <v>1128</v>
      </c>
      <c r="AJ187">
        <v>17</v>
      </c>
    </row>
    <row r="188" spans="30:36">
      <c r="AD188" t="s">
        <v>1050</v>
      </c>
      <c r="AI188" t="s">
        <v>1050</v>
      </c>
      <c r="AJ188">
        <v>16</v>
      </c>
    </row>
    <row r="189" spans="30:36">
      <c r="AD189" t="s">
        <v>1046</v>
      </c>
      <c r="AI189" t="s">
        <v>1046</v>
      </c>
      <c r="AJ189">
        <v>16</v>
      </c>
    </row>
    <row r="190" spans="30:36">
      <c r="AD190" t="s">
        <v>1177</v>
      </c>
      <c r="AI190" t="s">
        <v>1177</v>
      </c>
      <c r="AJ190">
        <v>14</v>
      </c>
    </row>
    <row r="191" spans="30:36">
      <c r="AD191" t="s">
        <v>1183</v>
      </c>
      <c r="AI191" t="s">
        <v>1183</v>
      </c>
      <c r="AJ191">
        <v>14</v>
      </c>
    </row>
    <row r="192" spans="30:36">
      <c r="AD192" t="s">
        <v>1130</v>
      </c>
      <c r="AI192" t="s">
        <v>1130</v>
      </c>
      <c r="AJ192">
        <v>14</v>
      </c>
    </row>
    <row r="193" spans="30:36">
      <c r="AD193" t="s">
        <v>1060</v>
      </c>
      <c r="AI193" t="s">
        <v>1060</v>
      </c>
      <c r="AJ193">
        <v>13</v>
      </c>
    </row>
    <row r="194" spans="30:36">
      <c r="AD194" t="s">
        <v>881</v>
      </c>
      <c r="AI194" t="s">
        <v>881</v>
      </c>
      <c r="AJ194">
        <v>13</v>
      </c>
    </row>
    <row r="195" spans="30:36">
      <c r="AD195" t="s">
        <v>1061</v>
      </c>
      <c r="AI195" t="s">
        <v>1061</v>
      </c>
      <c r="AJ195">
        <v>13</v>
      </c>
    </row>
    <row r="196" spans="30:36">
      <c r="AD196" t="s">
        <v>1047</v>
      </c>
      <c r="AI196" t="s">
        <v>1047</v>
      </c>
      <c r="AJ196">
        <v>12</v>
      </c>
    </row>
    <row r="197" spans="30:36">
      <c r="AD197" t="s">
        <v>1417</v>
      </c>
      <c r="AI197" t="s">
        <v>1417</v>
      </c>
      <c r="AJ197">
        <v>50</v>
      </c>
    </row>
    <row r="198" spans="30:36">
      <c r="AD198" t="s">
        <v>1120</v>
      </c>
      <c r="AI198" t="s">
        <v>1120</v>
      </c>
      <c r="AJ198">
        <v>36</v>
      </c>
    </row>
    <row r="199" spans="30:36">
      <c r="AD199" t="s">
        <v>1048</v>
      </c>
      <c r="AI199" t="s">
        <v>1048</v>
      </c>
      <c r="AJ199">
        <v>30</v>
      </c>
    </row>
    <row r="200" spans="30:36">
      <c r="AD200" t="s">
        <v>1155</v>
      </c>
      <c r="AI200" t="s">
        <v>1155</v>
      </c>
      <c r="AJ200">
        <v>24</v>
      </c>
    </row>
    <row r="201" spans="30:36">
      <c r="AD201" t="s">
        <v>1130</v>
      </c>
      <c r="AI201" t="s">
        <v>1130</v>
      </c>
      <c r="AJ201">
        <v>22</v>
      </c>
    </row>
    <row r="202" spans="30:36">
      <c r="AD202" t="s">
        <v>1051</v>
      </c>
      <c r="AI202" t="s">
        <v>1051</v>
      </c>
      <c r="AJ202">
        <v>20</v>
      </c>
    </row>
    <row r="203" spans="30:36">
      <c r="AD203" t="s">
        <v>1056</v>
      </c>
      <c r="AI203" t="s">
        <v>1056</v>
      </c>
      <c r="AJ203">
        <v>19</v>
      </c>
    </row>
    <row r="204" spans="30:36">
      <c r="AD204" t="s">
        <v>1131</v>
      </c>
      <c r="AI204" t="s">
        <v>1131</v>
      </c>
      <c r="AJ204">
        <v>18</v>
      </c>
    </row>
    <row r="205" spans="30:36">
      <c r="AD205" t="s">
        <v>1177</v>
      </c>
      <c r="AI205" t="s">
        <v>1177</v>
      </c>
      <c r="AJ205">
        <v>17</v>
      </c>
    </row>
    <row r="206" spans="30:36">
      <c r="AD206" t="s">
        <v>1046</v>
      </c>
      <c r="AI206" t="s">
        <v>1046</v>
      </c>
      <c r="AJ206">
        <v>17</v>
      </c>
    </row>
    <row r="207" spans="30:36">
      <c r="AD207" t="s">
        <v>1163</v>
      </c>
      <c r="AI207" t="s">
        <v>1163</v>
      </c>
      <c r="AJ207">
        <v>17</v>
      </c>
    </row>
    <row r="208" spans="30:36">
      <c r="AD208" t="s">
        <v>881</v>
      </c>
      <c r="AI208" t="s">
        <v>881</v>
      </c>
      <c r="AJ208">
        <v>17</v>
      </c>
    </row>
    <row r="209" spans="30:36">
      <c r="AD209" t="s">
        <v>1145</v>
      </c>
      <c r="AI209" t="s">
        <v>1145</v>
      </c>
      <c r="AJ209">
        <v>16</v>
      </c>
    </row>
    <row r="210" spans="30:36">
      <c r="AD210" t="s">
        <v>1141</v>
      </c>
      <c r="AI210" t="s">
        <v>1141</v>
      </c>
      <c r="AJ210">
        <v>16</v>
      </c>
    </row>
    <row r="211" spans="30:36">
      <c r="AD211" t="s">
        <v>1049</v>
      </c>
      <c r="AI211" t="s">
        <v>1049</v>
      </c>
      <c r="AJ211">
        <v>15</v>
      </c>
    </row>
    <row r="212" spans="30:36">
      <c r="AD212" t="s">
        <v>1055</v>
      </c>
      <c r="AI212" t="s">
        <v>1055</v>
      </c>
      <c r="AJ212">
        <v>14</v>
      </c>
    </row>
    <row r="213" spans="30:36">
      <c r="AD213" t="s">
        <v>1047</v>
      </c>
      <c r="AI213" t="s">
        <v>1047</v>
      </c>
      <c r="AJ213">
        <v>14</v>
      </c>
    </row>
    <row r="214" spans="30:36">
      <c r="AD214" t="s">
        <v>1121</v>
      </c>
      <c r="AI214" t="s">
        <v>1121</v>
      </c>
      <c r="AJ214">
        <v>14</v>
      </c>
    </row>
    <row r="215" spans="30:36">
      <c r="AD215" t="s">
        <v>1057</v>
      </c>
      <c r="AI215" t="s">
        <v>1057</v>
      </c>
      <c r="AJ215">
        <v>13</v>
      </c>
    </row>
    <row r="216" spans="30:36">
      <c r="AD216" t="s">
        <v>1062</v>
      </c>
      <c r="AI216" t="s">
        <v>1062</v>
      </c>
      <c r="AJ216">
        <v>12</v>
      </c>
    </row>
    <row r="217" spans="30:36">
      <c r="AD217" t="s">
        <v>1417</v>
      </c>
      <c r="AI217" t="s">
        <v>1417</v>
      </c>
      <c r="AJ217">
        <v>50</v>
      </c>
    </row>
    <row r="218" spans="30:36">
      <c r="AD218" t="s">
        <v>1120</v>
      </c>
      <c r="AI218" t="s">
        <v>1120</v>
      </c>
      <c r="AJ218">
        <v>36</v>
      </c>
    </row>
    <row r="219" spans="30:36">
      <c r="AD219" t="s">
        <v>1048</v>
      </c>
      <c r="AI219" t="s">
        <v>1048</v>
      </c>
      <c r="AJ219">
        <v>30</v>
      </c>
    </row>
    <row r="220" spans="30:36">
      <c r="AD220" t="s">
        <v>1155</v>
      </c>
      <c r="AI220" t="s">
        <v>1155</v>
      </c>
      <c r="AJ220">
        <v>24</v>
      </c>
    </row>
    <row r="221" spans="30:36">
      <c r="AD221" t="s">
        <v>1130</v>
      </c>
      <c r="AI221" t="s">
        <v>1130</v>
      </c>
      <c r="AJ221">
        <v>22</v>
      </c>
    </row>
    <row r="222" spans="30:36">
      <c r="AD222" t="s">
        <v>1051</v>
      </c>
      <c r="AI222" t="s">
        <v>1051</v>
      </c>
      <c r="AJ222">
        <v>20</v>
      </c>
    </row>
    <row r="223" spans="30:36">
      <c r="AD223" t="s">
        <v>1056</v>
      </c>
      <c r="AI223" t="s">
        <v>1056</v>
      </c>
      <c r="AJ223">
        <v>19</v>
      </c>
    </row>
    <row r="224" spans="30:36">
      <c r="AD224" t="s">
        <v>1131</v>
      </c>
      <c r="AI224" t="s">
        <v>1131</v>
      </c>
      <c r="AJ224">
        <v>18</v>
      </c>
    </row>
    <row r="225" spans="30:36">
      <c r="AD225" t="s">
        <v>1177</v>
      </c>
      <c r="AI225" t="s">
        <v>1177</v>
      </c>
      <c r="AJ225">
        <v>17</v>
      </c>
    </row>
    <row r="226" spans="30:36">
      <c r="AD226" t="s">
        <v>1046</v>
      </c>
      <c r="AI226" t="s">
        <v>1046</v>
      </c>
      <c r="AJ226">
        <v>17</v>
      </c>
    </row>
    <row r="227" spans="30:36">
      <c r="AD227" t="s">
        <v>1163</v>
      </c>
      <c r="AI227" t="s">
        <v>1163</v>
      </c>
      <c r="AJ227">
        <v>17</v>
      </c>
    </row>
    <row r="228" spans="30:36">
      <c r="AD228" t="s">
        <v>881</v>
      </c>
      <c r="AI228" t="s">
        <v>881</v>
      </c>
      <c r="AJ228">
        <v>17</v>
      </c>
    </row>
    <row r="229" spans="30:36">
      <c r="AD229" t="s">
        <v>1145</v>
      </c>
      <c r="AI229" t="s">
        <v>1145</v>
      </c>
      <c r="AJ229">
        <v>16</v>
      </c>
    </row>
    <row r="230" spans="30:36">
      <c r="AD230" t="s">
        <v>1141</v>
      </c>
      <c r="AI230" t="s">
        <v>1141</v>
      </c>
      <c r="AJ230">
        <v>16</v>
      </c>
    </row>
    <row r="231" spans="30:36">
      <c r="AD231" t="s">
        <v>1049</v>
      </c>
      <c r="AI231" t="s">
        <v>1049</v>
      </c>
      <c r="AJ231">
        <v>15</v>
      </c>
    </row>
    <row r="232" spans="30:36">
      <c r="AD232" t="s">
        <v>1055</v>
      </c>
      <c r="AI232" t="s">
        <v>1055</v>
      </c>
      <c r="AJ232">
        <v>14</v>
      </c>
    </row>
    <row r="233" spans="30:36">
      <c r="AD233" t="s">
        <v>1047</v>
      </c>
      <c r="AI233" t="s">
        <v>1047</v>
      </c>
      <c r="AJ233">
        <v>14</v>
      </c>
    </row>
    <row r="234" spans="30:36">
      <c r="AD234" t="s">
        <v>1121</v>
      </c>
      <c r="AI234" t="s">
        <v>1121</v>
      </c>
      <c r="AJ234">
        <v>14</v>
      </c>
    </row>
    <row r="235" spans="30:36">
      <c r="AD235" t="s">
        <v>1057</v>
      </c>
      <c r="AI235" t="s">
        <v>1057</v>
      </c>
      <c r="AJ235">
        <v>13</v>
      </c>
    </row>
    <row r="236" spans="30:36">
      <c r="AD236" t="s">
        <v>1062</v>
      </c>
      <c r="AI236" t="s">
        <v>1062</v>
      </c>
      <c r="AJ236">
        <v>12</v>
      </c>
    </row>
    <row r="237" spans="30:36">
      <c r="AD237" t="s">
        <v>1049</v>
      </c>
      <c r="AI237" t="s">
        <v>1049</v>
      </c>
      <c r="AJ237">
        <v>26</v>
      </c>
    </row>
    <row r="238" spans="30:36">
      <c r="AD238" t="s">
        <v>1048</v>
      </c>
      <c r="AI238" t="s">
        <v>1048</v>
      </c>
      <c r="AJ238">
        <v>25</v>
      </c>
    </row>
    <row r="239" spans="30:36">
      <c r="AD239" t="s">
        <v>1163</v>
      </c>
      <c r="AI239" t="s">
        <v>1163</v>
      </c>
      <c r="AJ239">
        <v>23</v>
      </c>
    </row>
    <row r="240" spans="30:36">
      <c r="AD240" t="s">
        <v>1046</v>
      </c>
      <c r="AI240" t="s">
        <v>1046</v>
      </c>
      <c r="AJ240">
        <v>21</v>
      </c>
    </row>
    <row r="241" spans="30:36">
      <c r="AD241" t="s">
        <v>1120</v>
      </c>
      <c r="AI241" t="s">
        <v>1120</v>
      </c>
      <c r="AJ241">
        <v>18</v>
      </c>
    </row>
    <row r="242" spans="30:36">
      <c r="AD242" t="s">
        <v>1062</v>
      </c>
      <c r="AI242" t="s">
        <v>1062</v>
      </c>
      <c r="AJ242">
        <v>18</v>
      </c>
    </row>
    <row r="243" spans="30:36">
      <c r="AD243" t="s">
        <v>881</v>
      </c>
      <c r="AI243" t="s">
        <v>881</v>
      </c>
      <c r="AJ243">
        <v>18</v>
      </c>
    </row>
    <row r="244" spans="30:36">
      <c r="AD244" t="s">
        <v>1130</v>
      </c>
      <c r="AI244" t="s">
        <v>1130</v>
      </c>
      <c r="AJ244">
        <v>17</v>
      </c>
    </row>
    <row r="245" spans="30:36">
      <c r="AD245" t="s">
        <v>1051</v>
      </c>
      <c r="AI245" t="s">
        <v>1051</v>
      </c>
      <c r="AJ245">
        <v>17</v>
      </c>
    </row>
    <row r="246" spans="30:36">
      <c r="AD246" t="s">
        <v>1121</v>
      </c>
      <c r="AI246" t="s">
        <v>1121</v>
      </c>
      <c r="AJ246">
        <v>16</v>
      </c>
    </row>
    <row r="247" spans="30:36">
      <c r="AD247" t="s">
        <v>1050</v>
      </c>
      <c r="AI247" t="s">
        <v>1050</v>
      </c>
      <c r="AJ247">
        <v>15</v>
      </c>
    </row>
    <row r="248" spans="30:36">
      <c r="AD248" t="s">
        <v>1055</v>
      </c>
      <c r="AI248" t="s">
        <v>1055</v>
      </c>
      <c r="AJ248">
        <v>15</v>
      </c>
    </row>
    <row r="249" spans="30:36">
      <c r="AD249" t="s">
        <v>1177</v>
      </c>
      <c r="AI249" t="s">
        <v>1177</v>
      </c>
      <c r="AJ249">
        <v>14</v>
      </c>
    </row>
    <row r="250" spans="30:36">
      <c r="AD250" t="s">
        <v>1155</v>
      </c>
      <c r="AI250" t="s">
        <v>1155</v>
      </c>
      <c r="AJ250">
        <v>13</v>
      </c>
    </row>
    <row r="251" spans="30:36">
      <c r="AD251" t="s">
        <v>1112</v>
      </c>
      <c r="AI251" t="s">
        <v>1112</v>
      </c>
      <c r="AJ251">
        <v>12</v>
      </c>
    </row>
    <row r="252" spans="30:36">
      <c r="AD252" t="s">
        <v>1128</v>
      </c>
      <c r="AI252" t="s">
        <v>1128</v>
      </c>
      <c r="AJ252">
        <v>12</v>
      </c>
    </row>
    <row r="253" spans="30:36">
      <c r="AD253" t="s">
        <v>1131</v>
      </c>
      <c r="AI253" t="s">
        <v>1131</v>
      </c>
      <c r="AJ253">
        <v>11</v>
      </c>
    </row>
    <row r="254" spans="30:36">
      <c r="AD254" t="s">
        <v>1141</v>
      </c>
      <c r="AI254" t="s">
        <v>1141</v>
      </c>
      <c r="AJ254">
        <v>11</v>
      </c>
    </row>
    <row r="255" spans="30:36">
      <c r="AD255" t="s">
        <v>1056</v>
      </c>
      <c r="AI255" t="s">
        <v>1056</v>
      </c>
      <c r="AJ255">
        <v>10</v>
      </c>
    </row>
    <row r="256" spans="30:36">
      <c r="AD256" t="s">
        <v>1057</v>
      </c>
      <c r="AI256" t="s">
        <v>1057</v>
      </c>
      <c r="AJ256">
        <v>9</v>
      </c>
    </row>
    <row r="257" spans="30:36">
      <c r="AD257" t="s">
        <v>1131</v>
      </c>
      <c r="AI257" t="s">
        <v>1131</v>
      </c>
      <c r="AJ257">
        <v>17</v>
      </c>
    </row>
    <row r="258" spans="30:36">
      <c r="AD258" t="s">
        <v>1049</v>
      </c>
      <c r="AI258" t="s">
        <v>1049</v>
      </c>
      <c r="AJ258">
        <v>17</v>
      </c>
    </row>
    <row r="259" spans="30:36">
      <c r="AD259" t="s">
        <v>1121</v>
      </c>
      <c r="AI259" t="s">
        <v>1121</v>
      </c>
      <c r="AJ259">
        <v>14</v>
      </c>
    </row>
    <row r="260" spans="30:36">
      <c r="AD260" t="s">
        <v>881</v>
      </c>
      <c r="AI260" t="s">
        <v>881</v>
      </c>
      <c r="AJ260">
        <v>13</v>
      </c>
    </row>
    <row r="261" spans="30:36">
      <c r="AD261" t="s">
        <v>1155</v>
      </c>
      <c r="AI261" t="s">
        <v>1155</v>
      </c>
      <c r="AJ261">
        <v>12</v>
      </c>
    </row>
    <row r="262" spans="30:36">
      <c r="AD262" t="s">
        <v>1128</v>
      </c>
      <c r="AI262" t="s">
        <v>1128</v>
      </c>
      <c r="AJ262">
        <v>11</v>
      </c>
    </row>
    <row r="263" spans="30:36">
      <c r="AD263" t="s">
        <v>1138</v>
      </c>
      <c r="AI263" t="s">
        <v>1138</v>
      </c>
      <c r="AJ263">
        <v>10</v>
      </c>
    </row>
    <row r="264" spans="30:36">
      <c r="AD264" t="s">
        <v>1046</v>
      </c>
      <c r="AI264" t="s">
        <v>1046</v>
      </c>
      <c r="AJ264">
        <v>10</v>
      </c>
    </row>
    <row r="265" spans="30:36">
      <c r="AD265" t="s">
        <v>1163</v>
      </c>
      <c r="AI265" t="s">
        <v>1163</v>
      </c>
      <c r="AJ265">
        <v>10</v>
      </c>
    </row>
    <row r="266" spans="30:36">
      <c r="AD266" t="s">
        <v>1052</v>
      </c>
      <c r="AI266" t="s">
        <v>1052</v>
      </c>
      <c r="AJ266">
        <v>10</v>
      </c>
    </row>
    <row r="267" spans="30:36">
      <c r="AD267" t="s">
        <v>1120</v>
      </c>
      <c r="AI267" t="s">
        <v>1120</v>
      </c>
      <c r="AJ267">
        <v>9</v>
      </c>
    </row>
    <row r="268" spans="30:36">
      <c r="AD268" t="s">
        <v>1101</v>
      </c>
      <c r="AI268" t="s">
        <v>1101</v>
      </c>
      <c r="AJ268">
        <v>9</v>
      </c>
    </row>
    <row r="269" spans="30:36">
      <c r="AD269" t="s">
        <v>1065</v>
      </c>
      <c r="AI269" t="s">
        <v>1065</v>
      </c>
      <c r="AJ269">
        <v>8</v>
      </c>
    </row>
    <row r="270" spans="30:36">
      <c r="AD270" t="s">
        <v>1184</v>
      </c>
      <c r="AI270" t="s">
        <v>1184</v>
      </c>
      <c r="AJ270">
        <v>8</v>
      </c>
    </row>
    <row r="271" spans="30:36">
      <c r="AD271" t="s">
        <v>1062</v>
      </c>
      <c r="AI271" t="s">
        <v>1062</v>
      </c>
      <c r="AJ271">
        <v>8</v>
      </c>
    </row>
    <row r="272" spans="30:36">
      <c r="AD272" t="s">
        <v>1063</v>
      </c>
      <c r="AI272" t="s">
        <v>1063</v>
      </c>
      <c r="AJ272">
        <v>7</v>
      </c>
    </row>
    <row r="273" spans="30:36">
      <c r="AD273" t="s">
        <v>1130</v>
      </c>
      <c r="AI273" t="s">
        <v>1130</v>
      </c>
      <c r="AJ273">
        <v>7</v>
      </c>
    </row>
    <row r="274" spans="30:36">
      <c r="AD274" t="s">
        <v>1070</v>
      </c>
      <c r="AI274" t="s">
        <v>1070</v>
      </c>
      <c r="AJ274">
        <v>6</v>
      </c>
    </row>
    <row r="275" spans="30:36">
      <c r="AD275" t="s">
        <v>1056</v>
      </c>
      <c r="AI275" t="s">
        <v>1056</v>
      </c>
      <c r="AJ275">
        <v>6</v>
      </c>
    </row>
    <row r="276" spans="30:36">
      <c r="AD276" t="s">
        <v>1076</v>
      </c>
      <c r="AI276" t="s">
        <v>1076</v>
      </c>
      <c r="AJ276">
        <v>6</v>
      </c>
    </row>
    <row r="277" spans="30:36">
      <c r="AD277" t="s">
        <v>1120</v>
      </c>
      <c r="AI277" t="s">
        <v>1120</v>
      </c>
      <c r="AJ277">
        <v>37</v>
      </c>
    </row>
    <row r="278" spans="30:36">
      <c r="AD278" t="s">
        <v>1076</v>
      </c>
      <c r="AI278" t="s">
        <v>1076</v>
      </c>
      <c r="AJ278">
        <v>26</v>
      </c>
    </row>
    <row r="279" spans="30:36">
      <c r="AD279" t="s">
        <v>1049</v>
      </c>
      <c r="AI279" t="s">
        <v>1049</v>
      </c>
      <c r="AJ279">
        <v>21</v>
      </c>
    </row>
    <row r="280" spans="30:36">
      <c r="AD280" t="s">
        <v>1047</v>
      </c>
      <c r="AI280" t="s">
        <v>1047</v>
      </c>
      <c r="AJ280">
        <v>20</v>
      </c>
    </row>
    <row r="281" spans="30:36">
      <c r="AD281" t="s">
        <v>1155</v>
      </c>
      <c r="AI281" t="s">
        <v>1155</v>
      </c>
      <c r="AJ281">
        <v>18</v>
      </c>
    </row>
    <row r="282" spans="30:36">
      <c r="AD282" t="s">
        <v>1051</v>
      </c>
      <c r="AI282" t="s">
        <v>1051</v>
      </c>
      <c r="AJ282">
        <v>17</v>
      </c>
    </row>
    <row r="283" spans="30:36">
      <c r="AD283" t="s">
        <v>1046</v>
      </c>
      <c r="AI283" t="s">
        <v>1046</v>
      </c>
      <c r="AJ283">
        <v>17</v>
      </c>
    </row>
    <row r="284" spans="30:36">
      <c r="AD284" t="s">
        <v>1169</v>
      </c>
      <c r="AI284" t="s">
        <v>1169</v>
      </c>
      <c r="AJ284">
        <v>16</v>
      </c>
    </row>
    <row r="285" spans="30:36">
      <c r="AD285" t="s">
        <v>1121</v>
      </c>
      <c r="AI285" t="s">
        <v>1121</v>
      </c>
      <c r="AJ285">
        <v>16</v>
      </c>
    </row>
    <row r="286" spans="30:36">
      <c r="AD286" t="s">
        <v>1114</v>
      </c>
      <c r="AI286" t="s">
        <v>1114</v>
      </c>
      <c r="AJ286">
        <v>15</v>
      </c>
    </row>
    <row r="287" spans="30:36">
      <c r="AD287" t="s">
        <v>1070</v>
      </c>
      <c r="AI287" t="s">
        <v>1070</v>
      </c>
      <c r="AJ287">
        <v>14</v>
      </c>
    </row>
    <row r="288" spans="30:36">
      <c r="AD288" t="s">
        <v>1048</v>
      </c>
      <c r="AI288" t="s">
        <v>1048</v>
      </c>
      <c r="AJ288">
        <v>14</v>
      </c>
    </row>
    <row r="289" spans="30:36">
      <c r="AD289" t="s">
        <v>1145</v>
      </c>
      <c r="AI289" t="s">
        <v>1145</v>
      </c>
      <c r="AJ289">
        <v>13</v>
      </c>
    </row>
    <row r="290" spans="30:36">
      <c r="AD290" t="s">
        <v>1050</v>
      </c>
      <c r="AI290" t="s">
        <v>1050</v>
      </c>
      <c r="AJ290">
        <v>13</v>
      </c>
    </row>
    <row r="291" spans="30:36">
      <c r="AD291" t="s">
        <v>1177</v>
      </c>
      <c r="AI291" t="s">
        <v>1177</v>
      </c>
      <c r="AJ291">
        <v>12</v>
      </c>
    </row>
    <row r="292" spans="30:36">
      <c r="AD292" t="s">
        <v>1141</v>
      </c>
      <c r="AI292" t="s">
        <v>1141</v>
      </c>
      <c r="AJ292">
        <v>12</v>
      </c>
    </row>
    <row r="293" spans="30:36">
      <c r="AD293" t="s">
        <v>1062</v>
      </c>
      <c r="AI293" t="s">
        <v>1062</v>
      </c>
      <c r="AJ293">
        <v>12</v>
      </c>
    </row>
    <row r="294" spans="30:36">
      <c r="AD294" t="s">
        <v>1130</v>
      </c>
      <c r="AI294" t="s">
        <v>1130</v>
      </c>
      <c r="AJ294">
        <v>12</v>
      </c>
    </row>
    <row r="295" spans="30:36">
      <c r="AD295" t="s">
        <v>1057</v>
      </c>
      <c r="AI295" t="s">
        <v>1057</v>
      </c>
      <c r="AJ295">
        <v>11</v>
      </c>
    </row>
    <row r="296" spans="30:36">
      <c r="AD296" t="s">
        <v>1055</v>
      </c>
      <c r="AI296" t="s">
        <v>1055</v>
      </c>
      <c r="AJ296">
        <v>11</v>
      </c>
    </row>
    <row r="297" spans="30:36">
      <c r="AD297" t="s">
        <v>1425</v>
      </c>
      <c r="AI297" t="s">
        <v>1425</v>
      </c>
      <c r="AJ297">
        <v>38</v>
      </c>
    </row>
    <row r="298" spans="30:36">
      <c r="AD298" t="s">
        <v>806</v>
      </c>
      <c r="AI298" t="s">
        <v>806</v>
      </c>
      <c r="AJ298">
        <v>32</v>
      </c>
    </row>
    <row r="299" spans="30:36">
      <c r="AD299" t="s">
        <v>809</v>
      </c>
      <c r="AI299" t="s">
        <v>809</v>
      </c>
      <c r="AJ299">
        <v>31</v>
      </c>
    </row>
    <row r="300" spans="30:36">
      <c r="AD300" t="s">
        <v>813</v>
      </c>
      <c r="AI300" t="s">
        <v>813</v>
      </c>
      <c r="AJ300">
        <v>27</v>
      </c>
    </row>
    <row r="301" spans="30:36">
      <c r="AD301" t="s">
        <v>1426</v>
      </c>
      <c r="AI301" t="s">
        <v>1426</v>
      </c>
      <c r="AJ301">
        <v>27</v>
      </c>
    </row>
    <row r="302" spans="30:36">
      <c r="AD302" t="s">
        <v>839</v>
      </c>
      <c r="AI302" t="s">
        <v>839</v>
      </c>
      <c r="AJ302">
        <v>25</v>
      </c>
    </row>
    <row r="303" spans="30:36">
      <c r="AD303" t="s">
        <v>803</v>
      </c>
      <c r="AI303" t="s">
        <v>803</v>
      </c>
      <c r="AJ303">
        <v>23</v>
      </c>
    </row>
    <row r="304" spans="30:36">
      <c r="AD304" t="s">
        <v>1427</v>
      </c>
      <c r="AI304" t="s">
        <v>1427</v>
      </c>
      <c r="AJ304">
        <v>23</v>
      </c>
    </row>
    <row r="305" spans="30:36">
      <c r="AD305" t="s">
        <v>882</v>
      </c>
      <c r="AI305" t="s">
        <v>882</v>
      </c>
      <c r="AJ305">
        <v>22</v>
      </c>
    </row>
    <row r="306" spans="30:36">
      <c r="AD306" t="s">
        <v>1271</v>
      </c>
      <c r="AI306" t="s">
        <v>1271</v>
      </c>
      <c r="AJ306">
        <v>21</v>
      </c>
    </row>
    <row r="307" spans="30:36">
      <c r="AD307" t="s">
        <v>800</v>
      </c>
      <c r="AI307" t="s">
        <v>800</v>
      </c>
      <c r="AJ307">
        <v>19</v>
      </c>
    </row>
    <row r="308" spans="30:36">
      <c r="AD308" t="s">
        <v>1428</v>
      </c>
      <c r="AI308" t="s">
        <v>1428</v>
      </c>
      <c r="AJ308">
        <v>19</v>
      </c>
    </row>
    <row r="309" spans="30:36">
      <c r="AD309" t="s">
        <v>796</v>
      </c>
      <c r="AI309" t="s">
        <v>796</v>
      </c>
      <c r="AJ309">
        <v>18</v>
      </c>
    </row>
    <row r="310" spans="30:36">
      <c r="AD310" t="s">
        <v>949</v>
      </c>
      <c r="AI310" t="s">
        <v>949</v>
      </c>
      <c r="AJ310">
        <v>17</v>
      </c>
    </row>
    <row r="311" spans="30:36">
      <c r="AD311" t="s">
        <v>1002</v>
      </c>
      <c r="AI311" t="s">
        <v>1002</v>
      </c>
      <c r="AJ311">
        <v>17</v>
      </c>
    </row>
    <row r="312" spans="30:36">
      <c r="AD312" t="s">
        <v>1429</v>
      </c>
      <c r="AI312" t="s">
        <v>1429</v>
      </c>
      <c r="AJ312">
        <v>17</v>
      </c>
    </row>
    <row r="313" spans="30:36">
      <c r="AD313" t="s">
        <v>834</v>
      </c>
      <c r="AI313" t="s">
        <v>834</v>
      </c>
      <c r="AJ313">
        <v>16</v>
      </c>
    </row>
    <row r="314" spans="30:36">
      <c r="AD314" t="s">
        <v>794</v>
      </c>
      <c r="AI314" t="s">
        <v>794</v>
      </c>
      <c r="AJ314">
        <v>16</v>
      </c>
    </row>
    <row r="315" spans="30:36">
      <c r="AD315" t="s">
        <v>881</v>
      </c>
      <c r="AI315" t="s">
        <v>881</v>
      </c>
      <c r="AJ315">
        <v>16</v>
      </c>
    </row>
    <row r="316" spans="30:36">
      <c r="AD316" t="s">
        <v>1430</v>
      </c>
      <c r="AI316" t="s">
        <v>1430</v>
      </c>
      <c r="AJ316">
        <v>14</v>
      </c>
    </row>
    <row r="317" spans="30:36">
      <c r="AD317" t="s">
        <v>1414</v>
      </c>
      <c r="AI317" t="s">
        <v>1414</v>
      </c>
      <c r="AJ317">
        <v>36</v>
      </c>
    </row>
    <row r="318" spans="30:36">
      <c r="AD318" t="s">
        <v>1120</v>
      </c>
      <c r="AI318" t="s">
        <v>1120</v>
      </c>
      <c r="AJ318">
        <v>33</v>
      </c>
    </row>
    <row r="319" spans="30:36">
      <c r="AD319" t="s">
        <v>1121</v>
      </c>
      <c r="AI319" t="s">
        <v>1121</v>
      </c>
      <c r="AJ319">
        <v>31</v>
      </c>
    </row>
    <row r="320" spans="30:36">
      <c r="AD320" t="s">
        <v>1114</v>
      </c>
      <c r="AI320" t="s">
        <v>1114</v>
      </c>
      <c r="AJ320">
        <v>30</v>
      </c>
    </row>
    <row r="321" spans="30:36">
      <c r="AD321" t="s">
        <v>1155</v>
      </c>
      <c r="AI321" t="s">
        <v>1155</v>
      </c>
      <c r="AJ321">
        <v>27</v>
      </c>
    </row>
    <row r="322" spans="30:36">
      <c r="AD322" t="s">
        <v>1049</v>
      </c>
      <c r="AI322" t="s">
        <v>1049</v>
      </c>
      <c r="AJ322">
        <v>25</v>
      </c>
    </row>
    <row r="323" spans="30:36">
      <c r="AD323" t="s">
        <v>881</v>
      </c>
      <c r="AI323" t="s">
        <v>881</v>
      </c>
      <c r="AJ323">
        <v>25</v>
      </c>
    </row>
    <row r="324" spans="30:36">
      <c r="AD324" t="s">
        <v>1056</v>
      </c>
      <c r="AI324" t="s">
        <v>1056</v>
      </c>
      <c r="AJ324">
        <v>22</v>
      </c>
    </row>
    <row r="325" spans="30:36">
      <c r="AD325" t="s">
        <v>1051</v>
      </c>
      <c r="AI325" t="s">
        <v>1051</v>
      </c>
      <c r="AJ325">
        <v>20</v>
      </c>
    </row>
    <row r="326" spans="30:36">
      <c r="AD326" t="s">
        <v>1068</v>
      </c>
      <c r="AI326" t="s">
        <v>1068</v>
      </c>
      <c r="AJ326">
        <v>18</v>
      </c>
    </row>
    <row r="327" spans="30:36">
      <c r="AD327" t="s">
        <v>1130</v>
      </c>
      <c r="AI327" t="s">
        <v>1130</v>
      </c>
      <c r="AJ327">
        <v>18</v>
      </c>
    </row>
    <row r="328" spans="30:36">
      <c r="AD328" t="s">
        <v>1115</v>
      </c>
      <c r="AI328" t="s">
        <v>1115</v>
      </c>
      <c r="AJ328">
        <v>15</v>
      </c>
    </row>
    <row r="329" spans="30:36">
      <c r="AD329" t="s">
        <v>1163</v>
      </c>
      <c r="AI329" t="s">
        <v>1163</v>
      </c>
      <c r="AJ329">
        <v>15</v>
      </c>
    </row>
    <row r="330" spans="30:36">
      <c r="AD330" t="s">
        <v>1055</v>
      </c>
      <c r="AI330" t="s">
        <v>1055</v>
      </c>
      <c r="AJ330">
        <v>15</v>
      </c>
    </row>
    <row r="331" spans="30:36">
      <c r="AD331" t="s">
        <v>1145</v>
      </c>
      <c r="AI331" t="s">
        <v>1145</v>
      </c>
      <c r="AJ331">
        <v>15</v>
      </c>
    </row>
    <row r="332" spans="30:36">
      <c r="AD332" t="s">
        <v>1052</v>
      </c>
      <c r="AI332" t="s">
        <v>1052</v>
      </c>
      <c r="AJ332">
        <v>14</v>
      </c>
    </row>
    <row r="333" spans="30:36">
      <c r="AD333" t="s">
        <v>1138</v>
      </c>
      <c r="AI333" t="s">
        <v>1138</v>
      </c>
      <c r="AJ333">
        <v>14</v>
      </c>
    </row>
    <row r="334" spans="30:36">
      <c r="AD334" t="s">
        <v>1169</v>
      </c>
      <c r="AI334" t="s">
        <v>1169</v>
      </c>
      <c r="AJ334">
        <v>13</v>
      </c>
    </row>
    <row r="335" spans="30:36">
      <c r="AD335" t="s">
        <v>1131</v>
      </c>
      <c r="AI335" t="s">
        <v>1131</v>
      </c>
      <c r="AJ335">
        <v>13</v>
      </c>
    </row>
    <row r="336" spans="30:36">
      <c r="AD336" t="s">
        <v>1048</v>
      </c>
      <c r="AI336" t="s">
        <v>1048</v>
      </c>
      <c r="AJ336">
        <v>13</v>
      </c>
    </row>
    <row r="337" spans="30:36">
      <c r="AD337" t="s">
        <v>1120</v>
      </c>
      <c r="AI337" t="s">
        <v>1120</v>
      </c>
      <c r="AJ337">
        <v>45</v>
      </c>
    </row>
    <row r="338" spans="30:36">
      <c r="AD338" t="s">
        <v>1049</v>
      </c>
      <c r="AI338" t="s">
        <v>1049</v>
      </c>
      <c r="AJ338">
        <v>41</v>
      </c>
    </row>
    <row r="339" spans="30:36">
      <c r="AD339" t="s">
        <v>1121</v>
      </c>
      <c r="AI339" t="s">
        <v>1121</v>
      </c>
      <c r="AJ339">
        <v>30</v>
      </c>
    </row>
    <row r="340" spans="30:36">
      <c r="AD340" t="s">
        <v>1076</v>
      </c>
      <c r="AI340" t="s">
        <v>1076</v>
      </c>
      <c r="AJ340">
        <v>27</v>
      </c>
    </row>
    <row r="341" spans="30:36">
      <c r="AD341" t="s">
        <v>1163</v>
      </c>
      <c r="AI341" t="s">
        <v>1163</v>
      </c>
      <c r="AJ341">
        <v>26</v>
      </c>
    </row>
    <row r="342" spans="30:36">
      <c r="AD342" t="s">
        <v>881</v>
      </c>
      <c r="AI342" t="s">
        <v>881</v>
      </c>
      <c r="AJ342">
        <v>24</v>
      </c>
    </row>
    <row r="343" spans="30:36">
      <c r="AD343" t="s">
        <v>1048</v>
      </c>
      <c r="AI343" t="s">
        <v>1048</v>
      </c>
      <c r="AJ343">
        <v>24</v>
      </c>
    </row>
    <row r="344" spans="30:36">
      <c r="AD344" t="s">
        <v>1155</v>
      </c>
      <c r="AI344" t="s">
        <v>1155</v>
      </c>
      <c r="AJ344">
        <v>24</v>
      </c>
    </row>
    <row r="345" spans="30:36">
      <c r="AD345" t="s">
        <v>1130</v>
      </c>
      <c r="AI345" t="s">
        <v>1130</v>
      </c>
      <c r="AJ345">
        <v>23</v>
      </c>
    </row>
    <row r="346" spans="30:36">
      <c r="AD346" t="s">
        <v>1062</v>
      </c>
      <c r="AI346" t="s">
        <v>1062</v>
      </c>
      <c r="AJ346">
        <v>22</v>
      </c>
    </row>
    <row r="347" spans="30:36">
      <c r="AD347" t="s">
        <v>1128</v>
      </c>
      <c r="AI347" t="s">
        <v>1128</v>
      </c>
      <c r="AJ347">
        <v>20</v>
      </c>
    </row>
    <row r="348" spans="30:36">
      <c r="AD348" t="s">
        <v>1056</v>
      </c>
      <c r="AI348" t="s">
        <v>1056</v>
      </c>
      <c r="AJ348">
        <v>16</v>
      </c>
    </row>
    <row r="349" spans="30:36">
      <c r="AD349" t="s">
        <v>1177</v>
      </c>
      <c r="AI349" t="s">
        <v>1177</v>
      </c>
      <c r="AJ349">
        <v>15</v>
      </c>
    </row>
    <row r="350" spans="30:36">
      <c r="AD350" t="s">
        <v>1057</v>
      </c>
      <c r="AI350" t="s">
        <v>1057</v>
      </c>
      <c r="AJ350">
        <v>14</v>
      </c>
    </row>
    <row r="351" spans="30:36">
      <c r="AD351" t="s">
        <v>1047</v>
      </c>
      <c r="AI351" t="s">
        <v>1047</v>
      </c>
      <c r="AJ351">
        <v>14</v>
      </c>
    </row>
    <row r="352" spans="30:36">
      <c r="AD352" t="s">
        <v>1124</v>
      </c>
      <c r="AI352" t="s">
        <v>1124</v>
      </c>
      <c r="AJ352">
        <v>14</v>
      </c>
    </row>
    <row r="353" spans="30:36">
      <c r="AD353" t="s">
        <v>1050</v>
      </c>
      <c r="AI353" t="s">
        <v>1050</v>
      </c>
      <c r="AJ353">
        <v>13</v>
      </c>
    </row>
    <row r="354" spans="30:36">
      <c r="AD354" t="s">
        <v>1055</v>
      </c>
      <c r="AI354" t="s">
        <v>1055</v>
      </c>
      <c r="AJ354">
        <v>12</v>
      </c>
    </row>
    <row r="355" spans="30:36">
      <c r="AD355" t="s">
        <v>1314</v>
      </c>
      <c r="AI355" t="s">
        <v>1314</v>
      </c>
      <c r="AJ355">
        <v>12</v>
      </c>
    </row>
    <row r="356" spans="30:36">
      <c r="AD356" t="s">
        <v>1131</v>
      </c>
      <c r="AI356" t="s">
        <v>1131</v>
      </c>
      <c r="AJ356">
        <v>11</v>
      </c>
    </row>
    <row r="357" spans="30:36">
      <c r="AD357" t="s">
        <v>1051</v>
      </c>
      <c r="AI357" t="s">
        <v>1051</v>
      </c>
      <c r="AJ357">
        <v>24</v>
      </c>
    </row>
    <row r="358" spans="30:36">
      <c r="AD358" t="s">
        <v>1120</v>
      </c>
      <c r="AI358" t="s">
        <v>1120</v>
      </c>
      <c r="AJ358">
        <v>24</v>
      </c>
    </row>
    <row r="359" spans="30:36">
      <c r="AD359" t="s">
        <v>1114</v>
      </c>
      <c r="AI359" t="s">
        <v>1114</v>
      </c>
      <c r="AJ359">
        <v>22</v>
      </c>
    </row>
    <row r="360" spans="30:36">
      <c r="AD360" t="s">
        <v>1155</v>
      </c>
      <c r="AI360" t="s">
        <v>1155</v>
      </c>
      <c r="AJ360">
        <v>21</v>
      </c>
    </row>
    <row r="361" spans="30:36">
      <c r="AD361" t="s">
        <v>1177</v>
      </c>
      <c r="AI361" t="s">
        <v>1177</v>
      </c>
      <c r="AJ361">
        <v>20</v>
      </c>
    </row>
    <row r="362" spans="30:36">
      <c r="AD362" t="s">
        <v>1183</v>
      </c>
      <c r="AI362" t="s">
        <v>1183</v>
      </c>
      <c r="AJ362">
        <v>19</v>
      </c>
    </row>
    <row r="363" spans="30:36">
      <c r="AD363" t="s">
        <v>1049</v>
      </c>
      <c r="AI363" t="s">
        <v>1049</v>
      </c>
      <c r="AJ363">
        <v>19</v>
      </c>
    </row>
    <row r="364" spans="30:36">
      <c r="AD364" t="s">
        <v>1076</v>
      </c>
      <c r="AI364" t="s">
        <v>1076</v>
      </c>
      <c r="AJ364">
        <v>18</v>
      </c>
    </row>
    <row r="365" spans="30:36">
      <c r="AD365" t="s">
        <v>1141</v>
      </c>
      <c r="AI365" t="s">
        <v>1141</v>
      </c>
      <c r="AJ365">
        <v>17</v>
      </c>
    </row>
    <row r="366" spans="30:36">
      <c r="AD366" t="s">
        <v>1130</v>
      </c>
      <c r="AI366" t="s">
        <v>1130</v>
      </c>
      <c r="AJ366">
        <v>17</v>
      </c>
    </row>
    <row r="367" spans="30:36">
      <c r="AD367" t="s">
        <v>1057</v>
      </c>
      <c r="AI367" t="s">
        <v>1057</v>
      </c>
      <c r="AJ367">
        <v>16</v>
      </c>
    </row>
    <row r="368" spans="30:36">
      <c r="AD368" t="s">
        <v>1048</v>
      </c>
      <c r="AI368" t="s">
        <v>1048</v>
      </c>
      <c r="AJ368">
        <v>16</v>
      </c>
    </row>
    <row r="369" spans="30:36">
      <c r="AD369" t="s">
        <v>881</v>
      </c>
      <c r="AI369" t="s">
        <v>881</v>
      </c>
      <c r="AJ369">
        <v>15</v>
      </c>
    </row>
    <row r="370" spans="30:36">
      <c r="AD370" t="s">
        <v>1163</v>
      </c>
      <c r="AI370" t="s">
        <v>1163</v>
      </c>
      <c r="AJ370">
        <v>14</v>
      </c>
    </row>
    <row r="371" spans="30:36">
      <c r="AD371" t="s">
        <v>1128</v>
      </c>
      <c r="AI371" t="s">
        <v>1128</v>
      </c>
      <c r="AJ371">
        <v>14</v>
      </c>
    </row>
    <row r="372" spans="30:36">
      <c r="AD372" t="s">
        <v>1121</v>
      </c>
      <c r="AI372" t="s">
        <v>1121</v>
      </c>
      <c r="AJ372">
        <v>14</v>
      </c>
    </row>
    <row r="373" spans="30:36">
      <c r="AD373" t="s">
        <v>1047</v>
      </c>
      <c r="AI373" t="s">
        <v>1047</v>
      </c>
      <c r="AJ373">
        <v>13</v>
      </c>
    </row>
    <row r="374" spans="30:36">
      <c r="AD374" t="s">
        <v>1131</v>
      </c>
      <c r="AI374" t="s">
        <v>1131</v>
      </c>
      <c r="AJ374">
        <v>13</v>
      </c>
    </row>
    <row r="375" spans="30:36">
      <c r="AD375" t="s">
        <v>1056</v>
      </c>
      <c r="AI375" t="s">
        <v>1056</v>
      </c>
      <c r="AJ375">
        <v>13</v>
      </c>
    </row>
    <row r="376" spans="30:36">
      <c r="AD376" t="s">
        <v>1127</v>
      </c>
      <c r="AI376" t="s">
        <v>1127</v>
      </c>
      <c r="AJ376">
        <v>13</v>
      </c>
    </row>
    <row r="377" spans="30:36">
      <c r="AD377" t="s">
        <v>1168</v>
      </c>
      <c r="AI377" t="s">
        <v>1168</v>
      </c>
      <c r="AJ377">
        <v>23</v>
      </c>
    </row>
    <row r="378" spans="30:36">
      <c r="AD378" t="s">
        <v>1048</v>
      </c>
      <c r="AI378" t="s">
        <v>1048</v>
      </c>
      <c r="AJ378">
        <v>21</v>
      </c>
    </row>
    <row r="379" spans="30:36">
      <c r="AD379" t="s">
        <v>1120</v>
      </c>
      <c r="AI379" t="s">
        <v>1120</v>
      </c>
      <c r="AJ379">
        <v>21</v>
      </c>
    </row>
    <row r="380" spans="30:36">
      <c r="AD380" t="s">
        <v>1049</v>
      </c>
      <c r="AI380" t="s">
        <v>1049</v>
      </c>
      <c r="AJ380">
        <v>17</v>
      </c>
    </row>
    <row r="381" spans="30:36">
      <c r="AD381" t="s">
        <v>1155</v>
      </c>
      <c r="AI381" t="s">
        <v>1155</v>
      </c>
      <c r="AJ381">
        <v>15</v>
      </c>
    </row>
    <row r="382" spans="30:36">
      <c r="AD382" t="s">
        <v>1314</v>
      </c>
      <c r="AI382" t="s">
        <v>1314</v>
      </c>
      <c r="AJ382">
        <v>13</v>
      </c>
    </row>
    <row r="383" spans="30:36">
      <c r="AD383" t="s">
        <v>1124</v>
      </c>
      <c r="AI383" t="s">
        <v>1124</v>
      </c>
      <c r="AJ383">
        <v>13</v>
      </c>
    </row>
    <row r="384" spans="30:36">
      <c r="AD384" t="s">
        <v>1100</v>
      </c>
      <c r="AI384" t="s">
        <v>1100</v>
      </c>
      <c r="AJ384">
        <v>13</v>
      </c>
    </row>
    <row r="385" spans="30:36">
      <c r="AD385" t="s">
        <v>881</v>
      </c>
      <c r="AI385" t="s">
        <v>881</v>
      </c>
      <c r="AJ385">
        <v>13</v>
      </c>
    </row>
    <row r="386" spans="30:36">
      <c r="AD386" t="s">
        <v>1056</v>
      </c>
      <c r="AI386" t="s">
        <v>1056</v>
      </c>
      <c r="AJ386">
        <v>12</v>
      </c>
    </row>
    <row r="387" spans="30:36">
      <c r="AD387" t="s">
        <v>1050</v>
      </c>
      <c r="AI387" t="s">
        <v>1050</v>
      </c>
      <c r="AJ387">
        <v>11</v>
      </c>
    </row>
    <row r="388" spans="30:36">
      <c r="AD388" t="s">
        <v>1055</v>
      </c>
      <c r="AI388" t="s">
        <v>1055</v>
      </c>
      <c r="AJ388">
        <v>11</v>
      </c>
    </row>
    <row r="389" spans="30:36">
      <c r="AD389" t="s">
        <v>1121</v>
      </c>
      <c r="AI389" t="s">
        <v>1121</v>
      </c>
      <c r="AJ389">
        <v>11</v>
      </c>
    </row>
    <row r="390" spans="30:36">
      <c r="AD390" t="s">
        <v>1131</v>
      </c>
      <c r="AI390" t="s">
        <v>1131</v>
      </c>
      <c r="AJ390">
        <v>10</v>
      </c>
    </row>
    <row r="391" spans="30:36">
      <c r="AD391" t="s">
        <v>1047</v>
      </c>
      <c r="AI391" t="s">
        <v>1047</v>
      </c>
      <c r="AJ391">
        <v>8</v>
      </c>
    </row>
    <row r="392" spans="30:36">
      <c r="AD392" t="s">
        <v>1108</v>
      </c>
      <c r="AI392" t="s">
        <v>1108</v>
      </c>
      <c r="AJ392">
        <v>8</v>
      </c>
    </row>
    <row r="393" spans="30:36">
      <c r="AD393" t="s">
        <v>1169</v>
      </c>
      <c r="AI393" t="s">
        <v>1169</v>
      </c>
      <c r="AJ393">
        <v>8</v>
      </c>
    </row>
    <row r="394" spans="30:36">
      <c r="AD394" t="s">
        <v>1163</v>
      </c>
      <c r="AI394" t="s">
        <v>1163</v>
      </c>
      <c r="AJ394">
        <v>8</v>
      </c>
    </row>
    <row r="395" spans="30:36">
      <c r="AD395" t="s">
        <v>1114</v>
      </c>
      <c r="AI395" t="s">
        <v>1114</v>
      </c>
      <c r="AJ395">
        <v>7</v>
      </c>
    </row>
    <row r="396" spans="30:36">
      <c r="AD396" t="s">
        <v>1076</v>
      </c>
      <c r="AI396" t="s">
        <v>1076</v>
      </c>
      <c r="AJ396">
        <v>7</v>
      </c>
    </row>
    <row r="397" spans="30:36">
      <c r="AD397" t="s">
        <v>1121</v>
      </c>
      <c r="AI397" t="s">
        <v>1121</v>
      </c>
      <c r="AJ397">
        <v>26</v>
      </c>
    </row>
    <row r="398" spans="30:36">
      <c r="AD398" t="s">
        <v>1048</v>
      </c>
      <c r="AI398" t="s">
        <v>1048</v>
      </c>
      <c r="AJ398">
        <v>20</v>
      </c>
    </row>
    <row r="399" spans="30:36">
      <c r="AD399" t="s">
        <v>1314</v>
      </c>
      <c r="AI399" t="s">
        <v>1314</v>
      </c>
      <c r="AJ399">
        <v>19</v>
      </c>
    </row>
    <row r="400" spans="30:36">
      <c r="AD400" t="s">
        <v>1120</v>
      </c>
      <c r="AI400" t="s">
        <v>1120</v>
      </c>
      <c r="AJ400">
        <v>12</v>
      </c>
    </row>
    <row r="401" spans="30:36">
      <c r="AD401" t="s">
        <v>1060</v>
      </c>
      <c r="AI401" t="s">
        <v>1060</v>
      </c>
      <c r="AJ401">
        <v>11</v>
      </c>
    </row>
    <row r="402" spans="30:36">
      <c r="AD402" t="s">
        <v>1155</v>
      </c>
      <c r="AI402" t="s">
        <v>1155</v>
      </c>
      <c r="AJ402">
        <v>11</v>
      </c>
    </row>
    <row r="403" spans="30:36">
      <c r="AD403" t="s">
        <v>1062</v>
      </c>
      <c r="AI403" t="s">
        <v>1062</v>
      </c>
      <c r="AJ403">
        <v>10</v>
      </c>
    </row>
    <row r="404" spans="30:36">
      <c r="AD404" t="s">
        <v>1163</v>
      </c>
      <c r="AI404" t="s">
        <v>1163</v>
      </c>
      <c r="AJ404">
        <v>10</v>
      </c>
    </row>
    <row r="405" spans="30:36">
      <c r="AD405" t="s">
        <v>1049</v>
      </c>
      <c r="AI405" t="s">
        <v>1049</v>
      </c>
      <c r="AJ405">
        <v>10</v>
      </c>
    </row>
    <row r="406" spans="30:36">
      <c r="AD406" t="s">
        <v>1076</v>
      </c>
      <c r="AI406" t="s">
        <v>1076</v>
      </c>
      <c r="AJ406">
        <v>10</v>
      </c>
    </row>
    <row r="407" spans="30:36">
      <c r="AD407" t="s">
        <v>1127</v>
      </c>
      <c r="AI407" t="s">
        <v>1127</v>
      </c>
      <c r="AJ407">
        <v>10</v>
      </c>
    </row>
    <row r="408" spans="30:36">
      <c r="AD408" t="s">
        <v>1183</v>
      </c>
      <c r="AI408" t="s">
        <v>1183</v>
      </c>
      <c r="AJ408">
        <v>9</v>
      </c>
    </row>
    <row r="409" spans="30:36">
      <c r="AD409" t="s">
        <v>1177</v>
      </c>
      <c r="AI409" t="s">
        <v>1177</v>
      </c>
      <c r="AJ409">
        <v>9</v>
      </c>
    </row>
    <row r="410" spans="30:36">
      <c r="AD410" t="s">
        <v>1059</v>
      </c>
      <c r="AI410" t="s">
        <v>1059</v>
      </c>
      <c r="AJ410">
        <v>9</v>
      </c>
    </row>
    <row r="411" spans="30:36">
      <c r="AD411" t="s">
        <v>1145</v>
      </c>
      <c r="AI411" t="s">
        <v>1145</v>
      </c>
      <c r="AJ411">
        <v>9</v>
      </c>
    </row>
    <row r="412" spans="30:36">
      <c r="AD412" t="s">
        <v>1046</v>
      </c>
      <c r="AI412" t="s">
        <v>1046</v>
      </c>
      <c r="AJ412">
        <v>9</v>
      </c>
    </row>
    <row r="413" spans="30:36">
      <c r="AD413" t="s">
        <v>1055</v>
      </c>
      <c r="AI413" t="s">
        <v>1055</v>
      </c>
      <c r="AJ413">
        <v>8</v>
      </c>
    </row>
    <row r="414" spans="30:36">
      <c r="AD414" t="s">
        <v>1131</v>
      </c>
      <c r="AI414" t="s">
        <v>1131</v>
      </c>
      <c r="AJ414">
        <v>8</v>
      </c>
    </row>
    <row r="415" spans="30:36">
      <c r="AD415" t="s">
        <v>1147</v>
      </c>
      <c r="AI415" t="s">
        <v>1147</v>
      </c>
      <c r="AJ415">
        <v>8</v>
      </c>
    </row>
    <row r="416" spans="30:36">
      <c r="AD416" t="s">
        <v>1056</v>
      </c>
      <c r="AI416" t="s">
        <v>1056</v>
      </c>
      <c r="AJ416">
        <v>7</v>
      </c>
    </row>
    <row r="417" spans="30:36">
      <c r="AD417" t="s">
        <v>1120</v>
      </c>
      <c r="AI417" t="s">
        <v>1120</v>
      </c>
      <c r="AJ417">
        <v>43</v>
      </c>
    </row>
    <row r="418" spans="30:36">
      <c r="AD418" t="s">
        <v>1155</v>
      </c>
      <c r="AI418" t="s">
        <v>1155</v>
      </c>
      <c r="AJ418">
        <v>37</v>
      </c>
    </row>
    <row r="419" spans="30:36">
      <c r="AD419" t="s">
        <v>1048</v>
      </c>
      <c r="AI419" t="s">
        <v>1048</v>
      </c>
      <c r="AJ419">
        <v>36</v>
      </c>
    </row>
    <row r="420" spans="30:36">
      <c r="AD420" t="s">
        <v>1056</v>
      </c>
      <c r="AI420" t="s">
        <v>1056</v>
      </c>
      <c r="AJ420">
        <v>30</v>
      </c>
    </row>
    <row r="421" spans="30:36">
      <c r="AD421" t="s">
        <v>1121</v>
      </c>
      <c r="AI421" t="s">
        <v>1121</v>
      </c>
      <c r="AJ421">
        <v>28</v>
      </c>
    </row>
    <row r="422" spans="30:36">
      <c r="AD422" t="s">
        <v>1114</v>
      </c>
      <c r="AI422" t="s">
        <v>1114</v>
      </c>
      <c r="AJ422">
        <v>28</v>
      </c>
    </row>
    <row r="423" spans="30:36">
      <c r="AD423" t="s">
        <v>1431</v>
      </c>
      <c r="AI423" t="s">
        <v>1431</v>
      </c>
      <c r="AJ423">
        <v>27</v>
      </c>
    </row>
    <row r="424" spans="30:36">
      <c r="AD424" t="s">
        <v>1432</v>
      </c>
      <c r="AI424" t="s">
        <v>1432</v>
      </c>
      <c r="AJ424">
        <v>26</v>
      </c>
    </row>
    <row r="425" spans="30:36">
      <c r="AD425" t="s">
        <v>1076</v>
      </c>
      <c r="AI425" t="s">
        <v>1076</v>
      </c>
      <c r="AJ425">
        <v>25</v>
      </c>
    </row>
    <row r="426" spans="30:36">
      <c r="AD426" t="s">
        <v>881</v>
      </c>
      <c r="AI426" t="s">
        <v>881</v>
      </c>
      <c r="AJ426">
        <v>24</v>
      </c>
    </row>
    <row r="427" spans="30:36">
      <c r="AD427" t="s">
        <v>1049</v>
      </c>
      <c r="AI427" t="s">
        <v>1049</v>
      </c>
      <c r="AJ427">
        <v>22</v>
      </c>
    </row>
    <row r="428" spans="30:36">
      <c r="AD428" t="s">
        <v>1057</v>
      </c>
      <c r="AI428" t="s">
        <v>1057</v>
      </c>
      <c r="AJ428">
        <v>18</v>
      </c>
    </row>
    <row r="429" spans="30:36">
      <c r="AD429" t="s">
        <v>1128</v>
      </c>
      <c r="AI429" t="s">
        <v>1128</v>
      </c>
      <c r="AJ429">
        <v>18</v>
      </c>
    </row>
    <row r="430" spans="30:36">
      <c r="AD430" t="s">
        <v>1047</v>
      </c>
      <c r="AI430" t="s">
        <v>1047</v>
      </c>
      <c r="AJ430">
        <v>17</v>
      </c>
    </row>
    <row r="431" spans="30:36">
      <c r="AD431" t="s">
        <v>1046</v>
      </c>
      <c r="AI431" t="s">
        <v>1046</v>
      </c>
      <c r="AJ431">
        <v>17</v>
      </c>
    </row>
    <row r="432" spans="30:36">
      <c r="AD432" t="s">
        <v>1131</v>
      </c>
      <c r="AI432" t="s">
        <v>1131</v>
      </c>
      <c r="AJ432">
        <v>17</v>
      </c>
    </row>
    <row r="433" spans="30:36">
      <c r="AD433" t="s">
        <v>1055</v>
      </c>
      <c r="AI433" t="s">
        <v>1055</v>
      </c>
      <c r="AJ433">
        <v>17</v>
      </c>
    </row>
    <row r="434" spans="30:36">
      <c r="AD434" t="s">
        <v>1051</v>
      </c>
      <c r="AI434" t="s">
        <v>1051</v>
      </c>
      <c r="AJ434">
        <v>16</v>
      </c>
    </row>
    <row r="435" spans="30:36">
      <c r="AD435" t="s">
        <v>1066</v>
      </c>
      <c r="AI435" t="s">
        <v>1066</v>
      </c>
      <c r="AJ435">
        <v>15</v>
      </c>
    </row>
    <row r="436" spans="30:36">
      <c r="AD436" t="s">
        <v>1177</v>
      </c>
      <c r="AI436" t="s">
        <v>1177</v>
      </c>
      <c r="AJ436">
        <v>15</v>
      </c>
    </row>
    <row r="437" spans="30:36">
      <c r="AD437" t="s">
        <v>1048</v>
      </c>
      <c r="AI437" t="s">
        <v>1048</v>
      </c>
      <c r="AJ437">
        <v>48</v>
      </c>
    </row>
    <row r="438" spans="30:36">
      <c r="AD438" t="s">
        <v>1155</v>
      </c>
      <c r="AI438" t="s">
        <v>1155</v>
      </c>
      <c r="AJ438">
        <v>35</v>
      </c>
    </row>
    <row r="439" spans="30:36">
      <c r="AD439" t="s">
        <v>1124</v>
      </c>
      <c r="AI439" t="s">
        <v>1124</v>
      </c>
      <c r="AJ439">
        <v>30</v>
      </c>
    </row>
    <row r="440" spans="30:36">
      <c r="AD440" t="s">
        <v>1049</v>
      </c>
      <c r="AI440" t="s">
        <v>1049</v>
      </c>
      <c r="AJ440">
        <v>29</v>
      </c>
    </row>
    <row r="441" spans="30:36">
      <c r="AD441" t="s">
        <v>1051</v>
      </c>
      <c r="AI441" t="s">
        <v>1051</v>
      </c>
      <c r="AJ441">
        <v>27</v>
      </c>
    </row>
    <row r="442" spans="30:36">
      <c r="AD442" t="s">
        <v>1120</v>
      </c>
      <c r="AI442" t="s">
        <v>1120</v>
      </c>
      <c r="AJ442">
        <v>26</v>
      </c>
    </row>
    <row r="443" spans="30:36">
      <c r="AD443" t="s">
        <v>1131</v>
      </c>
      <c r="AI443" t="s">
        <v>1131</v>
      </c>
      <c r="AJ443">
        <v>25</v>
      </c>
    </row>
    <row r="444" spans="30:36">
      <c r="AD444" t="s">
        <v>1047</v>
      </c>
      <c r="AI444" t="s">
        <v>1047</v>
      </c>
      <c r="AJ444">
        <v>23</v>
      </c>
    </row>
    <row r="445" spans="30:36">
      <c r="AD445" t="s">
        <v>1145</v>
      </c>
      <c r="AI445" t="s">
        <v>1145</v>
      </c>
      <c r="AJ445">
        <v>22</v>
      </c>
    </row>
    <row r="446" spans="30:36">
      <c r="AD446" t="s">
        <v>1314</v>
      </c>
      <c r="AI446" t="s">
        <v>1314</v>
      </c>
      <c r="AJ446">
        <v>22</v>
      </c>
    </row>
    <row r="447" spans="30:36">
      <c r="AD447" t="s">
        <v>1056</v>
      </c>
      <c r="AI447" t="s">
        <v>1056</v>
      </c>
      <c r="AJ447">
        <v>22</v>
      </c>
    </row>
    <row r="448" spans="30:36">
      <c r="AD448" t="s">
        <v>1169</v>
      </c>
      <c r="AI448" t="s">
        <v>1169</v>
      </c>
      <c r="AJ448">
        <v>20</v>
      </c>
    </row>
    <row r="449" spans="30:36">
      <c r="AD449" t="s">
        <v>1050</v>
      </c>
      <c r="AI449" t="s">
        <v>1050</v>
      </c>
      <c r="AJ449">
        <v>20</v>
      </c>
    </row>
    <row r="450" spans="30:36">
      <c r="AD450" t="s">
        <v>1057</v>
      </c>
      <c r="AI450" t="s">
        <v>1057</v>
      </c>
      <c r="AJ450">
        <v>18</v>
      </c>
    </row>
    <row r="451" spans="30:36">
      <c r="AD451" t="s">
        <v>1055</v>
      </c>
      <c r="AI451" t="s">
        <v>1055</v>
      </c>
      <c r="AJ451">
        <v>16</v>
      </c>
    </row>
    <row r="452" spans="30:36">
      <c r="AD452" t="s">
        <v>881</v>
      </c>
      <c r="AI452" t="s">
        <v>881</v>
      </c>
      <c r="AJ452">
        <v>16</v>
      </c>
    </row>
    <row r="453" spans="30:36">
      <c r="AD453" t="s">
        <v>1062</v>
      </c>
      <c r="AI453" t="s">
        <v>1062</v>
      </c>
      <c r="AJ453">
        <v>15</v>
      </c>
    </row>
    <row r="454" spans="30:36">
      <c r="AD454" t="s">
        <v>1068</v>
      </c>
      <c r="AI454" t="s">
        <v>1068</v>
      </c>
      <c r="AJ454">
        <v>15</v>
      </c>
    </row>
    <row r="455" spans="30:36">
      <c r="AD455" t="s">
        <v>1163</v>
      </c>
      <c r="AI455" t="s">
        <v>1163</v>
      </c>
      <c r="AJ455">
        <v>15</v>
      </c>
    </row>
    <row r="456" spans="30:36">
      <c r="AD456" t="s">
        <v>1121</v>
      </c>
      <c r="AI456" t="s">
        <v>1121</v>
      </c>
      <c r="AJ456">
        <v>15</v>
      </c>
    </row>
    <row r="457" spans="30:36">
      <c r="AD457" t="s">
        <v>1121</v>
      </c>
      <c r="AI457" t="s">
        <v>1121</v>
      </c>
      <c r="AJ457">
        <v>43</v>
      </c>
    </row>
    <row r="458" spans="30:36">
      <c r="AD458" t="s">
        <v>1120</v>
      </c>
      <c r="AI458" t="s">
        <v>1120</v>
      </c>
      <c r="AJ458">
        <v>37</v>
      </c>
    </row>
    <row r="459" spans="30:36">
      <c r="AD459" t="s">
        <v>1163</v>
      </c>
      <c r="AI459" t="s">
        <v>1163</v>
      </c>
      <c r="AJ459">
        <v>34</v>
      </c>
    </row>
    <row r="460" spans="30:36">
      <c r="AD460" t="s">
        <v>1049</v>
      </c>
      <c r="AI460" t="s">
        <v>1049</v>
      </c>
      <c r="AJ460">
        <v>34</v>
      </c>
    </row>
    <row r="461" spans="30:36">
      <c r="AD461" t="s">
        <v>1048</v>
      </c>
      <c r="AI461" t="s">
        <v>1048</v>
      </c>
      <c r="AJ461">
        <v>26</v>
      </c>
    </row>
    <row r="462" spans="30:36">
      <c r="AD462" t="s">
        <v>1051</v>
      </c>
      <c r="AI462" t="s">
        <v>1051</v>
      </c>
      <c r="AJ462">
        <v>26</v>
      </c>
    </row>
    <row r="463" spans="30:36">
      <c r="AD463" t="s">
        <v>1155</v>
      </c>
      <c r="AI463" t="s">
        <v>1155</v>
      </c>
      <c r="AJ463">
        <v>22</v>
      </c>
    </row>
    <row r="464" spans="30:36">
      <c r="AD464" t="s">
        <v>1177</v>
      </c>
      <c r="AI464" t="s">
        <v>1177</v>
      </c>
      <c r="AJ464">
        <v>22</v>
      </c>
    </row>
    <row r="465" spans="30:36">
      <c r="AD465" t="s">
        <v>1145</v>
      </c>
      <c r="AI465" t="s">
        <v>1145</v>
      </c>
      <c r="AJ465">
        <v>21</v>
      </c>
    </row>
    <row r="466" spans="30:36">
      <c r="AD466" t="s">
        <v>1101</v>
      </c>
      <c r="AI466" t="s">
        <v>1101</v>
      </c>
      <c r="AJ466">
        <v>20</v>
      </c>
    </row>
    <row r="467" spans="30:36">
      <c r="AD467" t="s">
        <v>1432</v>
      </c>
      <c r="AI467" t="s">
        <v>1432</v>
      </c>
      <c r="AJ467">
        <v>20</v>
      </c>
    </row>
    <row r="468" spans="30:36">
      <c r="AD468" t="s">
        <v>1056</v>
      </c>
      <c r="AI468" t="s">
        <v>1056</v>
      </c>
      <c r="AJ468">
        <v>19</v>
      </c>
    </row>
    <row r="469" spans="30:36">
      <c r="AD469" t="s">
        <v>1128</v>
      </c>
      <c r="AI469" t="s">
        <v>1128</v>
      </c>
      <c r="AJ469">
        <v>18</v>
      </c>
    </row>
    <row r="470" spans="30:36">
      <c r="AD470" t="s">
        <v>1076</v>
      </c>
      <c r="AI470" t="s">
        <v>1076</v>
      </c>
      <c r="AJ470">
        <v>18</v>
      </c>
    </row>
    <row r="471" spans="30:36">
      <c r="AD471" t="s">
        <v>1070</v>
      </c>
      <c r="AI471" t="s">
        <v>1070</v>
      </c>
      <c r="AJ471">
        <v>18</v>
      </c>
    </row>
    <row r="472" spans="30:36">
      <c r="AD472" t="s">
        <v>1114</v>
      </c>
      <c r="AI472" t="s">
        <v>1114</v>
      </c>
      <c r="AJ472">
        <v>18</v>
      </c>
    </row>
    <row r="473" spans="30:36">
      <c r="AD473" t="s">
        <v>1050</v>
      </c>
      <c r="AI473" t="s">
        <v>1050</v>
      </c>
      <c r="AJ473">
        <v>18</v>
      </c>
    </row>
    <row r="474" spans="30:36">
      <c r="AD474" t="s">
        <v>881</v>
      </c>
      <c r="AI474" t="s">
        <v>881</v>
      </c>
      <c r="AJ474">
        <v>16</v>
      </c>
    </row>
    <row r="475" spans="30:36">
      <c r="AD475" t="s">
        <v>1127</v>
      </c>
      <c r="AI475" t="s">
        <v>1127</v>
      </c>
      <c r="AJ475">
        <v>15</v>
      </c>
    </row>
    <row r="476" spans="30:36">
      <c r="AD476" t="s">
        <v>1060</v>
      </c>
      <c r="AI476" t="s">
        <v>1060</v>
      </c>
      <c r="AJ476">
        <v>14</v>
      </c>
    </row>
    <row r="477" spans="30:36">
      <c r="AD477" t="s">
        <v>800</v>
      </c>
      <c r="AI477" t="s">
        <v>800</v>
      </c>
      <c r="AJ477">
        <v>32</v>
      </c>
    </row>
    <row r="478" spans="30:36">
      <c r="AD478" t="s">
        <v>1120</v>
      </c>
      <c r="AI478" t="s">
        <v>1120</v>
      </c>
      <c r="AJ478">
        <v>32</v>
      </c>
    </row>
    <row r="479" spans="30:36">
      <c r="AD479" t="s">
        <v>1131</v>
      </c>
      <c r="AI479" t="s">
        <v>1131</v>
      </c>
      <c r="AJ479">
        <v>27</v>
      </c>
    </row>
    <row r="480" spans="30:36">
      <c r="AD480" t="s">
        <v>1145</v>
      </c>
      <c r="AI480" t="s">
        <v>1145</v>
      </c>
      <c r="AJ480">
        <v>26</v>
      </c>
    </row>
    <row r="481" spans="30:36">
      <c r="AD481" t="s">
        <v>1147</v>
      </c>
      <c r="AI481" t="s">
        <v>1147</v>
      </c>
      <c r="AJ481">
        <v>26</v>
      </c>
    </row>
    <row r="482" spans="30:36">
      <c r="AD482" t="s">
        <v>1055</v>
      </c>
      <c r="AI482" t="s">
        <v>1055</v>
      </c>
      <c r="AJ482">
        <v>23</v>
      </c>
    </row>
    <row r="483" spans="30:36">
      <c r="AD483" t="s">
        <v>1163</v>
      </c>
      <c r="AI483" t="s">
        <v>1163</v>
      </c>
      <c r="AJ483">
        <v>23</v>
      </c>
    </row>
    <row r="484" spans="30:36">
      <c r="AD484" t="s">
        <v>1062</v>
      </c>
      <c r="AI484" t="s">
        <v>1062</v>
      </c>
      <c r="AJ484">
        <v>22</v>
      </c>
    </row>
    <row r="485" spans="30:36">
      <c r="AD485" t="s">
        <v>1108</v>
      </c>
      <c r="AI485" t="s">
        <v>1108</v>
      </c>
      <c r="AJ485">
        <v>22</v>
      </c>
    </row>
    <row r="486" spans="30:36">
      <c r="AD486" t="s">
        <v>1048</v>
      </c>
      <c r="AI486" t="s">
        <v>1048</v>
      </c>
      <c r="AJ486">
        <v>20</v>
      </c>
    </row>
    <row r="487" spans="30:36">
      <c r="AD487" t="s">
        <v>1177</v>
      </c>
      <c r="AI487" t="s">
        <v>1177</v>
      </c>
      <c r="AJ487">
        <v>19</v>
      </c>
    </row>
    <row r="488" spans="30:36">
      <c r="AD488" t="s">
        <v>1124</v>
      </c>
      <c r="AI488" t="s">
        <v>1124</v>
      </c>
      <c r="AJ488">
        <v>19</v>
      </c>
    </row>
    <row r="489" spans="30:36">
      <c r="AD489" t="s">
        <v>881</v>
      </c>
      <c r="AI489" t="s">
        <v>881</v>
      </c>
      <c r="AJ489">
        <v>17</v>
      </c>
    </row>
    <row r="490" spans="30:36">
      <c r="AD490" t="s">
        <v>1046</v>
      </c>
      <c r="AI490" t="s">
        <v>1046</v>
      </c>
      <c r="AJ490">
        <v>17</v>
      </c>
    </row>
    <row r="491" spans="30:36">
      <c r="AD491" t="s">
        <v>834</v>
      </c>
      <c r="AI491" t="s">
        <v>834</v>
      </c>
      <c r="AJ491">
        <v>17</v>
      </c>
    </row>
    <row r="492" spans="30:36">
      <c r="AD492" t="s">
        <v>1049</v>
      </c>
      <c r="AI492" t="s">
        <v>1049</v>
      </c>
      <c r="AJ492">
        <v>17</v>
      </c>
    </row>
    <row r="493" spans="30:36">
      <c r="AD493" t="s">
        <v>1114</v>
      </c>
      <c r="AI493" t="s">
        <v>1114</v>
      </c>
      <c r="AJ493">
        <v>17</v>
      </c>
    </row>
    <row r="494" spans="30:36">
      <c r="AD494" t="s">
        <v>1066</v>
      </c>
      <c r="AI494" t="s">
        <v>1066</v>
      </c>
      <c r="AJ494">
        <v>16</v>
      </c>
    </row>
    <row r="495" spans="30:36">
      <c r="AD495" t="s">
        <v>822</v>
      </c>
      <c r="AI495" t="s">
        <v>822</v>
      </c>
      <c r="AJ495">
        <v>16</v>
      </c>
    </row>
    <row r="496" spans="30:36">
      <c r="AD496" t="s">
        <v>1047</v>
      </c>
      <c r="AI496" t="s">
        <v>1047</v>
      </c>
      <c r="AJ496">
        <v>15</v>
      </c>
    </row>
    <row r="497" spans="30:36">
      <c r="AD497" t="s">
        <v>1120</v>
      </c>
      <c r="AI497" t="s">
        <v>1120</v>
      </c>
      <c r="AJ497">
        <v>32</v>
      </c>
    </row>
    <row r="498" spans="30:36">
      <c r="AD498" t="s">
        <v>1049</v>
      </c>
      <c r="AI498" t="s">
        <v>1049</v>
      </c>
      <c r="AJ498">
        <v>27</v>
      </c>
    </row>
    <row r="499" spans="30:36">
      <c r="AD499" t="s">
        <v>1131</v>
      </c>
      <c r="AI499" t="s">
        <v>1131</v>
      </c>
      <c r="AJ499">
        <v>26</v>
      </c>
    </row>
    <row r="500" spans="30:36">
      <c r="AD500" t="s">
        <v>1053</v>
      </c>
      <c r="AI500" t="s">
        <v>1053</v>
      </c>
      <c r="AJ500">
        <v>24</v>
      </c>
    </row>
    <row r="501" spans="30:36">
      <c r="AD501" t="s">
        <v>1177</v>
      </c>
      <c r="AI501" t="s">
        <v>1177</v>
      </c>
      <c r="AJ501">
        <v>21</v>
      </c>
    </row>
    <row r="502" spans="30:36">
      <c r="AD502" t="s">
        <v>1114</v>
      </c>
      <c r="AI502" t="s">
        <v>1114</v>
      </c>
      <c r="AJ502">
        <v>20</v>
      </c>
    </row>
    <row r="503" spans="30:36">
      <c r="AD503" t="s">
        <v>1100</v>
      </c>
      <c r="AI503" t="s">
        <v>1100</v>
      </c>
      <c r="AJ503">
        <v>18</v>
      </c>
    </row>
    <row r="504" spans="30:36">
      <c r="AD504" t="s">
        <v>1068</v>
      </c>
      <c r="AI504" t="s">
        <v>1068</v>
      </c>
      <c r="AJ504">
        <v>17</v>
      </c>
    </row>
    <row r="505" spans="30:36">
      <c r="AD505" t="s">
        <v>1155</v>
      </c>
      <c r="AI505" t="s">
        <v>1155</v>
      </c>
      <c r="AJ505">
        <v>17</v>
      </c>
    </row>
    <row r="506" spans="30:36">
      <c r="AD506" t="s">
        <v>881</v>
      </c>
      <c r="AI506" t="s">
        <v>881</v>
      </c>
      <c r="AJ506">
        <v>16</v>
      </c>
    </row>
    <row r="507" spans="30:36">
      <c r="AD507" t="s">
        <v>1056</v>
      </c>
      <c r="AI507" t="s">
        <v>1056</v>
      </c>
      <c r="AJ507">
        <v>16</v>
      </c>
    </row>
    <row r="508" spans="30:36">
      <c r="AD508" t="s">
        <v>1169</v>
      </c>
      <c r="AI508" t="s">
        <v>1169</v>
      </c>
      <c r="AJ508">
        <v>16</v>
      </c>
    </row>
    <row r="509" spans="30:36">
      <c r="AD509" t="s">
        <v>1050</v>
      </c>
      <c r="AI509" t="s">
        <v>1050</v>
      </c>
      <c r="AJ509">
        <v>16</v>
      </c>
    </row>
    <row r="510" spans="30:36">
      <c r="AD510" t="s">
        <v>1070</v>
      </c>
      <c r="AI510" t="s">
        <v>1070</v>
      </c>
      <c r="AJ510">
        <v>14</v>
      </c>
    </row>
    <row r="511" spans="30:36">
      <c r="AD511" t="s">
        <v>1108</v>
      </c>
      <c r="AI511" t="s">
        <v>1108</v>
      </c>
      <c r="AJ511">
        <v>14</v>
      </c>
    </row>
    <row r="512" spans="30:36">
      <c r="AD512" t="s">
        <v>1048</v>
      </c>
      <c r="AI512" t="s">
        <v>1048</v>
      </c>
      <c r="AJ512">
        <v>14</v>
      </c>
    </row>
    <row r="513" spans="30:36">
      <c r="AD513" t="s">
        <v>1211</v>
      </c>
      <c r="AI513" t="s">
        <v>1211</v>
      </c>
      <c r="AJ513">
        <v>14</v>
      </c>
    </row>
    <row r="514" spans="30:36">
      <c r="AD514" t="s">
        <v>1051</v>
      </c>
      <c r="AI514" t="s">
        <v>1051</v>
      </c>
      <c r="AJ514">
        <v>14</v>
      </c>
    </row>
    <row r="515" spans="30:36">
      <c r="AD515" t="s">
        <v>1061</v>
      </c>
      <c r="AI515" t="s">
        <v>1061</v>
      </c>
      <c r="AJ515">
        <v>14</v>
      </c>
    </row>
    <row r="516" spans="30:36">
      <c r="AD516" t="s">
        <v>1066</v>
      </c>
      <c r="AI516" t="s">
        <v>1066</v>
      </c>
      <c r="AJ516">
        <v>13</v>
      </c>
    </row>
    <row r="517" spans="30:36">
      <c r="AD517" t="s">
        <v>1048</v>
      </c>
      <c r="AI517" t="s">
        <v>1048</v>
      </c>
      <c r="AJ517">
        <v>25</v>
      </c>
    </row>
    <row r="518" spans="30:36">
      <c r="AD518" t="s">
        <v>1054</v>
      </c>
      <c r="AI518" t="s">
        <v>1054</v>
      </c>
      <c r="AJ518">
        <v>23</v>
      </c>
    </row>
    <row r="519" spans="30:36">
      <c r="AD519" t="s">
        <v>1163</v>
      </c>
      <c r="AI519" t="s">
        <v>1163</v>
      </c>
      <c r="AJ519">
        <v>20</v>
      </c>
    </row>
    <row r="520" spans="30:36">
      <c r="AD520" t="s">
        <v>1046</v>
      </c>
      <c r="AI520" t="s">
        <v>1046</v>
      </c>
      <c r="AJ520">
        <v>19</v>
      </c>
    </row>
    <row r="521" spans="30:36">
      <c r="AD521" t="s">
        <v>1120</v>
      </c>
      <c r="AI521" t="s">
        <v>1120</v>
      </c>
      <c r="AJ521">
        <v>19</v>
      </c>
    </row>
    <row r="522" spans="30:36">
      <c r="AD522" t="s">
        <v>1169</v>
      </c>
      <c r="AI522" t="s">
        <v>1169</v>
      </c>
      <c r="AJ522">
        <v>18</v>
      </c>
    </row>
    <row r="523" spans="30:36">
      <c r="AD523" t="s">
        <v>1049</v>
      </c>
      <c r="AI523" t="s">
        <v>1049</v>
      </c>
      <c r="AJ523">
        <v>16</v>
      </c>
    </row>
    <row r="524" spans="30:36">
      <c r="AD524" t="s">
        <v>1114</v>
      </c>
      <c r="AI524" t="s">
        <v>1114</v>
      </c>
      <c r="AJ524">
        <v>14</v>
      </c>
    </row>
    <row r="525" spans="30:36">
      <c r="AD525" t="s">
        <v>1059</v>
      </c>
      <c r="AI525" t="s">
        <v>1059</v>
      </c>
      <c r="AJ525">
        <v>13</v>
      </c>
    </row>
    <row r="526" spans="30:36">
      <c r="AD526" t="s">
        <v>1136</v>
      </c>
      <c r="AI526" t="s">
        <v>1136</v>
      </c>
      <c r="AJ526">
        <v>13</v>
      </c>
    </row>
    <row r="527" spans="30:36">
      <c r="AD527" t="s">
        <v>1432</v>
      </c>
      <c r="AI527" t="s">
        <v>1432</v>
      </c>
      <c r="AJ527">
        <v>13</v>
      </c>
    </row>
    <row r="528" spans="30:36">
      <c r="AD528" t="s">
        <v>1121</v>
      </c>
      <c r="AI528" t="s">
        <v>1121</v>
      </c>
      <c r="AJ528">
        <v>12</v>
      </c>
    </row>
    <row r="529" spans="30:36">
      <c r="AD529" t="s">
        <v>1128</v>
      </c>
      <c r="AI529" t="s">
        <v>1128</v>
      </c>
      <c r="AJ529">
        <v>12</v>
      </c>
    </row>
    <row r="530" spans="30:36">
      <c r="AD530" t="s">
        <v>1177</v>
      </c>
      <c r="AI530" t="s">
        <v>1177</v>
      </c>
      <c r="AJ530">
        <v>11</v>
      </c>
    </row>
    <row r="531" spans="30:36">
      <c r="AD531" t="s">
        <v>1142</v>
      </c>
      <c r="AI531" t="s">
        <v>1142</v>
      </c>
      <c r="AJ531">
        <v>11</v>
      </c>
    </row>
    <row r="532" spans="30:36">
      <c r="AD532" t="s">
        <v>1138</v>
      </c>
      <c r="AI532" t="s">
        <v>1138</v>
      </c>
      <c r="AJ532">
        <v>11</v>
      </c>
    </row>
    <row r="533" spans="30:36">
      <c r="AD533" t="s">
        <v>1141</v>
      </c>
      <c r="AI533" t="s">
        <v>1141</v>
      </c>
      <c r="AJ533">
        <v>10</v>
      </c>
    </row>
    <row r="534" spans="30:36">
      <c r="AD534" t="s">
        <v>1066</v>
      </c>
      <c r="AI534" t="s">
        <v>1066</v>
      </c>
      <c r="AJ534">
        <v>10</v>
      </c>
    </row>
    <row r="535" spans="30:36">
      <c r="AD535" t="s">
        <v>1108</v>
      </c>
      <c r="AI535" t="s">
        <v>1108</v>
      </c>
      <c r="AJ535">
        <v>10</v>
      </c>
    </row>
    <row r="536" spans="30:36">
      <c r="AD536" t="s">
        <v>1051</v>
      </c>
      <c r="AI536" t="s">
        <v>1051</v>
      </c>
      <c r="AJ536">
        <v>10</v>
      </c>
    </row>
    <row r="537" spans="30:36">
      <c r="AD537" t="s">
        <v>1163</v>
      </c>
      <c r="AI537" t="s">
        <v>1163</v>
      </c>
      <c r="AJ537">
        <v>23</v>
      </c>
    </row>
    <row r="538" spans="30:36">
      <c r="AD538" t="s">
        <v>881</v>
      </c>
      <c r="AI538" t="s">
        <v>881</v>
      </c>
      <c r="AJ538">
        <v>19</v>
      </c>
    </row>
    <row r="539" spans="30:36">
      <c r="AD539" t="s">
        <v>1219</v>
      </c>
      <c r="AI539" t="s">
        <v>1219</v>
      </c>
      <c r="AJ539">
        <v>18</v>
      </c>
    </row>
    <row r="540" spans="30:36">
      <c r="AD540" t="s">
        <v>1131</v>
      </c>
      <c r="AI540" t="s">
        <v>1131</v>
      </c>
      <c r="AJ540">
        <v>13</v>
      </c>
    </row>
    <row r="541" spans="30:36">
      <c r="AD541" t="s">
        <v>1062</v>
      </c>
      <c r="AI541" t="s">
        <v>1062</v>
      </c>
      <c r="AJ541">
        <v>12</v>
      </c>
    </row>
    <row r="542" spans="30:36">
      <c r="AD542" t="s">
        <v>1314</v>
      </c>
      <c r="AI542" t="s">
        <v>1314</v>
      </c>
      <c r="AJ542">
        <v>12</v>
      </c>
    </row>
    <row r="543" spans="30:36">
      <c r="AD543" t="s">
        <v>1155</v>
      </c>
      <c r="AI543" t="s">
        <v>1155</v>
      </c>
      <c r="AJ543">
        <v>12</v>
      </c>
    </row>
    <row r="544" spans="30:36">
      <c r="AD544" t="s">
        <v>1050</v>
      </c>
      <c r="AI544" t="s">
        <v>1050</v>
      </c>
      <c r="AJ544">
        <v>12</v>
      </c>
    </row>
    <row r="545" spans="30:36">
      <c r="AD545" t="s">
        <v>1124</v>
      </c>
      <c r="AI545" t="s">
        <v>1124</v>
      </c>
      <c r="AJ545">
        <v>11</v>
      </c>
    </row>
    <row r="546" spans="30:36">
      <c r="AD546" t="s">
        <v>1070</v>
      </c>
      <c r="AI546" t="s">
        <v>1070</v>
      </c>
      <c r="AJ546">
        <v>11</v>
      </c>
    </row>
    <row r="547" spans="30:36">
      <c r="AD547" t="s">
        <v>1063</v>
      </c>
      <c r="AI547" t="s">
        <v>1063</v>
      </c>
      <c r="AJ547">
        <v>10</v>
      </c>
    </row>
    <row r="548" spans="30:36">
      <c r="AD548" t="s">
        <v>1120</v>
      </c>
      <c r="AI548" t="s">
        <v>1120</v>
      </c>
      <c r="AJ548">
        <v>10</v>
      </c>
    </row>
    <row r="549" spans="30:36">
      <c r="AD549" t="s">
        <v>1049</v>
      </c>
      <c r="AI549" t="s">
        <v>1049</v>
      </c>
      <c r="AJ549">
        <v>9</v>
      </c>
    </row>
    <row r="550" spans="30:36">
      <c r="AD550" t="s">
        <v>1432</v>
      </c>
      <c r="AI550" t="s">
        <v>1432</v>
      </c>
      <c r="AJ550">
        <v>9</v>
      </c>
    </row>
    <row r="551" spans="30:36">
      <c r="AD551" t="s">
        <v>1152</v>
      </c>
      <c r="AI551" t="s">
        <v>1152</v>
      </c>
      <c r="AJ551">
        <v>9</v>
      </c>
    </row>
    <row r="552" spans="30:36">
      <c r="AD552" t="s">
        <v>1055</v>
      </c>
      <c r="AI552" t="s">
        <v>1055</v>
      </c>
      <c r="AJ552">
        <v>9</v>
      </c>
    </row>
    <row r="553" spans="30:36">
      <c r="AD553" t="s">
        <v>1228</v>
      </c>
      <c r="AI553" t="s">
        <v>1228</v>
      </c>
      <c r="AJ553">
        <v>9</v>
      </c>
    </row>
    <row r="554" spans="30:36">
      <c r="AD554" t="s">
        <v>1116</v>
      </c>
      <c r="AI554" t="s">
        <v>1116</v>
      </c>
      <c r="AJ554">
        <v>9</v>
      </c>
    </row>
    <row r="555" spans="30:36">
      <c r="AD555" t="s">
        <v>1056</v>
      </c>
      <c r="AI555" t="s">
        <v>1056</v>
      </c>
      <c r="AJ555">
        <v>9</v>
      </c>
    </row>
    <row r="556" spans="30:36">
      <c r="AD556" t="s">
        <v>1145</v>
      </c>
      <c r="AI556" t="s">
        <v>1145</v>
      </c>
      <c r="AJ556">
        <v>9</v>
      </c>
    </row>
    <row r="557" spans="30:36">
      <c r="AD557" t="s">
        <v>1124</v>
      </c>
      <c r="AI557" t="s">
        <v>1124</v>
      </c>
      <c r="AJ557">
        <v>39</v>
      </c>
    </row>
    <row r="558" spans="30:36">
      <c r="AD558" t="s">
        <v>1120</v>
      </c>
      <c r="AI558" t="s">
        <v>1120</v>
      </c>
      <c r="AJ558">
        <v>34</v>
      </c>
    </row>
    <row r="559" spans="30:36">
      <c r="AD559" t="s">
        <v>1051</v>
      </c>
      <c r="AI559" t="s">
        <v>1051</v>
      </c>
      <c r="AJ559">
        <v>29</v>
      </c>
    </row>
    <row r="560" spans="30:36">
      <c r="AD560" t="s">
        <v>1114</v>
      </c>
      <c r="AI560" t="s">
        <v>1114</v>
      </c>
      <c r="AJ560">
        <v>27</v>
      </c>
    </row>
    <row r="561" spans="30:36">
      <c r="AD561" t="s">
        <v>1155</v>
      </c>
      <c r="AI561" t="s">
        <v>1155</v>
      </c>
      <c r="AJ561">
        <v>27</v>
      </c>
    </row>
    <row r="562" spans="30:36">
      <c r="AD562" t="s">
        <v>1068</v>
      </c>
      <c r="AI562" t="s">
        <v>1068</v>
      </c>
      <c r="AJ562">
        <v>26</v>
      </c>
    </row>
    <row r="563" spans="30:36">
      <c r="AD563" t="s">
        <v>1121</v>
      </c>
      <c r="AI563" t="s">
        <v>1121</v>
      </c>
      <c r="AJ563">
        <v>25</v>
      </c>
    </row>
    <row r="564" spans="30:36">
      <c r="AD564" t="s">
        <v>1050</v>
      </c>
      <c r="AI564" t="s">
        <v>1050</v>
      </c>
      <c r="AJ564">
        <v>23</v>
      </c>
    </row>
    <row r="565" spans="30:36">
      <c r="AD565" t="s">
        <v>1066</v>
      </c>
      <c r="AI565" t="s">
        <v>1066</v>
      </c>
      <c r="AJ565">
        <v>21</v>
      </c>
    </row>
    <row r="566" spans="30:36">
      <c r="AD566" t="s">
        <v>1169</v>
      </c>
      <c r="AI566" t="s">
        <v>1169</v>
      </c>
      <c r="AJ566">
        <v>21</v>
      </c>
    </row>
    <row r="567" spans="30:36">
      <c r="AD567" t="s">
        <v>1047</v>
      </c>
      <c r="AI567" t="s">
        <v>1047</v>
      </c>
      <c r="AJ567">
        <v>20</v>
      </c>
    </row>
    <row r="568" spans="30:36">
      <c r="AD568" t="s">
        <v>1062</v>
      </c>
      <c r="AI568" t="s">
        <v>1062</v>
      </c>
      <c r="AJ568">
        <v>20</v>
      </c>
    </row>
    <row r="569" spans="30:36">
      <c r="AD569" t="s">
        <v>1115</v>
      </c>
      <c r="AI569" t="s">
        <v>1115</v>
      </c>
      <c r="AJ569">
        <v>18</v>
      </c>
    </row>
    <row r="570" spans="30:36">
      <c r="AD570" t="s">
        <v>1433</v>
      </c>
      <c r="AI570" t="s">
        <v>1433</v>
      </c>
      <c r="AJ570">
        <v>18</v>
      </c>
    </row>
    <row r="571" spans="30:36">
      <c r="AD571" t="s">
        <v>1108</v>
      </c>
      <c r="AI571" t="s">
        <v>1108</v>
      </c>
      <c r="AJ571">
        <v>18</v>
      </c>
    </row>
    <row r="572" spans="30:36">
      <c r="AD572" t="s">
        <v>1163</v>
      </c>
      <c r="AI572" t="s">
        <v>1163</v>
      </c>
      <c r="AJ572">
        <v>17</v>
      </c>
    </row>
    <row r="573" spans="30:36">
      <c r="AD573" t="s">
        <v>1049</v>
      </c>
      <c r="AI573" t="s">
        <v>1049</v>
      </c>
      <c r="AJ573">
        <v>17</v>
      </c>
    </row>
    <row r="574" spans="30:36">
      <c r="AD574" t="s">
        <v>1177</v>
      </c>
      <c r="AI574" t="s">
        <v>1177</v>
      </c>
      <c r="AJ574">
        <v>17</v>
      </c>
    </row>
    <row r="575" spans="30:36">
      <c r="AD575" t="s">
        <v>1131</v>
      </c>
      <c r="AI575" t="s">
        <v>1131</v>
      </c>
      <c r="AJ575">
        <v>17</v>
      </c>
    </row>
    <row r="576" spans="30:36">
      <c r="AD576" t="s">
        <v>1053</v>
      </c>
      <c r="AI576" t="s">
        <v>1053</v>
      </c>
      <c r="AJ576">
        <v>17</v>
      </c>
    </row>
    <row r="577" spans="30:36">
      <c r="AD577" t="s">
        <v>1062</v>
      </c>
      <c r="AI577" t="s">
        <v>1062</v>
      </c>
      <c r="AJ577">
        <v>48</v>
      </c>
    </row>
    <row r="578" spans="30:36">
      <c r="AD578" t="s">
        <v>1124</v>
      </c>
      <c r="AI578" t="s">
        <v>1124</v>
      </c>
      <c r="AJ578">
        <v>33</v>
      </c>
    </row>
    <row r="579" spans="30:36">
      <c r="AD579" t="s">
        <v>1121</v>
      </c>
      <c r="AI579" t="s">
        <v>1121</v>
      </c>
      <c r="AJ579">
        <v>29</v>
      </c>
    </row>
    <row r="580" spans="30:36">
      <c r="AD580" t="s">
        <v>1114</v>
      </c>
      <c r="AI580" t="s">
        <v>1114</v>
      </c>
      <c r="AJ580">
        <v>28</v>
      </c>
    </row>
    <row r="581" spans="30:36">
      <c r="AD581" t="s">
        <v>1155</v>
      </c>
      <c r="AI581" t="s">
        <v>1155</v>
      </c>
      <c r="AJ581">
        <v>28</v>
      </c>
    </row>
    <row r="582" spans="30:36">
      <c r="AD582" t="s">
        <v>1046</v>
      </c>
      <c r="AI582" t="s">
        <v>1046</v>
      </c>
      <c r="AJ582">
        <v>27</v>
      </c>
    </row>
    <row r="583" spans="30:36">
      <c r="AD583" t="s">
        <v>1049</v>
      </c>
      <c r="AI583" t="s">
        <v>1049</v>
      </c>
      <c r="AJ583">
        <v>24</v>
      </c>
    </row>
    <row r="584" spans="30:36">
      <c r="AD584" t="s">
        <v>881</v>
      </c>
      <c r="AI584" t="s">
        <v>881</v>
      </c>
      <c r="AJ584">
        <v>24</v>
      </c>
    </row>
    <row r="585" spans="30:36">
      <c r="AD585" t="s">
        <v>1145</v>
      </c>
      <c r="AI585" t="s">
        <v>1145</v>
      </c>
      <c r="AJ585">
        <v>23</v>
      </c>
    </row>
    <row r="586" spans="30:36">
      <c r="AD586" t="s">
        <v>1169</v>
      </c>
      <c r="AI586" t="s">
        <v>1169</v>
      </c>
      <c r="AJ586">
        <v>22</v>
      </c>
    </row>
    <row r="587" spans="30:36">
      <c r="AD587" t="s">
        <v>1053</v>
      </c>
      <c r="AI587" t="s">
        <v>1053</v>
      </c>
      <c r="AJ587">
        <v>20</v>
      </c>
    </row>
    <row r="588" spans="30:36">
      <c r="AD588" t="s">
        <v>1068</v>
      </c>
      <c r="AI588" t="s">
        <v>1068</v>
      </c>
      <c r="AJ588">
        <v>19</v>
      </c>
    </row>
    <row r="589" spans="30:36">
      <c r="AD589" t="s">
        <v>1177</v>
      </c>
      <c r="AI589" t="s">
        <v>1177</v>
      </c>
      <c r="AJ589">
        <v>19</v>
      </c>
    </row>
    <row r="590" spans="30:36">
      <c r="AD590" t="s">
        <v>1314</v>
      </c>
      <c r="AI590" t="s">
        <v>1314</v>
      </c>
      <c r="AJ590">
        <v>19</v>
      </c>
    </row>
    <row r="591" spans="30:36">
      <c r="AD591" t="s">
        <v>1120</v>
      </c>
      <c r="AI591" t="s">
        <v>1120</v>
      </c>
      <c r="AJ591">
        <v>18</v>
      </c>
    </row>
    <row r="592" spans="30:36">
      <c r="AD592" t="s">
        <v>1076</v>
      </c>
      <c r="AI592" t="s">
        <v>1076</v>
      </c>
      <c r="AJ592">
        <v>17</v>
      </c>
    </row>
    <row r="593" spans="30:36">
      <c r="AD593" t="s">
        <v>1048</v>
      </c>
      <c r="AI593" t="s">
        <v>1048</v>
      </c>
      <c r="AJ593">
        <v>17</v>
      </c>
    </row>
    <row r="594" spans="30:36">
      <c r="AD594" t="s">
        <v>1055</v>
      </c>
      <c r="AI594" t="s">
        <v>1055</v>
      </c>
      <c r="AJ594">
        <v>17</v>
      </c>
    </row>
    <row r="595" spans="30:36">
      <c r="AD595" t="s">
        <v>1056</v>
      </c>
      <c r="AI595" t="s">
        <v>1056</v>
      </c>
      <c r="AJ595">
        <v>17</v>
      </c>
    </row>
    <row r="596" spans="30:36">
      <c r="AD596" t="s">
        <v>1141</v>
      </c>
      <c r="AI596" t="s">
        <v>1141</v>
      </c>
      <c r="AJ59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82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784</v>
      </c>
      <c r="B1" t="s">
        <v>79</v>
      </c>
      <c r="C1" t="s">
        <v>1572</v>
      </c>
      <c r="D1" t="s">
        <v>1573</v>
      </c>
    </row>
    <row r="2" spans="1:4">
      <c r="A2" t="s">
        <v>792</v>
      </c>
      <c r="B2" t="s">
        <v>777</v>
      </c>
      <c r="C2" t="s">
        <v>777</v>
      </c>
      <c r="D2">
        <v>80821</v>
      </c>
    </row>
    <row r="3" spans="1:4">
      <c r="A3" t="s">
        <v>1574</v>
      </c>
      <c r="B3" t="s">
        <v>773</v>
      </c>
      <c r="C3" t="s">
        <v>1575</v>
      </c>
      <c r="D3">
        <v>30202</v>
      </c>
    </row>
    <row r="4" spans="1:4">
      <c r="A4" t="s">
        <v>1576</v>
      </c>
      <c r="B4" t="s">
        <v>780</v>
      </c>
      <c r="C4" t="s">
        <v>780</v>
      </c>
      <c r="D4">
        <v>70313</v>
      </c>
    </row>
    <row r="5" spans="1:4">
      <c r="A5" t="s">
        <v>1577</v>
      </c>
      <c r="B5" t="s">
        <v>772</v>
      </c>
      <c r="C5" t="s">
        <v>1578</v>
      </c>
      <c r="D5">
        <v>120502</v>
      </c>
    </row>
    <row r="6" spans="1:4">
      <c r="A6" t="s">
        <v>1579</v>
      </c>
      <c r="B6" t="s">
        <v>776</v>
      </c>
      <c r="C6" t="s">
        <v>1580</v>
      </c>
      <c r="D6">
        <v>50313</v>
      </c>
    </row>
    <row r="7" spans="1:4">
      <c r="A7" t="s">
        <v>855</v>
      </c>
      <c r="B7" t="s">
        <v>778</v>
      </c>
      <c r="C7" t="s">
        <v>1581</v>
      </c>
      <c r="D7">
        <v>20101</v>
      </c>
    </row>
    <row r="8" spans="1:4">
      <c r="A8" t="s">
        <v>886</v>
      </c>
      <c r="B8" t="s">
        <v>775</v>
      </c>
      <c r="C8" t="s">
        <v>775</v>
      </c>
      <c r="D8">
        <v>100102</v>
      </c>
    </row>
    <row r="9" spans="1:4">
      <c r="A9" t="s">
        <v>853</v>
      </c>
      <c r="B9" t="s">
        <v>782</v>
      </c>
      <c r="C9" t="s">
        <v>1582</v>
      </c>
      <c r="D9">
        <v>40101</v>
      </c>
    </row>
    <row r="10" spans="1:4">
      <c r="A10" t="s">
        <v>797</v>
      </c>
      <c r="B10" t="s">
        <v>777</v>
      </c>
      <c r="C10" t="s">
        <v>777</v>
      </c>
      <c r="D10">
        <v>80822</v>
      </c>
    </row>
    <row r="11" spans="1:4">
      <c r="A11" t="s">
        <v>859</v>
      </c>
      <c r="B11" t="s">
        <v>771</v>
      </c>
      <c r="C11" t="s">
        <v>1583</v>
      </c>
      <c r="D11">
        <v>10401</v>
      </c>
    </row>
    <row r="12" spans="1:4">
      <c r="A12" t="s">
        <v>1584</v>
      </c>
      <c r="B12" t="s">
        <v>772</v>
      </c>
      <c r="C12" t="s">
        <v>1585</v>
      </c>
      <c r="D12">
        <v>120902</v>
      </c>
    </row>
    <row r="13" spans="1:4">
      <c r="A13" t="s">
        <v>907</v>
      </c>
      <c r="B13" t="s">
        <v>782</v>
      </c>
      <c r="C13" t="s">
        <v>1586</v>
      </c>
      <c r="D13">
        <v>40404</v>
      </c>
    </row>
    <row r="14" spans="1:4">
      <c r="A14" t="s">
        <v>893</v>
      </c>
      <c r="B14" t="s">
        <v>772</v>
      </c>
      <c r="C14" t="s">
        <v>1587</v>
      </c>
      <c r="D14">
        <v>120302</v>
      </c>
    </row>
    <row r="15" spans="1:4">
      <c r="A15" t="s">
        <v>981</v>
      </c>
      <c r="B15" t="s">
        <v>772</v>
      </c>
      <c r="C15" t="s">
        <v>1578</v>
      </c>
      <c r="D15">
        <v>120503</v>
      </c>
    </row>
    <row r="16" spans="1:4">
      <c r="A16" t="s">
        <v>1588</v>
      </c>
      <c r="B16" t="s">
        <v>780</v>
      </c>
      <c r="C16" t="s">
        <v>1589</v>
      </c>
      <c r="D16">
        <v>70702</v>
      </c>
    </row>
    <row r="17" spans="1:4">
      <c r="A17" t="s">
        <v>953</v>
      </c>
      <c r="B17" t="s">
        <v>774</v>
      </c>
      <c r="C17" t="s">
        <v>1590</v>
      </c>
      <c r="D17">
        <v>130703</v>
      </c>
    </row>
    <row r="18" spans="1:4">
      <c r="A18" t="s">
        <v>799</v>
      </c>
      <c r="B18" t="s">
        <v>777</v>
      </c>
      <c r="C18" t="s">
        <v>1591</v>
      </c>
      <c r="D18">
        <v>81001</v>
      </c>
    </row>
    <row r="19" spans="1:4">
      <c r="A19" t="s">
        <v>839</v>
      </c>
      <c r="B19" t="s">
        <v>777</v>
      </c>
      <c r="C19" t="s">
        <v>777</v>
      </c>
      <c r="D19">
        <v>80814</v>
      </c>
    </row>
    <row r="20" spans="1:4">
      <c r="A20" t="s">
        <v>928</v>
      </c>
      <c r="B20" t="s">
        <v>778</v>
      </c>
      <c r="C20" t="s">
        <v>1592</v>
      </c>
      <c r="D20">
        <v>20201</v>
      </c>
    </row>
    <row r="21" spans="1:4">
      <c r="A21" t="s">
        <v>1593</v>
      </c>
      <c r="B21" t="s">
        <v>781</v>
      </c>
      <c r="C21" t="s">
        <v>1594</v>
      </c>
      <c r="D21">
        <v>91202</v>
      </c>
    </row>
    <row r="22" spans="1:4">
      <c r="A22" t="s">
        <v>802</v>
      </c>
      <c r="B22" t="s">
        <v>777</v>
      </c>
      <c r="C22" t="s">
        <v>1591</v>
      </c>
      <c r="D22">
        <v>81006</v>
      </c>
    </row>
    <row r="23" spans="1:4">
      <c r="A23" t="s">
        <v>1595</v>
      </c>
      <c r="B23" t="s">
        <v>774</v>
      </c>
      <c r="C23" t="s">
        <v>1590</v>
      </c>
      <c r="D23">
        <v>130704</v>
      </c>
    </row>
    <row r="24" spans="1:4">
      <c r="A24" t="s">
        <v>787</v>
      </c>
      <c r="B24" t="s">
        <v>774</v>
      </c>
      <c r="C24" t="s">
        <v>1596</v>
      </c>
      <c r="D24">
        <v>130101</v>
      </c>
    </row>
    <row r="25" spans="1:4">
      <c r="A25" t="s">
        <v>925</v>
      </c>
      <c r="B25" t="s">
        <v>782</v>
      </c>
      <c r="C25" t="s">
        <v>857</v>
      </c>
      <c r="D25">
        <v>40502</v>
      </c>
    </row>
    <row r="26" spans="1:4">
      <c r="A26" t="s">
        <v>956</v>
      </c>
      <c r="B26" t="s">
        <v>781</v>
      </c>
      <c r="C26" t="s">
        <v>1597</v>
      </c>
      <c r="D26">
        <v>90101</v>
      </c>
    </row>
    <row r="27" spans="1:4">
      <c r="A27" t="s">
        <v>931</v>
      </c>
      <c r="B27" t="s">
        <v>782</v>
      </c>
      <c r="C27" t="s">
        <v>1598</v>
      </c>
      <c r="D27">
        <v>40204</v>
      </c>
    </row>
    <row r="28" spans="1:4">
      <c r="A28" t="s">
        <v>1530</v>
      </c>
      <c r="B28" t="s">
        <v>782</v>
      </c>
      <c r="C28" t="s">
        <v>1599</v>
      </c>
      <c r="D28">
        <v>40302</v>
      </c>
    </row>
    <row r="29" spans="1:4">
      <c r="A29" t="s">
        <v>1302</v>
      </c>
      <c r="B29" t="s">
        <v>772</v>
      </c>
      <c r="C29" t="s">
        <v>864</v>
      </c>
      <c r="D29">
        <v>120702</v>
      </c>
    </row>
    <row r="30" spans="1:4">
      <c r="A30" t="s">
        <v>888</v>
      </c>
      <c r="B30" t="s">
        <v>781</v>
      </c>
      <c r="C30" t="s">
        <v>1600</v>
      </c>
      <c r="D30">
        <v>91102</v>
      </c>
    </row>
    <row r="31" spans="1:4">
      <c r="A31" t="s">
        <v>888</v>
      </c>
      <c r="B31" t="s">
        <v>780</v>
      </c>
      <c r="C31" t="s">
        <v>1601</v>
      </c>
      <c r="D31">
        <v>70402</v>
      </c>
    </row>
    <row r="32" spans="1:4">
      <c r="A32" t="s">
        <v>1602</v>
      </c>
      <c r="B32" t="s">
        <v>771</v>
      </c>
      <c r="C32" t="s">
        <v>1603</v>
      </c>
      <c r="D32">
        <v>10306</v>
      </c>
    </row>
    <row r="33" spans="1:4">
      <c r="A33" t="s">
        <v>1604</v>
      </c>
      <c r="B33" t="s">
        <v>780</v>
      </c>
      <c r="C33" t="s">
        <v>884</v>
      </c>
      <c r="D33">
        <v>70202</v>
      </c>
    </row>
    <row r="34" spans="1:4">
      <c r="A34" t="s">
        <v>1605</v>
      </c>
      <c r="B34" t="s">
        <v>780</v>
      </c>
      <c r="C34" t="s">
        <v>1601</v>
      </c>
      <c r="D34">
        <v>70403</v>
      </c>
    </row>
    <row r="35" spans="1:4">
      <c r="A35" t="s">
        <v>903</v>
      </c>
      <c r="B35" t="s">
        <v>772</v>
      </c>
      <c r="C35" t="s">
        <v>1587</v>
      </c>
      <c r="D35">
        <v>120303</v>
      </c>
    </row>
    <row r="36" spans="1:4">
      <c r="A36" t="s">
        <v>1606</v>
      </c>
      <c r="B36" t="s">
        <v>781</v>
      </c>
      <c r="C36" t="s">
        <v>1607</v>
      </c>
      <c r="D36">
        <v>90202</v>
      </c>
    </row>
    <row r="37" spans="1:4">
      <c r="A37" t="s">
        <v>1608</v>
      </c>
      <c r="B37" t="s">
        <v>771</v>
      </c>
      <c r="C37" t="s">
        <v>1609</v>
      </c>
      <c r="D37">
        <v>10213</v>
      </c>
    </row>
    <row r="38" spans="1:4">
      <c r="A38" t="s">
        <v>883</v>
      </c>
      <c r="B38" t="s">
        <v>771</v>
      </c>
      <c r="C38" t="s">
        <v>1583</v>
      </c>
      <c r="D38">
        <v>10403</v>
      </c>
    </row>
    <row r="39" spans="1:4">
      <c r="A39" t="s">
        <v>835</v>
      </c>
      <c r="B39" t="s">
        <v>774</v>
      </c>
      <c r="C39" t="s">
        <v>1590</v>
      </c>
      <c r="D39">
        <v>130701</v>
      </c>
    </row>
    <row r="40" spans="1:4">
      <c r="A40" t="s">
        <v>804</v>
      </c>
      <c r="B40" t="s">
        <v>774</v>
      </c>
      <c r="C40" t="s">
        <v>1590</v>
      </c>
      <c r="D40">
        <v>130702</v>
      </c>
    </row>
    <row r="41" spans="1:4">
      <c r="A41" t="s">
        <v>1610</v>
      </c>
      <c r="B41" t="s">
        <v>771</v>
      </c>
      <c r="C41" t="s">
        <v>1583</v>
      </c>
      <c r="D41">
        <v>10402</v>
      </c>
    </row>
    <row r="42" spans="1:4">
      <c r="A42" t="s">
        <v>869</v>
      </c>
      <c r="B42" t="s">
        <v>773</v>
      </c>
      <c r="C42" t="s">
        <v>773</v>
      </c>
      <c r="D42">
        <v>30101</v>
      </c>
    </row>
    <row r="43" spans="1:4">
      <c r="A43" t="s">
        <v>1299</v>
      </c>
      <c r="B43" t="s">
        <v>773</v>
      </c>
      <c r="C43" t="s">
        <v>773</v>
      </c>
      <c r="D43">
        <v>30102</v>
      </c>
    </row>
    <row r="44" spans="1:4">
      <c r="A44" t="s">
        <v>1007</v>
      </c>
      <c r="B44" t="s">
        <v>778</v>
      </c>
      <c r="C44" t="s">
        <v>1581</v>
      </c>
      <c r="D44">
        <v>20105</v>
      </c>
    </row>
    <row r="45" spans="1:4">
      <c r="A45" t="s">
        <v>1611</v>
      </c>
      <c r="B45" t="s">
        <v>771</v>
      </c>
      <c r="C45" t="s">
        <v>771</v>
      </c>
      <c r="D45">
        <v>10102</v>
      </c>
    </row>
    <row r="46" spans="1:4">
      <c r="A46" t="s">
        <v>1612</v>
      </c>
      <c r="B46" t="s">
        <v>780</v>
      </c>
      <c r="C46" t="s">
        <v>884</v>
      </c>
      <c r="D46">
        <v>70203</v>
      </c>
    </row>
    <row r="47" spans="1:4">
      <c r="A47" t="s">
        <v>999</v>
      </c>
      <c r="B47" t="s">
        <v>774</v>
      </c>
      <c r="C47" t="s">
        <v>1613</v>
      </c>
      <c r="D47">
        <v>130402</v>
      </c>
    </row>
    <row r="48" spans="1:4">
      <c r="A48" t="s">
        <v>793</v>
      </c>
      <c r="B48" t="s">
        <v>777</v>
      </c>
      <c r="C48" t="s">
        <v>1591</v>
      </c>
      <c r="D48">
        <v>81007</v>
      </c>
    </row>
    <row r="49" spans="1:4">
      <c r="A49" t="s">
        <v>788</v>
      </c>
      <c r="B49" t="s">
        <v>777</v>
      </c>
      <c r="C49" t="s">
        <v>1591</v>
      </c>
      <c r="D49">
        <v>81002</v>
      </c>
    </row>
    <row r="50" spans="1:4">
      <c r="A50" t="s">
        <v>838</v>
      </c>
      <c r="B50" t="s">
        <v>777</v>
      </c>
      <c r="C50" t="s">
        <v>777</v>
      </c>
      <c r="D50">
        <v>80807</v>
      </c>
    </row>
    <row r="51" spans="1:4">
      <c r="A51" t="s">
        <v>838</v>
      </c>
      <c r="B51" t="s">
        <v>782</v>
      </c>
      <c r="C51" t="s">
        <v>1614</v>
      </c>
      <c r="D51">
        <v>41302</v>
      </c>
    </row>
    <row r="52" spans="1:4">
      <c r="A52" t="s">
        <v>806</v>
      </c>
      <c r="B52" t="s">
        <v>777</v>
      </c>
      <c r="C52" t="s">
        <v>777</v>
      </c>
      <c r="D52">
        <v>80806</v>
      </c>
    </row>
    <row r="53" spans="1:4">
      <c r="A53" t="s">
        <v>1615</v>
      </c>
      <c r="B53" t="s">
        <v>782</v>
      </c>
      <c r="C53" t="s">
        <v>1616</v>
      </c>
      <c r="D53">
        <v>40602</v>
      </c>
    </row>
    <row r="54" spans="1:4">
      <c r="A54" t="s">
        <v>860</v>
      </c>
      <c r="B54" t="s">
        <v>772</v>
      </c>
      <c r="C54" t="s">
        <v>814</v>
      </c>
      <c r="D54">
        <v>120601</v>
      </c>
    </row>
    <row r="55" spans="1:4">
      <c r="A55" t="s">
        <v>922</v>
      </c>
      <c r="B55" t="s">
        <v>781</v>
      </c>
      <c r="C55" t="s">
        <v>969</v>
      </c>
      <c r="D55">
        <v>90402</v>
      </c>
    </row>
    <row r="56" spans="1:4">
      <c r="A56" t="s">
        <v>1617</v>
      </c>
      <c r="B56" t="s">
        <v>782</v>
      </c>
      <c r="C56" t="s">
        <v>1618</v>
      </c>
      <c r="D56">
        <v>41202</v>
      </c>
    </row>
    <row r="57" spans="1:4">
      <c r="A57" t="s">
        <v>952</v>
      </c>
      <c r="B57" t="s">
        <v>772</v>
      </c>
      <c r="C57" t="s">
        <v>1619</v>
      </c>
      <c r="D57">
        <v>120102</v>
      </c>
    </row>
    <row r="58" spans="1:4">
      <c r="A58" t="s">
        <v>856</v>
      </c>
      <c r="B58" t="s">
        <v>776</v>
      </c>
      <c r="C58" t="s">
        <v>844</v>
      </c>
      <c r="D58">
        <v>50202</v>
      </c>
    </row>
    <row r="59" spans="1:4">
      <c r="A59" t="s">
        <v>1620</v>
      </c>
      <c r="B59" t="s">
        <v>782</v>
      </c>
      <c r="C59" t="s">
        <v>1618</v>
      </c>
      <c r="D59">
        <v>41203</v>
      </c>
    </row>
    <row r="60" spans="1:4">
      <c r="A60" t="s">
        <v>885</v>
      </c>
      <c r="B60" t="s">
        <v>771</v>
      </c>
      <c r="C60" t="s">
        <v>771</v>
      </c>
      <c r="D60">
        <v>10101</v>
      </c>
    </row>
    <row r="61" spans="1:4">
      <c r="A61" t="s">
        <v>908</v>
      </c>
      <c r="B61" t="s">
        <v>782</v>
      </c>
      <c r="C61" t="s">
        <v>1599</v>
      </c>
      <c r="D61">
        <v>40301</v>
      </c>
    </row>
    <row r="62" spans="1:4">
      <c r="A62" t="s">
        <v>962</v>
      </c>
      <c r="B62" t="s">
        <v>782</v>
      </c>
      <c r="C62" t="s">
        <v>1586</v>
      </c>
      <c r="D62">
        <v>40401</v>
      </c>
    </row>
    <row r="63" spans="1:4">
      <c r="A63" t="s">
        <v>1340</v>
      </c>
      <c r="B63" t="s">
        <v>781</v>
      </c>
      <c r="C63" t="s">
        <v>969</v>
      </c>
      <c r="D63">
        <v>90403</v>
      </c>
    </row>
    <row r="64" spans="1:4">
      <c r="A64" t="s">
        <v>1621</v>
      </c>
      <c r="B64" t="s">
        <v>782</v>
      </c>
      <c r="C64" t="s">
        <v>1622</v>
      </c>
      <c r="D64">
        <v>41002</v>
      </c>
    </row>
    <row r="65" spans="1:4">
      <c r="A65" t="s">
        <v>1623</v>
      </c>
      <c r="B65" t="s">
        <v>777</v>
      </c>
      <c r="C65" t="s">
        <v>1624</v>
      </c>
      <c r="D65">
        <v>80602</v>
      </c>
    </row>
    <row r="66" spans="1:4">
      <c r="A66" t="s">
        <v>870</v>
      </c>
      <c r="B66" t="s">
        <v>773</v>
      </c>
      <c r="C66" t="s">
        <v>773</v>
      </c>
      <c r="D66">
        <v>30103</v>
      </c>
    </row>
    <row r="67" spans="1:4">
      <c r="A67" t="s">
        <v>1625</v>
      </c>
      <c r="B67" t="s">
        <v>774</v>
      </c>
      <c r="C67" t="s">
        <v>1613</v>
      </c>
      <c r="D67">
        <v>130403</v>
      </c>
    </row>
    <row r="68" spans="1:4">
      <c r="A68" t="s">
        <v>1626</v>
      </c>
      <c r="B68" t="s">
        <v>772</v>
      </c>
      <c r="C68" t="s">
        <v>1578</v>
      </c>
      <c r="D68">
        <v>120501</v>
      </c>
    </row>
    <row r="69" spans="1:4">
      <c r="A69" t="s">
        <v>857</v>
      </c>
      <c r="B69" t="s">
        <v>782</v>
      </c>
      <c r="C69" t="s">
        <v>857</v>
      </c>
      <c r="D69">
        <v>40503</v>
      </c>
    </row>
    <row r="70" spans="1:4">
      <c r="A70" t="s">
        <v>1627</v>
      </c>
      <c r="B70" t="s">
        <v>772</v>
      </c>
      <c r="C70" t="s">
        <v>1628</v>
      </c>
      <c r="D70">
        <v>120802</v>
      </c>
    </row>
    <row r="71" spans="1:4">
      <c r="A71" t="s">
        <v>801</v>
      </c>
      <c r="B71" t="s">
        <v>774</v>
      </c>
      <c r="C71" t="s">
        <v>1596</v>
      </c>
      <c r="D71">
        <v>130107</v>
      </c>
    </row>
    <row r="72" spans="1:4">
      <c r="A72" t="s">
        <v>1629</v>
      </c>
      <c r="B72" t="s">
        <v>778</v>
      </c>
      <c r="C72" t="s">
        <v>1592</v>
      </c>
      <c r="D72">
        <v>20210</v>
      </c>
    </row>
    <row r="73" spans="1:4">
      <c r="A73" t="s">
        <v>1630</v>
      </c>
      <c r="B73" t="s">
        <v>779</v>
      </c>
      <c r="C73" t="s">
        <v>1631</v>
      </c>
      <c r="D73">
        <v>60502</v>
      </c>
    </row>
    <row r="74" spans="1:4">
      <c r="A74" t="s">
        <v>1630</v>
      </c>
      <c r="B74" t="s">
        <v>774</v>
      </c>
      <c r="C74" t="s">
        <v>1613</v>
      </c>
      <c r="D74">
        <v>130404</v>
      </c>
    </row>
    <row r="75" spans="1:4">
      <c r="A75" t="s">
        <v>1630</v>
      </c>
      <c r="B75" t="s">
        <v>778</v>
      </c>
      <c r="C75" t="s">
        <v>1592</v>
      </c>
      <c r="D75">
        <v>20202</v>
      </c>
    </row>
    <row r="76" spans="1:4">
      <c r="A76" t="s">
        <v>1632</v>
      </c>
      <c r="B76" t="s">
        <v>773</v>
      </c>
      <c r="C76" t="s">
        <v>1633</v>
      </c>
      <c r="D76">
        <v>30402</v>
      </c>
    </row>
    <row r="77" spans="1:4">
      <c r="A77" t="s">
        <v>818</v>
      </c>
      <c r="B77" t="s">
        <v>777</v>
      </c>
      <c r="C77" t="s">
        <v>777</v>
      </c>
      <c r="D77">
        <v>80815</v>
      </c>
    </row>
    <row r="78" spans="1:4">
      <c r="A78" t="s">
        <v>1003</v>
      </c>
      <c r="B78" t="s">
        <v>774</v>
      </c>
      <c r="C78" t="s">
        <v>1634</v>
      </c>
      <c r="D78">
        <v>130302</v>
      </c>
    </row>
    <row r="79" spans="1:4">
      <c r="A79" t="s">
        <v>1635</v>
      </c>
      <c r="B79" t="s">
        <v>772</v>
      </c>
      <c r="C79" t="s">
        <v>814</v>
      </c>
      <c r="D79">
        <v>120610</v>
      </c>
    </row>
    <row r="80" spans="1:4">
      <c r="A80" t="s">
        <v>1295</v>
      </c>
      <c r="B80" t="s">
        <v>782</v>
      </c>
      <c r="C80" t="s">
        <v>1586</v>
      </c>
      <c r="D80">
        <v>40402</v>
      </c>
    </row>
    <row r="81" spans="1:4">
      <c r="A81" t="s">
        <v>983</v>
      </c>
      <c r="B81" t="s">
        <v>781</v>
      </c>
      <c r="C81" t="s">
        <v>1600</v>
      </c>
      <c r="D81">
        <v>91103</v>
      </c>
    </row>
    <row r="82" spans="1:4">
      <c r="A82" t="s">
        <v>1636</v>
      </c>
      <c r="B82" t="s">
        <v>781</v>
      </c>
      <c r="C82" t="s">
        <v>1607</v>
      </c>
      <c r="D82">
        <v>90201</v>
      </c>
    </row>
    <row r="83" spans="1:4">
      <c r="A83" t="s">
        <v>1637</v>
      </c>
      <c r="B83" t="s">
        <v>781</v>
      </c>
      <c r="C83" t="s">
        <v>1580</v>
      </c>
      <c r="D83">
        <v>90902</v>
      </c>
    </row>
    <row r="84" spans="1:4">
      <c r="A84" t="s">
        <v>1638</v>
      </c>
      <c r="B84" t="s">
        <v>772</v>
      </c>
      <c r="C84" t="s">
        <v>1619</v>
      </c>
      <c r="D84">
        <v>120103</v>
      </c>
    </row>
    <row r="85" spans="1:4">
      <c r="A85" t="s">
        <v>1639</v>
      </c>
      <c r="B85" t="s">
        <v>780</v>
      </c>
      <c r="C85" t="s">
        <v>1589</v>
      </c>
      <c r="D85">
        <v>70710</v>
      </c>
    </row>
    <row r="86" spans="1:4">
      <c r="A86" t="s">
        <v>1640</v>
      </c>
      <c r="B86" t="s">
        <v>776</v>
      </c>
      <c r="C86" t="s">
        <v>1641</v>
      </c>
      <c r="D86">
        <v>50102</v>
      </c>
    </row>
    <row r="87" spans="1:4">
      <c r="A87" t="s">
        <v>1642</v>
      </c>
      <c r="B87" t="s">
        <v>774</v>
      </c>
      <c r="C87" t="s">
        <v>1634</v>
      </c>
      <c r="D87">
        <v>130303</v>
      </c>
    </row>
    <row r="88" spans="1:4">
      <c r="A88" t="s">
        <v>1643</v>
      </c>
      <c r="B88" t="s">
        <v>782</v>
      </c>
      <c r="C88" t="s">
        <v>1582</v>
      </c>
      <c r="D88">
        <v>40108</v>
      </c>
    </row>
    <row r="89" spans="1:4">
      <c r="A89" t="s">
        <v>971</v>
      </c>
      <c r="B89" t="s">
        <v>781</v>
      </c>
      <c r="C89" t="s">
        <v>1644</v>
      </c>
      <c r="D89">
        <v>91007</v>
      </c>
    </row>
    <row r="90" spans="1:4">
      <c r="A90" t="s">
        <v>1543</v>
      </c>
      <c r="B90" t="s">
        <v>780</v>
      </c>
      <c r="C90" t="s">
        <v>1589</v>
      </c>
      <c r="D90">
        <v>70703</v>
      </c>
    </row>
    <row r="91" spans="1:4">
      <c r="A91" t="s">
        <v>1005</v>
      </c>
      <c r="B91" t="s">
        <v>782</v>
      </c>
      <c r="C91" t="s">
        <v>1622</v>
      </c>
      <c r="D91">
        <v>41003</v>
      </c>
    </row>
    <row r="92" spans="1:4">
      <c r="A92" t="s">
        <v>995</v>
      </c>
      <c r="B92" t="s">
        <v>778</v>
      </c>
      <c r="C92" t="s">
        <v>1645</v>
      </c>
      <c r="D92">
        <v>20602</v>
      </c>
    </row>
    <row r="93" spans="1:4">
      <c r="A93" t="s">
        <v>995</v>
      </c>
      <c r="B93" t="s">
        <v>772</v>
      </c>
      <c r="C93" t="s">
        <v>864</v>
      </c>
      <c r="D93">
        <v>120708</v>
      </c>
    </row>
    <row r="94" spans="1:4">
      <c r="A94" t="s">
        <v>889</v>
      </c>
      <c r="B94" t="s">
        <v>781</v>
      </c>
      <c r="C94" t="s">
        <v>1646</v>
      </c>
      <c r="D94">
        <v>90301</v>
      </c>
    </row>
    <row r="95" spans="1:4">
      <c r="A95" t="s">
        <v>875</v>
      </c>
      <c r="B95" t="s">
        <v>777</v>
      </c>
      <c r="C95" t="s">
        <v>988</v>
      </c>
      <c r="D95">
        <v>80502</v>
      </c>
    </row>
    <row r="96" spans="1:4">
      <c r="A96" t="s">
        <v>1647</v>
      </c>
      <c r="B96" t="s">
        <v>778</v>
      </c>
      <c r="C96" t="s">
        <v>1648</v>
      </c>
      <c r="D96">
        <v>20402</v>
      </c>
    </row>
    <row r="97" spans="1:4">
      <c r="A97" t="s">
        <v>852</v>
      </c>
      <c r="B97" t="s">
        <v>774</v>
      </c>
      <c r="C97" t="s">
        <v>1634</v>
      </c>
      <c r="D97">
        <v>130301</v>
      </c>
    </row>
    <row r="98" spans="1:4">
      <c r="A98" t="s">
        <v>1649</v>
      </c>
      <c r="B98" t="s">
        <v>781</v>
      </c>
      <c r="C98" t="s">
        <v>1644</v>
      </c>
      <c r="D98">
        <v>91009</v>
      </c>
    </row>
    <row r="99" spans="1:4">
      <c r="A99" t="s">
        <v>1650</v>
      </c>
      <c r="B99" t="s">
        <v>772</v>
      </c>
      <c r="C99" t="s">
        <v>1651</v>
      </c>
      <c r="D99">
        <v>120202</v>
      </c>
    </row>
    <row r="100" spans="1:4">
      <c r="A100" t="s">
        <v>834</v>
      </c>
      <c r="B100" t="s">
        <v>773</v>
      </c>
      <c r="C100" t="s">
        <v>773</v>
      </c>
      <c r="D100">
        <v>30104</v>
      </c>
    </row>
    <row r="101" spans="1:4">
      <c r="A101" t="s">
        <v>1652</v>
      </c>
      <c r="B101" t="s">
        <v>781</v>
      </c>
      <c r="C101" t="s">
        <v>1600</v>
      </c>
      <c r="D101">
        <v>91104</v>
      </c>
    </row>
    <row r="102" spans="1:4">
      <c r="A102" t="s">
        <v>1019</v>
      </c>
      <c r="B102" t="s">
        <v>781</v>
      </c>
      <c r="C102" t="s">
        <v>1653</v>
      </c>
      <c r="D102">
        <v>90705</v>
      </c>
    </row>
    <row r="103" spans="1:4">
      <c r="A103" t="s">
        <v>1654</v>
      </c>
      <c r="B103" t="s">
        <v>771</v>
      </c>
      <c r="C103" t="s">
        <v>771</v>
      </c>
      <c r="D103">
        <v>10103</v>
      </c>
    </row>
    <row r="104" spans="1:4">
      <c r="A104" t="s">
        <v>1655</v>
      </c>
      <c r="B104" t="s">
        <v>781</v>
      </c>
      <c r="C104" t="s">
        <v>1656</v>
      </c>
      <c r="D104">
        <v>90606</v>
      </c>
    </row>
    <row r="105" spans="1:4">
      <c r="A105" t="s">
        <v>1463</v>
      </c>
      <c r="B105" t="s">
        <v>774</v>
      </c>
      <c r="C105" t="s">
        <v>1634</v>
      </c>
      <c r="D105">
        <v>130304</v>
      </c>
    </row>
    <row r="106" spans="1:4">
      <c r="A106" t="s">
        <v>1657</v>
      </c>
      <c r="B106" t="s">
        <v>772</v>
      </c>
      <c r="C106" t="s">
        <v>1619</v>
      </c>
      <c r="D106">
        <v>120104</v>
      </c>
    </row>
    <row r="107" spans="1:4">
      <c r="A107" t="s">
        <v>1658</v>
      </c>
      <c r="B107" t="s">
        <v>772</v>
      </c>
      <c r="C107" t="s">
        <v>1587</v>
      </c>
      <c r="D107">
        <v>120304</v>
      </c>
    </row>
    <row r="108" spans="1:4">
      <c r="A108" t="s">
        <v>1659</v>
      </c>
      <c r="B108" t="s">
        <v>781</v>
      </c>
      <c r="C108" t="s">
        <v>921</v>
      </c>
      <c r="D108">
        <v>90502</v>
      </c>
    </row>
    <row r="109" spans="1:4">
      <c r="A109" t="s">
        <v>1660</v>
      </c>
      <c r="B109" t="s">
        <v>772</v>
      </c>
      <c r="C109" t="s">
        <v>1619</v>
      </c>
      <c r="D109">
        <v>120105</v>
      </c>
    </row>
    <row r="110" spans="1:4">
      <c r="A110" t="s">
        <v>1661</v>
      </c>
      <c r="B110" t="s">
        <v>772</v>
      </c>
      <c r="C110" t="s">
        <v>1662</v>
      </c>
      <c r="D110">
        <v>120401</v>
      </c>
    </row>
    <row r="111" spans="1:4">
      <c r="A111" t="s">
        <v>1663</v>
      </c>
      <c r="B111" t="s">
        <v>779</v>
      </c>
      <c r="C111" t="s">
        <v>1664</v>
      </c>
      <c r="D111">
        <v>60402</v>
      </c>
    </row>
    <row r="112" spans="1:4">
      <c r="A112" t="s">
        <v>861</v>
      </c>
      <c r="B112" t="s">
        <v>772</v>
      </c>
      <c r="C112" t="s">
        <v>1578</v>
      </c>
      <c r="D112">
        <v>120504</v>
      </c>
    </row>
    <row r="113" spans="1:4">
      <c r="A113" t="s">
        <v>991</v>
      </c>
      <c r="B113" t="s">
        <v>781</v>
      </c>
      <c r="C113" t="s">
        <v>1646</v>
      </c>
      <c r="D113">
        <v>90302</v>
      </c>
    </row>
    <row r="114" spans="1:4">
      <c r="A114" t="s">
        <v>1665</v>
      </c>
      <c r="B114" t="s">
        <v>772</v>
      </c>
      <c r="C114" t="s">
        <v>1587</v>
      </c>
      <c r="D114">
        <v>120305</v>
      </c>
    </row>
    <row r="115" spans="1:4">
      <c r="A115" t="s">
        <v>872</v>
      </c>
      <c r="B115" t="s">
        <v>782</v>
      </c>
      <c r="C115" t="s">
        <v>1666</v>
      </c>
      <c r="D115">
        <v>41402</v>
      </c>
    </row>
    <row r="116" spans="1:4">
      <c r="A116" t="s">
        <v>807</v>
      </c>
      <c r="B116" t="s">
        <v>774</v>
      </c>
      <c r="C116" t="s">
        <v>1596</v>
      </c>
      <c r="D116">
        <v>130108</v>
      </c>
    </row>
    <row r="117" spans="1:4">
      <c r="A117" t="s">
        <v>1667</v>
      </c>
      <c r="B117" t="s">
        <v>782</v>
      </c>
      <c r="C117" t="s">
        <v>1614</v>
      </c>
      <c r="D117">
        <v>41303</v>
      </c>
    </row>
    <row r="118" spans="1:4">
      <c r="A118" t="s">
        <v>1000</v>
      </c>
      <c r="B118" t="s">
        <v>774</v>
      </c>
      <c r="C118" t="s">
        <v>1613</v>
      </c>
      <c r="D118">
        <v>130401</v>
      </c>
    </row>
    <row r="119" spans="1:4">
      <c r="A119" t="s">
        <v>811</v>
      </c>
      <c r="B119" t="s">
        <v>771</v>
      </c>
      <c r="C119" t="s">
        <v>1609</v>
      </c>
      <c r="D119">
        <v>10201</v>
      </c>
    </row>
    <row r="120" spans="1:4">
      <c r="A120" t="s">
        <v>1641</v>
      </c>
      <c r="B120" t="s">
        <v>776</v>
      </c>
      <c r="C120" t="s">
        <v>1641</v>
      </c>
      <c r="D120">
        <v>50103</v>
      </c>
    </row>
    <row r="121" spans="1:4">
      <c r="A121" t="s">
        <v>988</v>
      </c>
      <c r="B121" t="s">
        <v>779</v>
      </c>
      <c r="C121" t="s">
        <v>1668</v>
      </c>
      <c r="D121">
        <v>60202</v>
      </c>
    </row>
    <row r="122" spans="1:4">
      <c r="A122" t="s">
        <v>815</v>
      </c>
      <c r="B122" t="s">
        <v>777</v>
      </c>
      <c r="C122" t="s">
        <v>988</v>
      </c>
      <c r="D122">
        <v>80501</v>
      </c>
    </row>
    <row r="123" spans="1:4">
      <c r="A123" t="s">
        <v>1669</v>
      </c>
      <c r="B123" t="s">
        <v>774</v>
      </c>
      <c r="C123" t="s">
        <v>1613</v>
      </c>
      <c r="D123">
        <v>130405</v>
      </c>
    </row>
    <row r="124" spans="1:4">
      <c r="A124" t="s">
        <v>865</v>
      </c>
      <c r="B124" t="s">
        <v>772</v>
      </c>
      <c r="C124" t="s">
        <v>1587</v>
      </c>
      <c r="D124">
        <v>120301</v>
      </c>
    </row>
    <row r="125" spans="1:4">
      <c r="A125" t="s">
        <v>1020</v>
      </c>
      <c r="B125" t="s">
        <v>778</v>
      </c>
      <c r="C125" t="s">
        <v>1645</v>
      </c>
      <c r="D125">
        <v>20604</v>
      </c>
    </row>
    <row r="126" spans="1:4">
      <c r="A126" t="s">
        <v>911</v>
      </c>
      <c r="B126" t="s">
        <v>777</v>
      </c>
      <c r="C126" t="s">
        <v>1624</v>
      </c>
      <c r="D126">
        <v>80601</v>
      </c>
    </row>
    <row r="127" spans="1:4">
      <c r="A127" t="s">
        <v>782</v>
      </c>
      <c r="B127" t="s">
        <v>782</v>
      </c>
      <c r="C127" t="s">
        <v>1616</v>
      </c>
      <c r="D127">
        <v>40604</v>
      </c>
    </row>
    <row r="128" spans="1:4">
      <c r="A128" t="s">
        <v>1670</v>
      </c>
      <c r="B128" t="s">
        <v>771</v>
      </c>
      <c r="C128" t="s">
        <v>1603</v>
      </c>
      <c r="D128">
        <v>10301</v>
      </c>
    </row>
    <row r="129" spans="1:4">
      <c r="A129" t="s">
        <v>1671</v>
      </c>
      <c r="B129" t="s">
        <v>781</v>
      </c>
      <c r="C129" t="s">
        <v>1607</v>
      </c>
      <c r="D129">
        <v>90203</v>
      </c>
    </row>
    <row r="130" spans="1:4">
      <c r="A130" t="s">
        <v>947</v>
      </c>
      <c r="B130" t="s">
        <v>779</v>
      </c>
      <c r="C130" t="s">
        <v>1672</v>
      </c>
      <c r="D130">
        <v>60101</v>
      </c>
    </row>
    <row r="131" spans="1:4">
      <c r="A131" t="s">
        <v>1673</v>
      </c>
      <c r="B131" t="s">
        <v>779</v>
      </c>
      <c r="C131" t="s">
        <v>1668</v>
      </c>
      <c r="D131">
        <v>60203</v>
      </c>
    </row>
    <row r="132" spans="1:4">
      <c r="A132" t="s">
        <v>1538</v>
      </c>
      <c r="B132" t="s">
        <v>780</v>
      </c>
      <c r="C132" t="s">
        <v>1601</v>
      </c>
      <c r="D132">
        <v>70405</v>
      </c>
    </row>
    <row r="133" spans="1:4">
      <c r="A133" t="s">
        <v>1674</v>
      </c>
      <c r="B133" t="s">
        <v>779</v>
      </c>
      <c r="C133" t="s">
        <v>1675</v>
      </c>
      <c r="D133">
        <v>60702</v>
      </c>
    </row>
    <row r="134" spans="1:4">
      <c r="A134" t="s">
        <v>1676</v>
      </c>
      <c r="B134" t="s">
        <v>774</v>
      </c>
      <c r="C134" t="s">
        <v>1634</v>
      </c>
      <c r="D134">
        <v>130305</v>
      </c>
    </row>
    <row r="135" spans="1:4">
      <c r="A135" t="s">
        <v>1677</v>
      </c>
      <c r="B135" t="s">
        <v>774</v>
      </c>
      <c r="C135" t="s">
        <v>1634</v>
      </c>
      <c r="D135">
        <v>130306</v>
      </c>
    </row>
    <row r="136" spans="1:4">
      <c r="A136" t="s">
        <v>1490</v>
      </c>
      <c r="B136" t="s">
        <v>773</v>
      </c>
      <c r="C136" t="s">
        <v>773</v>
      </c>
      <c r="D136">
        <v>30105</v>
      </c>
    </row>
    <row r="137" spans="1:4">
      <c r="A137" t="s">
        <v>854</v>
      </c>
      <c r="B137" t="s">
        <v>1678</v>
      </c>
      <c r="C137" t="s">
        <v>1679</v>
      </c>
      <c r="D137">
        <v>110101</v>
      </c>
    </row>
    <row r="138" spans="1:4">
      <c r="A138" t="s">
        <v>1680</v>
      </c>
      <c r="B138" t="s">
        <v>782</v>
      </c>
      <c r="C138" t="s">
        <v>1616</v>
      </c>
      <c r="D138">
        <v>40603</v>
      </c>
    </row>
    <row r="139" spans="1:4">
      <c r="A139" t="s">
        <v>1681</v>
      </c>
      <c r="B139" t="s">
        <v>771</v>
      </c>
      <c r="C139" t="s">
        <v>1609</v>
      </c>
      <c r="D139">
        <v>10208</v>
      </c>
    </row>
    <row r="140" spans="1:4">
      <c r="A140" t="s">
        <v>778</v>
      </c>
      <c r="B140" t="s">
        <v>778</v>
      </c>
      <c r="C140" t="s">
        <v>1645</v>
      </c>
      <c r="D140">
        <v>20603</v>
      </c>
    </row>
    <row r="141" spans="1:4">
      <c r="A141" t="s">
        <v>989</v>
      </c>
      <c r="B141" t="s">
        <v>773</v>
      </c>
      <c r="C141" t="s">
        <v>1682</v>
      </c>
      <c r="D141">
        <v>30302</v>
      </c>
    </row>
    <row r="142" spans="1:4">
      <c r="A142" t="s">
        <v>1683</v>
      </c>
      <c r="B142" t="s">
        <v>777</v>
      </c>
      <c r="C142" t="s">
        <v>988</v>
      </c>
      <c r="D142">
        <v>80507</v>
      </c>
    </row>
    <row r="143" spans="1:4">
      <c r="A143" t="s">
        <v>1684</v>
      </c>
      <c r="B143" t="s">
        <v>776</v>
      </c>
      <c r="C143" t="s">
        <v>844</v>
      </c>
      <c r="D143">
        <v>50209</v>
      </c>
    </row>
    <row r="144" spans="1:4">
      <c r="A144" t="s">
        <v>1685</v>
      </c>
      <c r="B144" t="s">
        <v>782</v>
      </c>
      <c r="C144" t="s">
        <v>1599</v>
      </c>
      <c r="D144">
        <v>40303</v>
      </c>
    </row>
    <row r="145" spans="1:4">
      <c r="A145" t="s">
        <v>1540</v>
      </c>
      <c r="B145" t="s">
        <v>781</v>
      </c>
      <c r="C145" t="s">
        <v>921</v>
      </c>
      <c r="D145">
        <v>90503</v>
      </c>
    </row>
    <row r="146" spans="1:4">
      <c r="A146" t="s">
        <v>1540</v>
      </c>
      <c r="B146" t="s">
        <v>780</v>
      </c>
      <c r="C146" t="s">
        <v>1601</v>
      </c>
      <c r="D146">
        <v>70404</v>
      </c>
    </row>
    <row r="147" spans="1:4">
      <c r="A147" t="s">
        <v>1686</v>
      </c>
      <c r="B147" t="s">
        <v>781</v>
      </c>
      <c r="C147" t="s">
        <v>828</v>
      </c>
      <c r="D147">
        <v>90802</v>
      </c>
    </row>
    <row r="148" spans="1:4">
      <c r="A148" t="s">
        <v>1023</v>
      </c>
      <c r="B148" t="s">
        <v>781</v>
      </c>
      <c r="C148" t="s">
        <v>1656</v>
      </c>
      <c r="D148">
        <v>90607</v>
      </c>
    </row>
    <row r="149" spans="1:4">
      <c r="A149" t="s">
        <v>809</v>
      </c>
      <c r="B149" t="s">
        <v>773</v>
      </c>
      <c r="C149" t="s">
        <v>773</v>
      </c>
      <c r="D149">
        <v>30107</v>
      </c>
    </row>
    <row r="150" spans="1:4">
      <c r="A150" t="s">
        <v>863</v>
      </c>
      <c r="B150" t="s">
        <v>773</v>
      </c>
      <c r="C150" t="s">
        <v>773</v>
      </c>
      <c r="D150">
        <v>30115</v>
      </c>
    </row>
    <row r="151" spans="1:4">
      <c r="A151" t="s">
        <v>1687</v>
      </c>
      <c r="B151" t="s">
        <v>773</v>
      </c>
      <c r="C151" t="s">
        <v>1688</v>
      </c>
      <c r="D151">
        <v>30502</v>
      </c>
    </row>
    <row r="152" spans="1:4">
      <c r="A152" t="s">
        <v>1689</v>
      </c>
      <c r="B152" t="s">
        <v>776</v>
      </c>
      <c r="C152" t="s">
        <v>1580</v>
      </c>
      <c r="D152">
        <v>50314</v>
      </c>
    </row>
    <row r="153" spans="1:4">
      <c r="A153" t="s">
        <v>1690</v>
      </c>
      <c r="B153" t="s">
        <v>782</v>
      </c>
      <c r="C153" t="s">
        <v>1666</v>
      </c>
      <c r="D153">
        <v>41403</v>
      </c>
    </row>
    <row r="154" spans="1:4">
      <c r="A154" t="s">
        <v>830</v>
      </c>
      <c r="B154" t="s">
        <v>777</v>
      </c>
      <c r="C154" t="s">
        <v>777</v>
      </c>
      <c r="D154">
        <v>80805</v>
      </c>
    </row>
    <row r="155" spans="1:4">
      <c r="A155" t="s">
        <v>805</v>
      </c>
      <c r="B155" t="s">
        <v>782</v>
      </c>
      <c r="C155" t="s">
        <v>1616</v>
      </c>
      <c r="D155">
        <v>40601</v>
      </c>
    </row>
    <row r="156" spans="1:4">
      <c r="A156" t="s">
        <v>866</v>
      </c>
      <c r="B156" t="s">
        <v>782</v>
      </c>
      <c r="C156" t="s">
        <v>1616</v>
      </c>
      <c r="D156">
        <v>40611</v>
      </c>
    </row>
    <row r="157" spans="1:4">
      <c r="A157" t="s">
        <v>906</v>
      </c>
      <c r="B157" t="s">
        <v>782</v>
      </c>
      <c r="C157" t="s">
        <v>1616</v>
      </c>
      <c r="D157">
        <v>40612</v>
      </c>
    </row>
    <row r="158" spans="1:4">
      <c r="A158" t="s">
        <v>1691</v>
      </c>
      <c r="B158" t="s">
        <v>772</v>
      </c>
      <c r="C158" t="s">
        <v>1587</v>
      </c>
      <c r="D158">
        <v>120313</v>
      </c>
    </row>
    <row r="159" spans="1:4">
      <c r="A159" t="s">
        <v>1692</v>
      </c>
      <c r="B159" t="s">
        <v>772</v>
      </c>
      <c r="C159" t="s">
        <v>1587</v>
      </c>
      <c r="D159">
        <v>120315</v>
      </c>
    </row>
    <row r="160" spans="1:4">
      <c r="A160" t="s">
        <v>1693</v>
      </c>
      <c r="B160" t="s">
        <v>782</v>
      </c>
      <c r="C160" t="s">
        <v>1582</v>
      </c>
      <c r="D160">
        <v>40102</v>
      </c>
    </row>
    <row r="161" spans="1:4">
      <c r="A161" t="s">
        <v>871</v>
      </c>
      <c r="B161" t="s">
        <v>782</v>
      </c>
      <c r="C161" t="s">
        <v>1694</v>
      </c>
      <c r="D161">
        <v>40701</v>
      </c>
    </row>
    <row r="162" spans="1:4">
      <c r="A162" t="s">
        <v>1695</v>
      </c>
      <c r="B162" t="s">
        <v>782</v>
      </c>
      <c r="C162" t="s">
        <v>1622</v>
      </c>
      <c r="D162">
        <v>41007</v>
      </c>
    </row>
    <row r="163" spans="1:4">
      <c r="A163" t="s">
        <v>823</v>
      </c>
      <c r="B163" t="s">
        <v>777</v>
      </c>
      <c r="C163" t="s">
        <v>777</v>
      </c>
      <c r="D163">
        <v>80826</v>
      </c>
    </row>
    <row r="164" spans="1:4">
      <c r="A164" t="s">
        <v>1696</v>
      </c>
      <c r="B164" t="s">
        <v>782</v>
      </c>
      <c r="C164" t="s">
        <v>1694</v>
      </c>
      <c r="D164">
        <v>40702</v>
      </c>
    </row>
    <row r="165" spans="1:4">
      <c r="A165" t="s">
        <v>1010</v>
      </c>
      <c r="B165" t="s">
        <v>781</v>
      </c>
      <c r="C165" t="s">
        <v>1644</v>
      </c>
      <c r="D165">
        <v>91010</v>
      </c>
    </row>
    <row r="166" spans="1:4">
      <c r="A166" t="s">
        <v>1697</v>
      </c>
      <c r="B166" t="s">
        <v>781</v>
      </c>
      <c r="C166" t="s">
        <v>1580</v>
      </c>
      <c r="D166">
        <v>90903</v>
      </c>
    </row>
    <row r="167" spans="1:4">
      <c r="A167" t="s">
        <v>904</v>
      </c>
      <c r="B167" t="s">
        <v>774</v>
      </c>
      <c r="C167" t="s">
        <v>1590</v>
      </c>
      <c r="D167">
        <v>130705</v>
      </c>
    </row>
    <row r="168" spans="1:4">
      <c r="A168" t="s">
        <v>1698</v>
      </c>
      <c r="B168" t="s">
        <v>781</v>
      </c>
      <c r="C168" t="s">
        <v>1646</v>
      </c>
      <c r="D168">
        <v>90307</v>
      </c>
    </row>
    <row r="169" spans="1:4">
      <c r="A169" t="s">
        <v>1699</v>
      </c>
      <c r="B169" t="s">
        <v>772</v>
      </c>
      <c r="C169" t="s">
        <v>1578</v>
      </c>
      <c r="D169">
        <v>120505</v>
      </c>
    </row>
    <row r="170" spans="1:4">
      <c r="A170" t="s">
        <v>963</v>
      </c>
      <c r="B170" t="s">
        <v>779</v>
      </c>
      <c r="C170" t="s">
        <v>1700</v>
      </c>
      <c r="D170">
        <v>60604</v>
      </c>
    </row>
    <row r="171" spans="1:4">
      <c r="A171" t="s">
        <v>1701</v>
      </c>
      <c r="B171" t="s">
        <v>781</v>
      </c>
      <c r="C171" t="s">
        <v>1597</v>
      </c>
      <c r="D171">
        <v>90102</v>
      </c>
    </row>
    <row r="172" spans="1:4">
      <c r="A172" t="s">
        <v>1702</v>
      </c>
      <c r="B172" t="s">
        <v>780</v>
      </c>
      <c r="C172" t="s">
        <v>1589</v>
      </c>
      <c r="D172">
        <v>70704</v>
      </c>
    </row>
    <row r="173" spans="1:4">
      <c r="A173" t="s">
        <v>929</v>
      </c>
      <c r="B173" t="s">
        <v>782</v>
      </c>
      <c r="C173" t="s">
        <v>857</v>
      </c>
      <c r="D173">
        <v>40513</v>
      </c>
    </row>
    <row r="174" spans="1:4">
      <c r="A174" t="s">
        <v>1703</v>
      </c>
      <c r="B174" t="s">
        <v>780</v>
      </c>
      <c r="C174" t="s">
        <v>1589</v>
      </c>
      <c r="D174">
        <v>70705</v>
      </c>
    </row>
    <row r="175" spans="1:4">
      <c r="A175" t="s">
        <v>1703</v>
      </c>
      <c r="B175" t="s">
        <v>781</v>
      </c>
      <c r="C175" t="s">
        <v>1594</v>
      </c>
      <c r="D175">
        <v>91203</v>
      </c>
    </row>
    <row r="176" spans="1:4">
      <c r="A176" t="s">
        <v>1703</v>
      </c>
      <c r="B176" t="s">
        <v>774</v>
      </c>
      <c r="C176" t="s">
        <v>1634</v>
      </c>
      <c r="D176">
        <v>130307</v>
      </c>
    </row>
    <row r="177" spans="1:4">
      <c r="A177" t="s">
        <v>1704</v>
      </c>
      <c r="B177" t="s">
        <v>779</v>
      </c>
      <c r="C177" t="s">
        <v>1705</v>
      </c>
      <c r="D177">
        <v>60303</v>
      </c>
    </row>
    <row r="178" spans="1:4">
      <c r="A178" t="s">
        <v>1706</v>
      </c>
      <c r="B178" t="s">
        <v>780</v>
      </c>
      <c r="C178" t="s">
        <v>1707</v>
      </c>
      <c r="D178">
        <v>70602</v>
      </c>
    </row>
    <row r="179" spans="1:4">
      <c r="A179" t="s">
        <v>1446</v>
      </c>
      <c r="B179" t="s">
        <v>778</v>
      </c>
      <c r="C179" t="s">
        <v>1648</v>
      </c>
      <c r="D179">
        <v>20403</v>
      </c>
    </row>
    <row r="180" spans="1:4">
      <c r="A180" t="s">
        <v>1708</v>
      </c>
      <c r="B180" t="s">
        <v>779</v>
      </c>
      <c r="C180" t="s">
        <v>1705</v>
      </c>
      <c r="D180">
        <v>60302</v>
      </c>
    </row>
    <row r="181" spans="1:4">
      <c r="A181" t="s">
        <v>1709</v>
      </c>
      <c r="B181" t="s">
        <v>780</v>
      </c>
      <c r="C181" t="s">
        <v>884</v>
      </c>
      <c r="D181">
        <v>70204</v>
      </c>
    </row>
    <row r="182" spans="1:4">
      <c r="A182" t="s">
        <v>1710</v>
      </c>
      <c r="B182" t="s">
        <v>779</v>
      </c>
      <c r="C182" t="s">
        <v>1705</v>
      </c>
      <c r="D182">
        <v>60304</v>
      </c>
    </row>
    <row r="183" spans="1:4">
      <c r="A183" t="s">
        <v>1710</v>
      </c>
      <c r="B183" t="s">
        <v>780</v>
      </c>
      <c r="C183" t="s">
        <v>1601</v>
      </c>
      <c r="D183">
        <v>70406</v>
      </c>
    </row>
    <row r="184" spans="1:4">
      <c r="A184" t="s">
        <v>1711</v>
      </c>
      <c r="B184" t="s">
        <v>778</v>
      </c>
      <c r="C184" t="s">
        <v>1592</v>
      </c>
      <c r="D184">
        <v>20203</v>
      </c>
    </row>
    <row r="185" spans="1:4">
      <c r="A185" t="s">
        <v>790</v>
      </c>
      <c r="B185" t="s">
        <v>777</v>
      </c>
      <c r="C185" t="s">
        <v>777</v>
      </c>
      <c r="D185">
        <v>80802</v>
      </c>
    </row>
    <row r="186" spans="1:4">
      <c r="A186" t="s">
        <v>1712</v>
      </c>
      <c r="B186" t="s">
        <v>779</v>
      </c>
      <c r="C186" t="s">
        <v>1700</v>
      </c>
      <c r="D186">
        <v>60606</v>
      </c>
    </row>
    <row r="187" spans="1:4">
      <c r="A187" t="s">
        <v>1523</v>
      </c>
      <c r="B187" t="s">
        <v>780</v>
      </c>
      <c r="C187" t="s">
        <v>884</v>
      </c>
      <c r="D187">
        <v>70205</v>
      </c>
    </row>
    <row r="188" spans="1:4">
      <c r="A188" t="s">
        <v>1713</v>
      </c>
      <c r="B188" t="s">
        <v>781</v>
      </c>
      <c r="C188" t="s">
        <v>1607</v>
      </c>
      <c r="D188">
        <v>90204</v>
      </c>
    </row>
    <row r="189" spans="1:4">
      <c r="A189" t="s">
        <v>842</v>
      </c>
      <c r="B189" t="s">
        <v>774</v>
      </c>
      <c r="C189" t="s">
        <v>1590</v>
      </c>
      <c r="D189">
        <v>130706</v>
      </c>
    </row>
    <row r="190" spans="1:4">
      <c r="A190" t="s">
        <v>842</v>
      </c>
      <c r="B190" t="s">
        <v>778</v>
      </c>
      <c r="C190" t="s">
        <v>1645</v>
      </c>
      <c r="D190">
        <v>20605</v>
      </c>
    </row>
    <row r="191" spans="1:4">
      <c r="A191" t="s">
        <v>1714</v>
      </c>
      <c r="B191" t="s">
        <v>778</v>
      </c>
      <c r="C191" t="s">
        <v>1715</v>
      </c>
      <c r="D191">
        <v>20502</v>
      </c>
    </row>
    <row r="192" spans="1:4">
      <c r="A192" t="s">
        <v>1716</v>
      </c>
      <c r="B192" t="s">
        <v>780</v>
      </c>
      <c r="C192" t="s">
        <v>1589</v>
      </c>
      <c r="D192">
        <v>70706</v>
      </c>
    </row>
    <row r="193" spans="1:4">
      <c r="A193" t="s">
        <v>976</v>
      </c>
      <c r="B193" t="s">
        <v>778</v>
      </c>
      <c r="C193" t="s">
        <v>1581</v>
      </c>
      <c r="D193">
        <v>20102</v>
      </c>
    </row>
    <row r="194" spans="1:4">
      <c r="A194" t="s">
        <v>976</v>
      </c>
      <c r="B194" t="s">
        <v>782</v>
      </c>
      <c r="C194" t="s">
        <v>1614</v>
      </c>
      <c r="D194">
        <v>41304</v>
      </c>
    </row>
    <row r="195" spans="1:4">
      <c r="A195" t="s">
        <v>1717</v>
      </c>
      <c r="B195" t="s">
        <v>781</v>
      </c>
      <c r="C195" t="s">
        <v>1580</v>
      </c>
      <c r="D195">
        <v>90904</v>
      </c>
    </row>
    <row r="196" spans="1:4">
      <c r="A196" t="s">
        <v>1718</v>
      </c>
      <c r="B196" t="s">
        <v>780</v>
      </c>
      <c r="C196" t="s">
        <v>780</v>
      </c>
      <c r="D196">
        <v>70315</v>
      </c>
    </row>
    <row r="197" spans="1:4">
      <c r="A197" t="s">
        <v>868</v>
      </c>
      <c r="B197" t="s">
        <v>771</v>
      </c>
      <c r="C197" t="s">
        <v>1609</v>
      </c>
      <c r="D197">
        <v>10206</v>
      </c>
    </row>
    <row r="198" spans="1:4">
      <c r="A198" t="s">
        <v>1719</v>
      </c>
      <c r="B198" t="s">
        <v>780</v>
      </c>
      <c r="C198" t="s">
        <v>1720</v>
      </c>
      <c r="D198">
        <v>70102</v>
      </c>
    </row>
    <row r="199" spans="1:4">
      <c r="A199" t="s">
        <v>1721</v>
      </c>
      <c r="B199" t="s">
        <v>774</v>
      </c>
      <c r="C199" t="s">
        <v>990</v>
      </c>
      <c r="D199">
        <v>130902</v>
      </c>
    </row>
    <row r="200" spans="1:4">
      <c r="A200" t="s">
        <v>915</v>
      </c>
      <c r="B200" t="s">
        <v>773</v>
      </c>
      <c r="C200" t="s">
        <v>1575</v>
      </c>
      <c r="D200">
        <v>30203</v>
      </c>
    </row>
    <row r="201" spans="1:4">
      <c r="A201" t="s">
        <v>1722</v>
      </c>
      <c r="B201" t="s">
        <v>773</v>
      </c>
      <c r="C201" t="s">
        <v>1682</v>
      </c>
      <c r="D201">
        <v>30303</v>
      </c>
    </row>
    <row r="202" spans="1:4">
      <c r="A202" t="s">
        <v>1722</v>
      </c>
      <c r="B202" t="s">
        <v>780</v>
      </c>
      <c r="C202" t="s">
        <v>780</v>
      </c>
      <c r="D202">
        <v>70302</v>
      </c>
    </row>
    <row r="203" spans="1:4">
      <c r="A203" t="s">
        <v>986</v>
      </c>
      <c r="B203" t="s">
        <v>778</v>
      </c>
      <c r="C203" t="s">
        <v>1723</v>
      </c>
      <c r="D203">
        <v>20302</v>
      </c>
    </row>
    <row r="204" spans="1:4">
      <c r="A204" t="s">
        <v>1724</v>
      </c>
      <c r="B204" t="s">
        <v>780</v>
      </c>
      <c r="C204" t="s">
        <v>1720</v>
      </c>
      <c r="D204">
        <v>70109</v>
      </c>
    </row>
    <row r="205" spans="1:4">
      <c r="A205" t="s">
        <v>1725</v>
      </c>
      <c r="B205" t="s">
        <v>778</v>
      </c>
      <c r="C205" t="s">
        <v>1581</v>
      </c>
      <c r="D205">
        <v>20108</v>
      </c>
    </row>
    <row r="206" spans="1:4">
      <c r="A206" t="s">
        <v>943</v>
      </c>
      <c r="B206" t="s">
        <v>781</v>
      </c>
      <c r="C206" t="s">
        <v>969</v>
      </c>
      <c r="D206">
        <v>90407</v>
      </c>
    </row>
    <row r="207" spans="1:4">
      <c r="A207" t="s">
        <v>943</v>
      </c>
      <c r="B207" t="s">
        <v>774</v>
      </c>
      <c r="C207" t="s">
        <v>990</v>
      </c>
      <c r="D207">
        <v>130903</v>
      </c>
    </row>
    <row r="208" spans="1:4">
      <c r="A208" t="s">
        <v>1726</v>
      </c>
      <c r="B208" t="s">
        <v>774</v>
      </c>
      <c r="C208" t="s">
        <v>1613</v>
      </c>
      <c r="D208">
        <v>130406</v>
      </c>
    </row>
    <row r="209" spans="1:4">
      <c r="A209" t="s">
        <v>1727</v>
      </c>
      <c r="B209" t="s">
        <v>779</v>
      </c>
      <c r="C209" t="s">
        <v>1675</v>
      </c>
      <c r="D209">
        <v>60704</v>
      </c>
    </row>
    <row r="210" spans="1:4">
      <c r="A210" t="s">
        <v>1728</v>
      </c>
      <c r="B210" t="s">
        <v>777</v>
      </c>
      <c r="C210" t="s">
        <v>988</v>
      </c>
      <c r="D210">
        <v>80504</v>
      </c>
    </row>
    <row r="211" spans="1:4">
      <c r="A211" t="s">
        <v>1729</v>
      </c>
      <c r="B211" t="s">
        <v>780</v>
      </c>
      <c r="C211" t="s">
        <v>1720</v>
      </c>
      <c r="D211">
        <v>70103</v>
      </c>
    </row>
    <row r="212" spans="1:4">
      <c r="A212" t="s">
        <v>1730</v>
      </c>
      <c r="B212" t="s">
        <v>780</v>
      </c>
      <c r="C212" t="s">
        <v>884</v>
      </c>
      <c r="D212">
        <v>70206</v>
      </c>
    </row>
    <row r="213" spans="1:4">
      <c r="A213" t="s">
        <v>987</v>
      </c>
      <c r="B213" t="s">
        <v>781</v>
      </c>
      <c r="C213" t="s">
        <v>1600</v>
      </c>
      <c r="D213">
        <v>91105</v>
      </c>
    </row>
    <row r="214" spans="1:4">
      <c r="A214" t="s">
        <v>1731</v>
      </c>
      <c r="B214" t="s">
        <v>781</v>
      </c>
      <c r="C214" t="s">
        <v>921</v>
      </c>
      <c r="D214">
        <v>90504</v>
      </c>
    </row>
    <row r="215" spans="1:4">
      <c r="A215" t="s">
        <v>1732</v>
      </c>
      <c r="B215" t="s">
        <v>780</v>
      </c>
      <c r="C215" t="s">
        <v>884</v>
      </c>
      <c r="D215">
        <v>70207</v>
      </c>
    </row>
    <row r="216" spans="1:4">
      <c r="A216" t="s">
        <v>1733</v>
      </c>
      <c r="B216" t="s">
        <v>782</v>
      </c>
      <c r="C216" t="s">
        <v>1734</v>
      </c>
      <c r="D216">
        <v>40902</v>
      </c>
    </row>
    <row r="217" spans="1:4">
      <c r="A217" t="s">
        <v>1735</v>
      </c>
      <c r="B217" t="s">
        <v>779</v>
      </c>
      <c r="C217" t="s">
        <v>1700</v>
      </c>
      <c r="D217">
        <v>60603</v>
      </c>
    </row>
    <row r="218" spans="1:4">
      <c r="A218" t="s">
        <v>1736</v>
      </c>
      <c r="B218" t="s">
        <v>778</v>
      </c>
      <c r="C218" t="s">
        <v>1715</v>
      </c>
      <c r="D218">
        <v>20503</v>
      </c>
    </row>
    <row r="219" spans="1:4">
      <c r="A219" t="s">
        <v>1737</v>
      </c>
      <c r="B219" t="s">
        <v>781</v>
      </c>
      <c r="C219" t="s">
        <v>1580</v>
      </c>
      <c r="D219">
        <v>90905</v>
      </c>
    </row>
    <row r="220" spans="1:4">
      <c r="A220" t="s">
        <v>1738</v>
      </c>
      <c r="B220" t="s">
        <v>772</v>
      </c>
      <c r="C220" t="s">
        <v>1578</v>
      </c>
      <c r="D220">
        <v>120506</v>
      </c>
    </row>
    <row r="221" spans="1:4">
      <c r="A221" t="s">
        <v>1739</v>
      </c>
      <c r="B221" t="s">
        <v>779</v>
      </c>
      <c r="C221" t="s">
        <v>1700</v>
      </c>
      <c r="D221">
        <v>60605</v>
      </c>
    </row>
    <row r="222" spans="1:4">
      <c r="A222" t="s">
        <v>1739</v>
      </c>
      <c r="B222" t="s">
        <v>780</v>
      </c>
      <c r="C222" t="s">
        <v>884</v>
      </c>
      <c r="D222">
        <v>70208</v>
      </c>
    </row>
    <row r="223" spans="1:4">
      <c r="A223" t="s">
        <v>965</v>
      </c>
      <c r="B223" t="s">
        <v>772</v>
      </c>
      <c r="C223" t="s">
        <v>1578</v>
      </c>
      <c r="D223">
        <v>120510</v>
      </c>
    </row>
    <row r="224" spans="1:4">
      <c r="A224" t="s">
        <v>1740</v>
      </c>
      <c r="B224" t="s">
        <v>778</v>
      </c>
      <c r="C224" t="s">
        <v>1715</v>
      </c>
      <c r="D224">
        <v>20504</v>
      </c>
    </row>
    <row r="225" spans="1:4">
      <c r="A225" t="s">
        <v>1293</v>
      </c>
      <c r="B225" t="s">
        <v>781</v>
      </c>
      <c r="C225" t="s">
        <v>1646</v>
      </c>
      <c r="D225">
        <v>90303</v>
      </c>
    </row>
    <row r="226" spans="1:4">
      <c r="A226" t="s">
        <v>876</v>
      </c>
      <c r="B226" t="s">
        <v>772</v>
      </c>
      <c r="C226" t="s">
        <v>1578</v>
      </c>
      <c r="D226">
        <v>120507</v>
      </c>
    </row>
    <row r="227" spans="1:4">
      <c r="A227" t="s">
        <v>1741</v>
      </c>
      <c r="B227" t="s">
        <v>772</v>
      </c>
      <c r="C227" t="s">
        <v>1578</v>
      </c>
      <c r="D227">
        <v>120511</v>
      </c>
    </row>
    <row r="228" spans="1:4">
      <c r="A228" t="s">
        <v>1742</v>
      </c>
      <c r="B228" t="s">
        <v>782</v>
      </c>
      <c r="C228" t="s">
        <v>1734</v>
      </c>
      <c r="D228">
        <v>40903</v>
      </c>
    </row>
    <row r="229" spans="1:4">
      <c r="A229" t="s">
        <v>1743</v>
      </c>
      <c r="B229" t="s">
        <v>778</v>
      </c>
      <c r="C229" t="s">
        <v>1723</v>
      </c>
      <c r="D229">
        <v>20303</v>
      </c>
    </row>
    <row r="230" spans="1:4">
      <c r="A230" t="s">
        <v>1743</v>
      </c>
      <c r="B230" t="s">
        <v>781</v>
      </c>
      <c r="C230" t="s">
        <v>1607</v>
      </c>
      <c r="D230">
        <v>90205</v>
      </c>
    </row>
    <row r="231" spans="1:4">
      <c r="A231" t="s">
        <v>1744</v>
      </c>
      <c r="B231" t="s">
        <v>781</v>
      </c>
      <c r="C231" t="s">
        <v>921</v>
      </c>
      <c r="D231">
        <v>90505</v>
      </c>
    </row>
    <row r="232" spans="1:4">
      <c r="A232" t="s">
        <v>1745</v>
      </c>
      <c r="B232" t="s">
        <v>782</v>
      </c>
      <c r="C232" t="s">
        <v>1734</v>
      </c>
      <c r="D232">
        <v>40904</v>
      </c>
    </row>
    <row r="233" spans="1:4">
      <c r="A233" t="s">
        <v>1746</v>
      </c>
      <c r="B233" t="s">
        <v>776</v>
      </c>
      <c r="C233" t="s">
        <v>844</v>
      </c>
      <c r="D233">
        <v>50201</v>
      </c>
    </row>
    <row r="234" spans="1:4">
      <c r="A234" t="s">
        <v>1747</v>
      </c>
      <c r="B234" t="s">
        <v>778</v>
      </c>
      <c r="C234" t="s">
        <v>1592</v>
      </c>
      <c r="D234">
        <v>20204</v>
      </c>
    </row>
    <row r="235" spans="1:4">
      <c r="A235" t="s">
        <v>961</v>
      </c>
      <c r="B235" t="s">
        <v>779</v>
      </c>
      <c r="C235" t="s">
        <v>1675</v>
      </c>
      <c r="D235">
        <v>60703</v>
      </c>
    </row>
    <row r="236" spans="1:4">
      <c r="A236" t="s">
        <v>961</v>
      </c>
      <c r="B236" t="s">
        <v>781</v>
      </c>
      <c r="C236" t="s">
        <v>921</v>
      </c>
      <c r="D236">
        <v>90506</v>
      </c>
    </row>
    <row r="237" spans="1:4">
      <c r="A237" t="s">
        <v>1018</v>
      </c>
      <c r="B237" t="s">
        <v>778</v>
      </c>
      <c r="C237" t="s">
        <v>1581</v>
      </c>
      <c r="D237">
        <v>20103</v>
      </c>
    </row>
    <row r="238" spans="1:4">
      <c r="A238" t="s">
        <v>1748</v>
      </c>
      <c r="B238" t="s">
        <v>771</v>
      </c>
      <c r="C238" t="s">
        <v>1609</v>
      </c>
      <c r="D238">
        <v>10214</v>
      </c>
    </row>
    <row r="239" spans="1:4">
      <c r="A239" t="s">
        <v>1749</v>
      </c>
      <c r="B239" t="s">
        <v>782</v>
      </c>
      <c r="C239" t="s">
        <v>1582</v>
      </c>
      <c r="D239">
        <v>40103</v>
      </c>
    </row>
    <row r="240" spans="1:4">
      <c r="A240" t="s">
        <v>941</v>
      </c>
      <c r="B240" t="s">
        <v>771</v>
      </c>
      <c r="C240" t="s">
        <v>1609</v>
      </c>
      <c r="D240">
        <v>10204</v>
      </c>
    </row>
    <row r="241" spans="1:4">
      <c r="A241" t="s">
        <v>1750</v>
      </c>
      <c r="B241" t="s">
        <v>779</v>
      </c>
      <c r="C241" t="s">
        <v>1664</v>
      </c>
      <c r="D241">
        <v>60406</v>
      </c>
    </row>
    <row r="242" spans="1:4">
      <c r="A242" t="s">
        <v>1751</v>
      </c>
      <c r="B242" t="s">
        <v>779</v>
      </c>
      <c r="C242" t="s">
        <v>1668</v>
      </c>
      <c r="D242">
        <v>60204</v>
      </c>
    </row>
    <row r="243" spans="1:4">
      <c r="A243" t="s">
        <v>924</v>
      </c>
      <c r="B243" t="s">
        <v>778</v>
      </c>
      <c r="C243" t="s">
        <v>1592</v>
      </c>
      <c r="D243">
        <v>20205</v>
      </c>
    </row>
    <row r="244" spans="1:4">
      <c r="A244" t="s">
        <v>1752</v>
      </c>
      <c r="B244" t="s">
        <v>772</v>
      </c>
      <c r="C244" t="s">
        <v>1619</v>
      </c>
      <c r="D244">
        <v>120106</v>
      </c>
    </row>
    <row r="245" spans="1:4">
      <c r="A245" t="s">
        <v>1753</v>
      </c>
      <c r="B245" t="s">
        <v>779</v>
      </c>
      <c r="C245" t="s">
        <v>1664</v>
      </c>
      <c r="D245">
        <v>60408</v>
      </c>
    </row>
    <row r="246" spans="1:4">
      <c r="A246" t="s">
        <v>798</v>
      </c>
      <c r="B246" t="s">
        <v>777</v>
      </c>
      <c r="C246" t="s">
        <v>777</v>
      </c>
      <c r="D246">
        <v>80823</v>
      </c>
    </row>
    <row r="247" spans="1:4">
      <c r="A247" t="s">
        <v>1754</v>
      </c>
      <c r="B247" t="s">
        <v>780</v>
      </c>
      <c r="C247" t="s">
        <v>1601</v>
      </c>
      <c r="D247">
        <v>70407</v>
      </c>
    </row>
    <row r="248" spans="1:4">
      <c r="A248" t="s">
        <v>1755</v>
      </c>
      <c r="B248" t="s">
        <v>774</v>
      </c>
      <c r="C248" t="s">
        <v>1590</v>
      </c>
      <c r="D248">
        <v>130707</v>
      </c>
    </row>
    <row r="249" spans="1:4">
      <c r="A249" t="s">
        <v>1756</v>
      </c>
      <c r="B249" t="s">
        <v>771</v>
      </c>
      <c r="C249" t="s">
        <v>1609</v>
      </c>
      <c r="D249">
        <v>10216</v>
      </c>
    </row>
    <row r="250" spans="1:4">
      <c r="A250" t="s">
        <v>1298</v>
      </c>
      <c r="B250" t="s">
        <v>771</v>
      </c>
      <c r="C250" t="s">
        <v>1609</v>
      </c>
      <c r="D250">
        <v>10215</v>
      </c>
    </row>
    <row r="251" spans="1:4">
      <c r="A251" t="s">
        <v>1757</v>
      </c>
      <c r="B251" t="s">
        <v>771</v>
      </c>
      <c r="C251" t="s">
        <v>1609</v>
      </c>
      <c r="D251">
        <v>10217</v>
      </c>
    </row>
    <row r="252" spans="1:4">
      <c r="A252" t="s">
        <v>1758</v>
      </c>
      <c r="B252" t="s">
        <v>780</v>
      </c>
      <c r="C252" t="s">
        <v>1589</v>
      </c>
      <c r="D252">
        <v>70707</v>
      </c>
    </row>
    <row r="253" spans="1:4">
      <c r="A253" t="s">
        <v>916</v>
      </c>
      <c r="B253" t="s">
        <v>776</v>
      </c>
      <c r="C253" t="s">
        <v>1641</v>
      </c>
      <c r="D253">
        <v>50104</v>
      </c>
    </row>
    <row r="254" spans="1:4">
      <c r="A254" t="s">
        <v>1759</v>
      </c>
      <c r="B254" t="s">
        <v>781</v>
      </c>
      <c r="C254" t="s">
        <v>1580</v>
      </c>
      <c r="D254">
        <v>90906</v>
      </c>
    </row>
    <row r="255" spans="1:4">
      <c r="A255" t="s">
        <v>1760</v>
      </c>
      <c r="B255" t="s">
        <v>773</v>
      </c>
      <c r="C255" t="s">
        <v>1682</v>
      </c>
      <c r="D255">
        <v>30304</v>
      </c>
    </row>
    <row r="256" spans="1:4">
      <c r="A256" t="s">
        <v>1761</v>
      </c>
      <c r="B256" t="s">
        <v>781</v>
      </c>
      <c r="C256" t="s">
        <v>1656</v>
      </c>
      <c r="D256">
        <v>90602</v>
      </c>
    </row>
    <row r="257" spans="1:4">
      <c r="A257" t="s">
        <v>1762</v>
      </c>
      <c r="B257" t="s">
        <v>782</v>
      </c>
      <c r="C257" t="s">
        <v>857</v>
      </c>
      <c r="D257">
        <v>40505</v>
      </c>
    </row>
    <row r="258" spans="1:4">
      <c r="A258" t="s">
        <v>1763</v>
      </c>
      <c r="B258" t="s">
        <v>777</v>
      </c>
      <c r="C258" t="s">
        <v>1624</v>
      </c>
      <c r="D258">
        <v>80603</v>
      </c>
    </row>
    <row r="259" spans="1:4">
      <c r="A259" t="s">
        <v>1322</v>
      </c>
      <c r="B259" t="s">
        <v>782</v>
      </c>
      <c r="C259" t="s">
        <v>1599</v>
      </c>
      <c r="D259">
        <v>40304</v>
      </c>
    </row>
    <row r="260" spans="1:4">
      <c r="A260" t="s">
        <v>923</v>
      </c>
      <c r="B260" t="s">
        <v>771</v>
      </c>
      <c r="C260" t="s">
        <v>1609</v>
      </c>
      <c r="D260">
        <v>10203</v>
      </c>
    </row>
    <row r="261" spans="1:4">
      <c r="A261" t="s">
        <v>1764</v>
      </c>
      <c r="B261" t="s">
        <v>782</v>
      </c>
      <c r="C261" t="s">
        <v>1616</v>
      </c>
      <c r="D261">
        <v>40605</v>
      </c>
    </row>
    <row r="262" spans="1:4">
      <c r="A262" t="s">
        <v>822</v>
      </c>
      <c r="B262" t="s">
        <v>774</v>
      </c>
      <c r="C262" t="s">
        <v>1590</v>
      </c>
      <c r="D262">
        <v>130708</v>
      </c>
    </row>
    <row r="263" spans="1:4">
      <c r="A263" t="s">
        <v>880</v>
      </c>
      <c r="B263" t="s">
        <v>782</v>
      </c>
      <c r="C263" t="s">
        <v>880</v>
      </c>
      <c r="D263">
        <v>40801</v>
      </c>
    </row>
    <row r="264" spans="1:4">
      <c r="A264" t="s">
        <v>1765</v>
      </c>
      <c r="B264" t="s">
        <v>780</v>
      </c>
      <c r="C264" t="s">
        <v>1589</v>
      </c>
      <c r="D264">
        <v>70708</v>
      </c>
    </row>
    <row r="265" spans="1:4">
      <c r="A265" t="s">
        <v>1766</v>
      </c>
      <c r="B265" t="s">
        <v>780</v>
      </c>
      <c r="C265" t="s">
        <v>1720</v>
      </c>
      <c r="D265">
        <v>70101</v>
      </c>
    </row>
    <row r="266" spans="1:4">
      <c r="A266" t="s">
        <v>1767</v>
      </c>
      <c r="B266" t="s">
        <v>780</v>
      </c>
      <c r="C266" t="s">
        <v>1720</v>
      </c>
      <c r="D266">
        <v>70104</v>
      </c>
    </row>
    <row r="267" spans="1:4">
      <c r="A267" t="s">
        <v>1011</v>
      </c>
      <c r="B267" t="s">
        <v>782</v>
      </c>
      <c r="C267" t="s">
        <v>1582</v>
      </c>
      <c r="D267">
        <v>40104</v>
      </c>
    </row>
    <row r="268" spans="1:4">
      <c r="A268" t="s">
        <v>1011</v>
      </c>
      <c r="B268" t="s">
        <v>781</v>
      </c>
      <c r="C268" t="s">
        <v>1600</v>
      </c>
      <c r="D268">
        <v>91106</v>
      </c>
    </row>
    <row r="269" spans="1:4">
      <c r="A269" t="s">
        <v>1768</v>
      </c>
      <c r="B269" t="s">
        <v>782</v>
      </c>
      <c r="C269" t="s">
        <v>1599</v>
      </c>
      <c r="D269">
        <v>40305</v>
      </c>
    </row>
    <row r="270" spans="1:4">
      <c r="A270" t="s">
        <v>1769</v>
      </c>
      <c r="B270" t="s">
        <v>774</v>
      </c>
      <c r="C270" t="s">
        <v>990</v>
      </c>
      <c r="D270">
        <v>130904</v>
      </c>
    </row>
    <row r="271" spans="1:4">
      <c r="A271" t="s">
        <v>1769</v>
      </c>
      <c r="B271" t="s">
        <v>772</v>
      </c>
      <c r="C271" t="s">
        <v>1578</v>
      </c>
      <c r="D271">
        <v>120508</v>
      </c>
    </row>
    <row r="272" spans="1:4">
      <c r="A272" t="s">
        <v>975</v>
      </c>
      <c r="B272" t="s">
        <v>772</v>
      </c>
      <c r="C272" t="s">
        <v>1578</v>
      </c>
      <c r="D272">
        <v>120509</v>
      </c>
    </row>
    <row r="273" spans="1:4">
      <c r="A273" t="s">
        <v>1770</v>
      </c>
      <c r="B273" t="s">
        <v>778</v>
      </c>
      <c r="C273" t="s">
        <v>1648</v>
      </c>
      <c r="D273">
        <v>20404</v>
      </c>
    </row>
    <row r="274" spans="1:4">
      <c r="A274" t="s">
        <v>1409</v>
      </c>
      <c r="B274" t="s">
        <v>772</v>
      </c>
      <c r="C274" t="s">
        <v>1628</v>
      </c>
      <c r="D274">
        <v>120803</v>
      </c>
    </row>
    <row r="275" spans="1:4">
      <c r="A275" t="s">
        <v>1771</v>
      </c>
      <c r="B275" t="s">
        <v>772</v>
      </c>
      <c r="C275" t="s">
        <v>814</v>
      </c>
      <c r="D275">
        <v>120604</v>
      </c>
    </row>
    <row r="276" spans="1:4">
      <c r="A276" t="s">
        <v>894</v>
      </c>
      <c r="B276" t="s">
        <v>772</v>
      </c>
      <c r="C276" t="s">
        <v>1662</v>
      </c>
      <c r="D276">
        <v>120402</v>
      </c>
    </row>
    <row r="277" spans="1:4">
      <c r="A277" t="s">
        <v>1772</v>
      </c>
      <c r="B277" t="s">
        <v>772</v>
      </c>
      <c r="C277" t="s">
        <v>1651</v>
      </c>
      <c r="D277">
        <v>120203</v>
      </c>
    </row>
    <row r="278" spans="1:4">
      <c r="A278" t="s">
        <v>1773</v>
      </c>
      <c r="B278" t="s">
        <v>772</v>
      </c>
      <c r="C278" t="s">
        <v>1651</v>
      </c>
      <c r="D278">
        <v>120204</v>
      </c>
    </row>
    <row r="279" spans="1:4">
      <c r="A279" t="s">
        <v>1774</v>
      </c>
      <c r="B279" t="s">
        <v>772</v>
      </c>
      <c r="C279" t="s">
        <v>1651</v>
      </c>
      <c r="D279">
        <v>120205</v>
      </c>
    </row>
    <row r="280" spans="1:4">
      <c r="A280" t="s">
        <v>1775</v>
      </c>
      <c r="B280" t="s">
        <v>772</v>
      </c>
      <c r="C280" t="s">
        <v>1651</v>
      </c>
      <c r="D280">
        <v>120206</v>
      </c>
    </row>
    <row r="281" spans="1:4">
      <c r="A281" t="s">
        <v>1776</v>
      </c>
      <c r="B281" t="s">
        <v>772</v>
      </c>
      <c r="C281" t="s">
        <v>1651</v>
      </c>
      <c r="D281">
        <v>120201</v>
      </c>
    </row>
    <row r="282" spans="1:4">
      <c r="A282" t="s">
        <v>779</v>
      </c>
      <c r="B282" t="s">
        <v>774</v>
      </c>
      <c r="C282" t="s">
        <v>1590</v>
      </c>
      <c r="D282">
        <v>130709</v>
      </c>
    </row>
    <row r="283" spans="1:4">
      <c r="A283" t="s">
        <v>1777</v>
      </c>
      <c r="B283" t="s">
        <v>781</v>
      </c>
      <c r="C283" t="s">
        <v>1600</v>
      </c>
      <c r="D283">
        <v>91111</v>
      </c>
    </row>
    <row r="284" spans="1:4">
      <c r="A284" t="s">
        <v>977</v>
      </c>
      <c r="B284" t="s">
        <v>782</v>
      </c>
      <c r="C284" t="s">
        <v>1618</v>
      </c>
      <c r="D284">
        <v>41201</v>
      </c>
    </row>
    <row r="285" spans="1:4">
      <c r="A285" t="s">
        <v>1778</v>
      </c>
      <c r="B285" t="s">
        <v>782</v>
      </c>
      <c r="C285" t="s">
        <v>880</v>
      </c>
      <c r="D285">
        <v>40802</v>
      </c>
    </row>
    <row r="286" spans="1:4">
      <c r="A286" t="s">
        <v>1779</v>
      </c>
      <c r="B286" t="s">
        <v>774</v>
      </c>
      <c r="C286" t="s">
        <v>1590</v>
      </c>
      <c r="D286">
        <v>130710</v>
      </c>
    </row>
    <row r="287" spans="1:4">
      <c r="A287" t="s">
        <v>1780</v>
      </c>
      <c r="B287" t="s">
        <v>780</v>
      </c>
      <c r="C287" t="s">
        <v>1589</v>
      </c>
      <c r="D287">
        <v>70711</v>
      </c>
    </row>
    <row r="288" spans="1:4">
      <c r="A288" t="s">
        <v>1781</v>
      </c>
      <c r="B288" t="s">
        <v>773</v>
      </c>
      <c r="C288" t="s">
        <v>1633</v>
      </c>
      <c r="D288">
        <v>30404</v>
      </c>
    </row>
    <row r="289" spans="1:4">
      <c r="A289" t="s">
        <v>1782</v>
      </c>
      <c r="B289" t="s">
        <v>774</v>
      </c>
      <c r="C289" t="s">
        <v>1590</v>
      </c>
      <c r="D289">
        <v>130711</v>
      </c>
    </row>
    <row r="290" spans="1:4">
      <c r="A290" t="s">
        <v>1783</v>
      </c>
      <c r="B290" t="s">
        <v>772</v>
      </c>
      <c r="C290" t="s">
        <v>1662</v>
      </c>
      <c r="D290">
        <v>120403</v>
      </c>
    </row>
    <row r="291" spans="1:4">
      <c r="A291" t="s">
        <v>918</v>
      </c>
      <c r="B291" t="s">
        <v>776</v>
      </c>
      <c r="C291" t="s">
        <v>1641</v>
      </c>
      <c r="D291">
        <v>50105</v>
      </c>
    </row>
    <row r="292" spans="1:4">
      <c r="A292" t="s">
        <v>1347</v>
      </c>
      <c r="B292" t="s">
        <v>782</v>
      </c>
      <c r="C292" t="s">
        <v>1586</v>
      </c>
      <c r="D292">
        <v>40405</v>
      </c>
    </row>
    <row r="293" spans="1:4">
      <c r="A293" t="s">
        <v>958</v>
      </c>
      <c r="B293" t="s">
        <v>1678</v>
      </c>
      <c r="C293" t="s">
        <v>959</v>
      </c>
      <c r="D293">
        <v>110202</v>
      </c>
    </row>
    <row r="294" spans="1:4">
      <c r="A294" t="s">
        <v>832</v>
      </c>
      <c r="B294" t="s">
        <v>777</v>
      </c>
      <c r="C294" t="s">
        <v>1591</v>
      </c>
      <c r="D294">
        <v>81003</v>
      </c>
    </row>
    <row r="295" spans="1:4">
      <c r="A295" t="s">
        <v>791</v>
      </c>
      <c r="B295" t="s">
        <v>774</v>
      </c>
      <c r="C295" t="s">
        <v>1596</v>
      </c>
      <c r="D295">
        <v>130102</v>
      </c>
    </row>
    <row r="296" spans="1:4">
      <c r="A296" t="s">
        <v>803</v>
      </c>
      <c r="B296" t="s">
        <v>777</v>
      </c>
      <c r="C296" t="s">
        <v>777</v>
      </c>
      <c r="D296">
        <v>80812</v>
      </c>
    </row>
    <row r="297" spans="1:4">
      <c r="A297" t="s">
        <v>803</v>
      </c>
      <c r="B297" t="s">
        <v>778</v>
      </c>
      <c r="C297" t="s">
        <v>1592</v>
      </c>
      <c r="D297">
        <v>20206</v>
      </c>
    </row>
    <row r="298" spans="1:4">
      <c r="A298" t="s">
        <v>1379</v>
      </c>
      <c r="B298" t="s">
        <v>782</v>
      </c>
      <c r="C298" t="s">
        <v>1784</v>
      </c>
      <c r="D298">
        <v>41102</v>
      </c>
    </row>
    <row r="299" spans="1:4">
      <c r="A299" t="s">
        <v>1785</v>
      </c>
      <c r="B299" t="s">
        <v>782</v>
      </c>
      <c r="C299" t="s">
        <v>1614</v>
      </c>
      <c r="D299">
        <v>41305</v>
      </c>
    </row>
    <row r="300" spans="1:4">
      <c r="A300" t="s">
        <v>814</v>
      </c>
      <c r="B300" t="s">
        <v>772</v>
      </c>
      <c r="C300" t="s">
        <v>814</v>
      </c>
      <c r="D300">
        <v>120605</v>
      </c>
    </row>
    <row r="301" spans="1:4">
      <c r="A301" t="s">
        <v>1786</v>
      </c>
      <c r="B301" t="s">
        <v>772</v>
      </c>
      <c r="C301" t="s">
        <v>1587</v>
      </c>
      <c r="D301">
        <v>120306</v>
      </c>
    </row>
    <row r="302" spans="1:4">
      <c r="A302" t="s">
        <v>864</v>
      </c>
      <c r="B302" t="s">
        <v>772</v>
      </c>
      <c r="C302" t="s">
        <v>864</v>
      </c>
      <c r="D302">
        <v>120701</v>
      </c>
    </row>
    <row r="303" spans="1:4">
      <c r="A303" t="s">
        <v>948</v>
      </c>
      <c r="B303" t="s">
        <v>779</v>
      </c>
      <c r="C303" t="s">
        <v>1672</v>
      </c>
      <c r="D303">
        <v>60102</v>
      </c>
    </row>
    <row r="304" spans="1:4">
      <c r="A304" t="s">
        <v>948</v>
      </c>
      <c r="B304" t="s">
        <v>779</v>
      </c>
      <c r="C304" t="s">
        <v>1705</v>
      </c>
      <c r="D304">
        <v>60305</v>
      </c>
    </row>
    <row r="305" spans="1:4">
      <c r="A305" t="s">
        <v>1787</v>
      </c>
      <c r="B305" t="s">
        <v>781</v>
      </c>
      <c r="C305" t="s">
        <v>1597</v>
      </c>
      <c r="D305">
        <v>90104</v>
      </c>
    </row>
    <row r="306" spans="1:4">
      <c r="A306" t="s">
        <v>1788</v>
      </c>
      <c r="B306" t="s">
        <v>781</v>
      </c>
      <c r="C306" t="s">
        <v>1644</v>
      </c>
      <c r="D306">
        <v>91002</v>
      </c>
    </row>
    <row r="307" spans="1:4">
      <c r="A307" t="s">
        <v>1788</v>
      </c>
      <c r="B307" t="s">
        <v>780</v>
      </c>
      <c r="C307" t="s">
        <v>780</v>
      </c>
      <c r="D307">
        <v>70303</v>
      </c>
    </row>
    <row r="308" spans="1:4">
      <c r="A308" t="s">
        <v>896</v>
      </c>
      <c r="B308" t="s">
        <v>782</v>
      </c>
      <c r="C308" t="s">
        <v>857</v>
      </c>
      <c r="D308">
        <v>40501</v>
      </c>
    </row>
    <row r="309" spans="1:4">
      <c r="A309" t="s">
        <v>1789</v>
      </c>
      <c r="B309" t="s">
        <v>773</v>
      </c>
      <c r="C309" t="s">
        <v>1575</v>
      </c>
      <c r="D309">
        <v>30204</v>
      </c>
    </row>
    <row r="310" spans="1:4">
      <c r="A310" t="s">
        <v>1790</v>
      </c>
      <c r="B310" t="s">
        <v>780</v>
      </c>
      <c r="C310" t="s">
        <v>1720</v>
      </c>
      <c r="D310">
        <v>70105</v>
      </c>
    </row>
    <row r="311" spans="1:4">
      <c r="A311" t="s">
        <v>1791</v>
      </c>
      <c r="B311" t="s">
        <v>777</v>
      </c>
      <c r="C311" t="s">
        <v>1792</v>
      </c>
      <c r="D311">
        <v>80202</v>
      </c>
    </row>
    <row r="312" spans="1:4">
      <c r="A312" t="s">
        <v>1793</v>
      </c>
      <c r="B312" t="s">
        <v>774</v>
      </c>
      <c r="C312" t="s">
        <v>990</v>
      </c>
      <c r="D312">
        <v>130905</v>
      </c>
    </row>
    <row r="313" spans="1:4">
      <c r="A313" t="s">
        <v>1794</v>
      </c>
      <c r="B313" t="s">
        <v>777</v>
      </c>
      <c r="C313" t="s">
        <v>1792</v>
      </c>
      <c r="D313">
        <v>80203</v>
      </c>
    </row>
    <row r="314" spans="1:4">
      <c r="A314" t="s">
        <v>1795</v>
      </c>
      <c r="B314" t="s">
        <v>780</v>
      </c>
      <c r="C314" t="s">
        <v>780</v>
      </c>
      <c r="D314">
        <v>70304</v>
      </c>
    </row>
    <row r="315" spans="1:4">
      <c r="A315" t="s">
        <v>1796</v>
      </c>
      <c r="B315" t="s">
        <v>782</v>
      </c>
      <c r="C315" t="s">
        <v>857</v>
      </c>
      <c r="D315">
        <v>40506</v>
      </c>
    </row>
    <row r="316" spans="1:4">
      <c r="A316" t="s">
        <v>836</v>
      </c>
      <c r="B316" t="s">
        <v>777</v>
      </c>
      <c r="C316" t="s">
        <v>777</v>
      </c>
      <c r="D316">
        <v>80804</v>
      </c>
    </row>
    <row r="317" spans="1:4">
      <c r="A317" t="s">
        <v>1797</v>
      </c>
      <c r="B317" t="s">
        <v>781</v>
      </c>
      <c r="C317" t="s">
        <v>1656</v>
      </c>
      <c r="D317">
        <v>90603</v>
      </c>
    </row>
    <row r="318" spans="1:4">
      <c r="A318" t="s">
        <v>1798</v>
      </c>
      <c r="B318" t="s">
        <v>771</v>
      </c>
      <c r="C318" t="s">
        <v>1609</v>
      </c>
      <c r="D318">
        <v>10209</v>
      </c>
    </row>
    <row r="319" spans="1:4">
      <c r="A319" t="s">
        <v>1799</v>
      </c>
      <c r="B319" t="s">
        <v>777</v>
      </c>
      <c r="C319" t="s">
        <v>1792</v>
      </c>
      <c r="D319">
        <v>80204</v>
      </c>
    </row>
    <row r="320" spans="1:4">
      <c r="A320" t="s">
        <v>1800</v>
      </c>
      <c r="B320" t="s">
        <v>774</v>
      </c>
      <c r="C320" t="s">
        <v>990</v>
      </c>
      <c r="D320">
        <v>130906</v>
      </c>
    </row>
    <row r="321" spans="1:4">
      <c r="A321" t="s">
        <v>1800</v>
      </c>
      <c r="B321" t="s">
        <v>781</v>
      </c>
      <c r="C321" t="s">
        <v>1607</v>
      </c>
      <c r="D321">
        <v>90206</v>
      </c>
    </row>
    <row r="322" spans="1:4">
      <c r="A322" t="s">
        <v>1801</v>
      </c>
      <c r="B322" t="s">
        <v>780</v>
      </c>
      <c r="C322" t="s">
        <v>884</v>
      </c>
      <c r="D322">
        <v>70209</v>
      </c>
    </row>
    <row r="323" spans="1:4">
      <c r="A323" t="s">
        <v>969</v>
      </c>
      <c r="B323" t="s">
        <v>780</v>
      </c>
      <c r="C323" t="s">
        <v>1601</v>
      </c>
      <c r="D323">
        <v>70408</v>
      </c>
    </row>
    <row r="324" spans="1:4">
      <c r="A324" t="s">
        <v>944</v>
      </c>
      <c r="B324" t="s">
        <v>781</v>
      </c>
      <c r="C324" t="s">
        <v>969</v>
      </c>
      <c r="D324">
        <v>90401</v>
      </c>
    </row>
    <row r="325" spans="1:4">
      <c r="A325" t="s">
        <v>1802</v>
      </c>
      <c r="B325" t="s">
        <v>780</v>
      </c>
      <c r="C325" t="s">
        <v>884</v>
      </c>
      <c r="D325">
        <v>70210</v>
      </c>
    </row>
    <row r="326" spans="1:4">
      <c r="A326" t="s">
        <v>1185</v>
      </c>
      <c r="B326" t="s">
        <v>781</v>
      </c>
      <c r="C326" t="s">
        <v>1597</v>
      </c>
      <c r="D326">
        <v>90103</v>
      </c>
    </row>
    <row r="327" spans="1:4">
      <c r="A327" t="s">
        <v>940</v>
      </c>
      <c r="B327" t="s">
        <v>780</v>
      </c>
      <c r="C327" t="s">
        <v>884</v>
      </c>
      <c r="D327">
        <v>70211</v>
      </c>
    </row>
    <row r="328" spans="1:4">
      <c r="A328" t="s">
        <v>1803</v>
      </c>
      <c r="B328" t="s">
        <v>776</v>
      </c>
      <c r="C328" t="s">
        <v>1641</v>
      </c>
      <c r="D328">
        <v>50101</v>
      </c>
    </row>
    <row r="329" spans="1:4">
      <c r="A329" t="s">
        <v>1804</v>
      </c>
      <c r="B329" t="s">
        <v>780</v>
      </c>
      <c r="C329" t="s">
        <v>1720</v>
      </c>
      <c r="D329">
        <v>70106</v>
      </c>
    </row>
    <row r="330" spans="1:4">
      <c r="A330" t="s">
        <v>1805</v>
      </c>
      <c r="B330" t="s">
        <v>778</v>
      </c>
      <c r="C330" t="s">
        <v>1715</v>
      </c>
      <c r="D330">
        <v>20505</v>
      </c>
    </row>
    <row r="331" spans="1:4">
      <c r="A331" t="s">
        <v>935</v>
      </c>
      <c r="B331" t="s">
        <v>781</v>
      </c>
      <c r="C331" t="s">
        <v>1644</v>
      </c>
      <c r="D331">
        <v>91003</v>
      </c>
    </row>
    <row r="332" spans="1:4">
      <c r="A332" t="s">
        <v>1806</v>
      </c>
      <c r="B332" t="s">
        <v>778</v>
      </c>
      <c r="C332" t="s">
        <v>1723</v>
      </c>
      <c r="D332">
        <v>20301</v>
      </c>
    </row>
    <row r="333" spans="1:4">
      <c r="A333" t="s">
        <v>1807</v>
      </c>
      <c r="B333" t="s">
        <v>779</v>
      </c>
      <c r="C333" t="s">
        <v>1705</v>
      </c>
      <c r="D333">
        <v>60306</v>
      </c>
    </row>
    <row r="334" spans="1:4">
      <c r="A334" t="s">
        <v>1808</v>
      </c>
      <c r="B334" t="s">
        <v>781</v>
      </c>
      <c r="C334" t="s">
        <v>1607</v>
      </c>
      <c r="D334">
        <v>90207</v>
      </c>
    </row>
    <row r="335" spans="1:4">
      <c r="A335" t="s">
        <v>1809</v>
      </c>
      <c r="B335" t="s">
        <v>781</v>
      </c>
      <c r="C335" t="s">
        <v>1644</v>
      </c>
      <c r="D335">
        <v>91004</v>
      </c>
    </row>
    <row r="336" spans="1:4">
      <c r="A336" t="s">
        <v>1810</v>
      </c>
      <c r="B336" t="s">
        <v>774</v>
      </c>
      <c r="C336" t="s">
        <v>1590</v>
      </c>
      <c r="D336">
        <v>130712</v>
      </c>
    </row>
    <row r="337" spans="1:4">
      <c r="A337" t="s">
        <v>966</v>
      </c>
      <c r="B337" t="s">
        <v>781</v>
      </c>
      <c r="C337" t="s">
        <v>1600</v>
      </c>
      <c r="D337">
        <v>91107</v>
      </c>
    </row>
    <row r="338" spans="1:4">
      <c r="A338" t="s">
        <v>1811</v>
      </c>
      <c r="B338" t="s">
        <v>781</v>
      </c>
      <c r="C338" t="s">
        <v>1607</v>
      </c>
      <c r="D338">
        <v>90208</v>
      </c>
    </row>
    <row r="339" spans="1:4">
      <c r="A339" t="s">
        <v>1812</v>
      </c>
      <c r="B339" t="s">
        <v>780</v>
      </c>
      <c r="C339" t="s">
        <v>884</v>
      </c>
      <c r="D339">
        <v>70212</v>
      </c>
    </row>
    <row r="340" spans="1:4">
      <c r="A340" t="s">
        <v>967</v>
      </c>
      <c r="B340" t="s">
        <v>781</v>
      </c>
      <c r="C340" t="s">
        <v>1600</v>
      </c>
      <c r="D340">
        <v>91112</v>
      </c>
    </row>
    <row r="341" spans="1:4">
      <c r="A341" t="s">
        <v>1813</v>
      </c>
      <c r="B341" t="s">
        <v>774</v>
      </c>
      <c r="C341" t="s">
        <v>1634</v>
      </c>
      <c r="D341">
        <v>130308</v>
      </c>
    </row>
    <row r="342" spans="1:4">
      <c r="A342" t="s">
        <v>1814</v>
      </c>
      <c r="B342" t="s">
        <v>780</v>
      </c>
      <c r="C342" t="s">
        <v>1589</v>
      </c>
      <c r="D342">
        <v>70709</v>
      </c>
    </row>
    <row r="343" spans="1:4">
      <c r="A343" t="s">
        <v>998</v>
      </c>
      <c r="B343" t="s">
        <v>780</v>
      </c>
      <c r="C343" t="s">
        <v>780</v>
      </c>
      <c r="D343">
        <v>70301</v>
      </c>
    </row>
    <row r="344" spans="1:4">
      <c r="A344" t="s">
        <v>1815</v>
      </c>
      <c r="B344" t="s">
        <v>781</v>
      </c>
      <c r="C344" t="s">
        <v>1607</v>
      </c>
      <c r="D344">
        <v>90209</v>
      </c>
    </row>
    <row r="345" spans="1:4">
      <c r="A345" t="s">
        <v>1816</v>
      </c>
      <c r="B345" t="s">
        <v>780</v>
      </c>
      <c r="C345" t="s">
        <v>1707</v>
      </c>
      <c r="D345">
        <v>70603</v>
      </c>
    </row>
    <row r="346" spans="1:4">
      <c r="A346" t="s">
        <v>1817</v>
      </c>
      <c r="B346" t="s">
        <v>782</v>
      </c>
      <c r="C346" t="s">
        <v>1784</v>
      </c>
      <c r="D346">
        <v>41103</v>
      </c>
    </row>
    <row r="347" spans="1:4">
      <c r="A347" t="s">
        <v>819</v>
      </c>
      <c r="B347" t="s">
        <v>1678</v>
      </c>
      <c r="C347" t="s">
        <v>1679</v>
      </c>
      <c r="D347">
        <v>110102</v>
      </c>
    </row>
    <row r="348" spans="1:4">
      <c r="A348" t="s">
        <v>1818</v>
      </c>
      <c r="B348" t="s">
        <v>782</v>
      </c>
      <c r="C348" t="s">
        <v>1614</v>
      </c>
      <c r="D348">
        <v>41306</v>
      </c>
    </row>
    <row r="349" spans="1:4">
      <c r="A349" t="s">
        <v>1819</v>
      </c>
      <c r="B349" t="s">
        <v>772</v>
      </c>
      <c r="C349" t="s">
        <v>1662</v>
      </c>
      <c r="D349">
        <v>120404</v>
      </c>
    </row>
    <row r="350" spans="1:4">
      <c r="A350" t="s">
        <v>1820</v>
      </c>
      <c r="B350" t="s">
        <v>779</v>
      </c>
      <c r="C350" t="s">
        <v>1700</v>
      </c>
      <c r="D350">
        <v>60602</v>
      </c>
    </row>
    <row r="351" spans="1:4">
      <c r="A351" t="s">
        <v>1821</v>
      </c>
      <c r="B351" t="s">
        <v>780</v>
      </c>
      <c r="C351" t="s">
        <v>780</v>
      </c>
      <c r="D351">
        <v>70305</v>
      </c>
    </row>
    <row r="352" spans="1:4">
      <c r="A352" t="s">
        <v>1821</v>
      </c>
      <c r="B352" t="s">
        <v>781</v>
      </c>
      <c r="C352" t="s">
        <v>1646</v>
      </c>
      <c r="D352">
        <v>90308</v>
      </c>
    </row>
    <row r="353" spans="1:4">
      <c r="A353" t="s">
        <v>795</v>
      </c>
      <c r="B353" t="s">
        <v>777</v>
      </c>
      <c r="C353" t="s">
        <v>777</v>
      </c>
      <c r="D353">
        <v>80816</v>
      </c>
    </row>
    <row r="354" spans="1:4">
      <c r="A354" t="s">
        <v>1822</v>
      </c>
      <c r="B354" t="s">
        <v>771</v>
      </c>
      <c r="C354" t="s">
        <v>1609</v>
      </c>
      <c r="D354">
        <v>10210</v>
      </c>
    </row>
    <row r="355" spans="1:4">
      <c r="A355" t="s">
        <v>1823</v>
      </c>
      <c r="B355" t="s">
        <v>780</v>
      </c>
      <c r="C355" t="s">
        <v>780</v>
      </c>
      <c r="D355">
        <v>70306</v>
      </c>
    </row>
    <row r="356" spans="1:4">
      <c r="A356" t="s">
        <v>1824</v>
      </c>
      <c r="B356" t="s">
        <v>781</v>
      </c>
      <c r="C356" t="s">
        <v>1607</v>
      </c>
      <c r="D356">
        <v>90210</v>
      </c>
    </row>
    <row r="357" spans="1:4">
      <c r="A357" t="s">
        <v>1297</v>
      </c>
      <c r="B357" t="s">
        <v>778</v>
      </c>
      <c r="C357" t="s">
        <v>1648</v>
      </c>
      <c r="D357">
        <v>20405</v>
      </c>
    </row>
    <row r="358" spans="1:4">
      <c r="A358" t="s">
        <v>1297</v>
      </c>
      <c r="B358" t="s">
        <v>781</v>
      </c>
      <c r="C358" t="s">
        <v>1653</v>
      </c>
      <c r="D358">
        <v>90702</v>
      </c>
    </row>
    <row r="359" spans="1:4">
      <c r="A359" t="s">
        <v>1043</v>
      </c>
      <c r="B359" t="s">
        <v>774</v>
      </c>
      <c r="C359" t="s">
        <v>1613</v>
      </c>
      <c r="D359">
        <v>130407</v>
      </c>
    </row>
    <row r="360" spans="1:4">
      <c r="A360" t="s">
        <v>1043</v>
      </c>
      <c r="B360" t="s">
        <v>782</v>
      </c>
      <c r="C360" t="s">
        <v>1784</v>
      </c>
      <c r="D360">
        <v>41101</v>
      </c>
    </row>
    <row r="361" spans="1:4">
      <c r="A361" t="s">
        <v>1825</v>
      </c>
      <c r="B361" t="s">
        <v>779</v>
      </c>
      <c r="C361" t="s">
        <v>1705</v>
      </c>
      <c r="D361">
        <v>60309</v>
      </c>
    </row>
    <row r="362" spans="1:4">
      <c r="A362" t="s">
        <v>890</v>
      </c>
      <c r="B362" t="s">
        <v>782</v>
      </c>
      <c r="C362" t="s">
        <v>1616</v>
      </c>
      <c r="D362">
        <v>40606</v>
      </c>
    </row>
    <row r="363" spans="1:4">
      <c r="A363" t="s">
        <v>890</v>
      </c>
      <c r="B363" t="s">
        <v>778</v>
      </c>
      <c r="C363" t="s">
        <v>1723</v>
      </c>
      <c r="D363">
        <v>20306</v>
      </c>
    </row>
    <row r="364" spans="1:4">
      <c r="A364" t="s">
        <v>817</v>
      </c>
      <c r="B364" t="s">
        <v>777</v>
      </c>
      <c r="C364" t="s">
        <v>777</v>
      </c>
      <c r="D364">
        <v>80820</v>
      </c>
    </row>
    <row r="365" spans="1:4">
      <c r="A365" t="s">
        <v>840</v>
      </c>
      <c r="B365" t="s">
        <v>777</v>
      </c>
      <c r="C365" t="s">
        <v>988</v>
      </c>
      <c r="D365">
        <v>80505</v>
      </c>
    </row>
    <row r="366" spans="1:4">
      <c r="A366" t="s">
        <v>1826</v>
      </c>
      <c r="B366" t="s">
        <v>779</v>
      </c>
      <c r="C366" t="s">
        <v>1668</v>
      </c>
      <c r="D366">
        <v>60201</v>
      </c>
    </row>
    <row r="367" spans="1:4">
      <c r="A367" t="s">
        <v>1827</v>
      </c>
      <c r="B367" t="s">
        <v>774</v>
      </c>
      <c r="C367" t="s">
        <v>1634</v>
      </c>
      <c r="D367">
        <v>130309</v>
      </c>
    </row>
    <row r="368" spans="1:4">
      <c r="A368" t="s">
        <v>921</v>
      </c>
      <c r="B368" t="s">
        <v>780</v>
      </c>
      <c r="C368" t="s">
        <v>1601</v>
      </c>
      <c r="D368">
        <v>70409</v>
      </c>
    </row>
    <row r="369" spans="1:4">
      <c r="A369" t="s">
        <v>1828</v>
      </c>
      <c r="B369" t="s">
        <v>781</v>
      </c>
      <c r="C369" t="s">
        <v>921</v>
      </c>
      <c r="D369">
        <v>90501</v>
      </c>
    </row>
    <row r="370" spans="1:4">
      <c r="A370" t="s">
        <v>1522</v>
      </c>
      <c r="B370" t="s">
        <v>780</v>
      </c>
      <c r="C370" t="s">
        <v>884</v>
      </c>
      <c r="D370">
        <v>70213</v>
      </c>
    </row>
    <row r="371" spans="1:4">
      <c r="A371" t="s">
        <v>884</v>
      </c>
      <c r="B371" t="s">
        <v>771</v>
      </c>
      <c r="C371" t="s">
        <v>1609</v>
      </c>
      <c r="D371">
        <v>10207</v>
      </c>
    </row>
    <row r="372" spans="1:4">
      <c r="A372" t="s">
        <v>1829</v>
      </c>
      <c r="B372" t="s">
        <v>780</v>
      </c>
      <c r="C372" t="s">
        <v>884</v>
      </c>
      <c r="D372">
        <v>70201</v>
      </c>
    </row>
    <row r="373" spans="1:4">
      <c r="A373" t="s">
        <v>1830</v>
      </c>
      <c r="B373" t="s">
        <v>780</v>
      </c>
      <c r="C373" t="s">
        <v>884</v>
      </c>
      <c r="D373">
        <v>70214</v>
      </c>
    </row>
    <row r="374" spans="1:4">
      <c r="A374" t="s">
        <v>1831</v>
      </c>
      <c r="B374" t="s">
        <v>780</v>
      </c>
      <c r="C374" t="s">
        <v>1720</v>
      </c>
      <c r="D374">
        <v>70107</v>
      </c>
    </row>
    <row r="375" spans="1:4">
      <c r="A375" t="s">
        <v>1449</v>
      </c>
      <c r="B375" t="s">
        <v>774</v>
      </c>
      <c r="C375" t="s">
        <v>990</v>
      </c>
      <c r="D375">
        <v>130907</v>
      </c>
    </row>
    <row r="376" spans="1:4">
      <c r="A376" t="s">
        <v>1832</v>
      </c>
      <c r="B376" t="s">
        <v>781</v>
      </c>
      <c r="C376" t="s">
        <v>1656</v>
      </c>
      <c r="D376">
        <v>90604</v>
      </c>
    </row>
    <row r="377" spans="1:4">
      <c r="A377" t="s">
        <v>1832</v>
      </c>
      <c r="B377" t="s">
        <v>779</v>
      </c>
      <c r="C377" t="s">
        <v>1668</v>
      </c>
      <c r="D377">
        <v>60205</v>
      </c>
    </row>
    <row r="378" spans="1:4">
      <c r="A378" t="s">
        <v>932</v>
      </c>
      <c r="B378" t="s">
        <v>774</v>
      </c>
      <c r="C378" t="s">
        <v>1634</v>
      </c>
      <c r="D378">
        <v>130310</v>
      </c>
    </row>
    <row r="379" spans="1:4">
      <c r="A379" t="s">
        <v>1552</v>
      </c>
      <c r="B379" t="s">
        <v>773</v>
      </c>
      <c r="C379" t="s">
        <v>773</v>
      </c>
      <c r="D379">
        <v>30108</v>
      </c>
    </row>
    <row r="380" spans="1:4">
      <c r="A380" t="s">
        <v>1012</v>
      </c>
      <c r="B380" t="s">
        <v>782</v>
      </c>
      <c r="C380" t="s">
        <v>1598</v>
      </c>
      <c r="D380">
        <v>40202</v>
      </c>
    </row>
    <row r="381" spans="1:4">
      <c r="A381" t="s">
        <v>1833</v>
      </c>
      <c r="B381" t="s">
        <v>780</v>
      </c>
      <c r="C381" t="s">
        <v>1720</v>
      </c>
      <c r="D381">
        <v>70108</v>
      </c>
    </row>
    <row r="382" spans="1:4">
      <c r="A382" t="s">
        <v>1834</v>
      </c>
      <c r="B382" t="s">
        <v>779</v>
      </c>
      <c r="C382" t="s">
        <v>1672</v>
      </c>
      <c r="D382">
        <v>60104</v>
      </c>
    </row>
    <row r="383" spans="1:4">
      <c r="A383" t="s">
        <v>1248</v>
      </c>
      <c r="B383" t="s">
        <v>781</v>
      </c>
      <c r="C383" t="s">
        <v>1594</v>
      </c>
      <c r="D383">
        <v>91201</v>
      </c>
    </row>
    <row r="384" spans="1:4">
      <c r="A384" t="s">
        <v>1835</v>
      </c>
      <c r="B384" t="s">
        <v>779</v>
      </c>
      <c r="C384" t="s">
        <v>1631</v>
      </c>
      <c r="D384">
        <v>60504</v>
      </c>
    </row>
    <row r="385" spans="1:4">
      <c r="A385" t="s">
        <v>1836</v>
      </c>
      <c r="B385" t="s">
        <v>780</v>
      </c>
      <c r="C385" t="s">
        <v>1601</v>
      </c>
      <c r="D385">
        <v>70410</v>
      </c>
    </row>
    <row r="386" spans="1:4">
      <c r="A386" t="s">
        <v>1837</v>
      </c>
      <c r="B386" t="s">
        <v>778</v>
      </c>
      <c r="C386" t="s">
        <v>1723</v>
      </c>
      <c r="D386">
        <v>20304</v>
      </c>
    </row>
    <row r="387" spans="1:4">
      <c r="A387" t="s">
        <v>1837</v>
      </c>
      <c r="B387" t="s">
        <v>779</v>
      </c>
      <c r="C387" t="s">
        <v>1664</v>
      </c>
      <c r="D387">
        <v>60404</v>
      </c>
    </row>
    <row r="388" spans="1:4">
      <c r="A388" t="s">
        <v>1837</v>
      </c>
      <c r="B388" t="s">
        <v>781</v>
      </c>
      <c r="C388" t="s">
        <v>969</v>
      </c>
      <c r="D388">
        <v>90404</v>
      </c>
    </row>
    <row r="389" spans="1:4">
      <c r="A389" t="s">
        <v>1838</v>
      </c>
      <c r="B389" t="s">
        <v>780</v>
      </c>
      <c r="C389" t="s">
        <v>780</v>
      </c>
      <c r="D389">
        <v>70309</v>
      </c>
    </row>
    <row r="390" spans="1:4">
      <c r="A390" t="s">
        <v>993</v>
      </c>
      <c r="B390" t="s">
        <v>778</v>
      </c>
      <c r="C390" t="s">
        <v>1723</v>
      </c>
      <c r="D390">
        <v>20307</v>
      </c>
    </row>
    <row r="391" spans="1:4">
      <c r="A391" t="s">
        <v>1436</v>
      </c>
      <c r="B391" t="s">
        <v>781</v>
      </c>
      <c r="C391" t="s">
        <v>921</v>
      </c>
      <c r="D391">
        <v>90507</v>
      </c>
    </row>
    <row r="392" spans="1:4">
      <c r="A392" t="s">
        <v>1839</v>
      </c>
      <c r="B392" t="s">
        <v>772</v>
      </c>
      <c r="C392" t="s">
        <v>1585</v>
      </c>
      <c r="D392">
        <v>120903</v>
      </c>
    </row>
    <row r="393" spans="1:4">
      <c r="A393" t="s">
        <v>897</v>
      </c>
      <c r="B393" t="s">
        <v>781</v>
      </c>
      <c r="C393" t="s">
        <v>1644</v>
      </c>
      <c r="D393">
        <v>91008</v>
      </c>
    </row>
    <row r="394" spans="1:4">
      <c r="A394" t="s">
        <v>897</v>
      </c>
      <c r="B394" t="s">
        <v>782</v>
      </c>
      <c r="C394" t="s">
        <v>1694</v>
      </c>
      <c r="D394">
        <v>40708</v>
      </c>
    </row>
    <row r="395" spans="1:4">
      <c r="A395" t="s">
        <v>1840</v>
      </c>
      <c r="B395" t="s">
        <v>782</v>
      </c>
      <c r="C395" t="s">
        <v>1694</v>
      </c>
      <c r="D395">
        <v>40703</v>
      </c>
    </row>
    <row r="396" spans="1:4">
      <c r="A396" t="s">
        <v>1841</v>
      </c>
      <c r="B396" t="s">
        <v>782</v>
      </c>
      <c r="C396" t="s">
        <v>880</v>
      </c>
      <c r="D396">
        <v>40803</v>
      </c>
    </row>
    <row r="397" spans="1:4">
      <c r="A397" t="s">
        <v>1841</v>
      </c>
      <c r="B397" t="s">
        <v>780</v>
      </c>
      <c r="C397" t="s">
        <v>780</v>
      </c>
      <c r="D397">
        <v>70307</v>
      </c>
    </row>
    <row r="398" spans="1:4">
      <c r="A398" t="s">
        <v>1842</v>
      </c>
      <c r="B398" t="s">
        <v>780</v>
      </c>
      <c r="C398" t="s">
        <v>1843</v>
      </c>
      <c r="D398">
        <v>70502</v>
      </c>
    </row>
    <row r="399" spans="1:4">
      <c r="A399" t="s">
        <v>1844</v>
      </c>
      <c r="B399" t="s">
        <v>779</v>
      </c>
      <c r="C399" t="s">
        <v>1675</v>
      </c>
      <c r="D399">
        <v>60705</v>
      </c>
    </row>
    <row r="400" spans="1:4">
      <c r="A400" t="s">
        <v>1845</v>
      </c>
      <c r="B400" t="s">
        <v>781</v>
      </c>
      <c r="C400" t="s">
        <v>1653</v>
      </c>
      <c r="D400">
        <v>90703</v>
      </c>
    </row>
    <row r="401" spans="1:4">
      <c r="A401" t="s">
        <v>1845</v>
      </c>
      <c r="B401" t="s">
        <v>779</v>
      </c>
      <c r="C401" t="s">
        <v>1631</v>
      </c>
      <c r="D401">
        <v>60503</v>
      </c>
    </row>
    <row r="402" spans="1:4">
      <c r="A402" t="s">
        <v>1846</v>
      </c>
      <c r="B402" t="s">
        <v>779</v>
      </c>
      <c r="C402" t="s">
        <v>1705</v>
      </c>
      <c r="D402">
        <v>60307</v>
      </c>
    </row>
    <row r="403" spans="1:4">
      <c r="A403" t="s">
        <v>1847</v>
      </c>
      <c r="B403" t="s">
        <v>779</v>
      </c>
      <c r="C403" t="s">
        <v>1705</v>
      </c>
      <c r="D403">
        <v>60308</v>
      </c>
    </row>
    <row r="404" spans="1:4">
      <c r="A404" t="s">
        <v>1848</v>
      </c>
      <c r="B404" t="s">
        <v>774</v>
      </c>
      <c r="C404" t="s">
        <v>1590</v>
      </c>
      <c r="D404">
        <v>130713</v>
      </c>
    </row>
    <row r="405" spans="1:4">
      <c r="A405" t="s">
        <v>1849</v>
      </c>
      <c r="B405" t="s">
        <v>781</v>
      </c>
      <c r="C405" t="s">
        <v>828</v>
      </c>
      <c r="D405">
        <v>90803</v>
      </c>
    </row>
    <row r="406" spans="1:4">
      <c r="A406" t="s">
        <v>984</v>
      </c>
      <c r="B406" t="s">
        <v>774</v>
      </c>
      <c r="C406" t="s">
        <v>990</v>
      </c>
      <c r="D406">
        <v>130908</v>
      </c>
    </row>
    <row r="407" spans="1:4">
      <c r="A407" t="s">
        <v>1850</v>
      </c>
      <c r="B407" t="s">
        <v>779</v>
      </c>
      <c r="C407" t="s">
        <v>1664</v>
      </c>
      <c r="D407">
        <v>60403</v>
      </c>
    </row>
    <row r="408" spans="1:4">
      <c r="A408" t="s">
        <v>1851</v>
      </c>
      <c r="B408" t="s">
        <v>781</v>
      </c>
      <c r="C408" t="s">
        <v>969</v>
      </c>
      <c r="D408">
        <v>90406</v>
      </c>
    </row>
    <row r="409" spans="1:4">
      <c r="A409" t="s">
        <v>919</v>
      </c>
      <c r="B409" t="s">
        <v>782</v>
      </c>
      <c r="C409" t="s">
        <v>1586</v>
      </c>
      <c r="D409">
        <v>40406</v>
      </c>
    </row>
    <row r="410" spans="1:4">
      <c r="A410" t="s">
        <v>1852</v>
      </c>
      <c r="B410" t="s">
        <v>780</v>
      </c>
      <c r="C410" t="s">
        <v>780</v>
      </c>
      <c r="D410">
        <v>70308</v>
      </c>
    </row>
    <row r="411" spans="1:4">
      <c r="A411" t="s">
        <v>1853</v>
      </c>
      <c r="B411" t="s">
        <v>779</v>
      </c>
      <c r="C411" t="s">
        <v>1705</v>
      </c>
      <c r="D411">
        <v>60301</v>
      </c>
    </row>
    <row r="412" spans="1:4">
      <c r="A412" t="s">
        <v>1017</v>
      </c>
      <c r="B412" t="s">
        <v>781</v>
      </c>
      <c r="C412" t="s">
        <v>1646</v>
      </c>
      <c r="D412">
        <v>90304</v>
      </c>
    </row>
    <row r="413" spans="1:4">
      <c r="A413" t="s">
        <v>1854</v>
      </c>
      <c r="B413" t="s">
        <v>780</v>
      </c>
      <c r="C413" t="s">
        <v>1601</v>
      </c>
      <c r="D413">
        <v>70401</v>
      </c>
    </row>
    <row r="414" spans="1:4">
      <c r="A414" t="s">
        <v>1855</v>
      </c>
      <c r="B414" t="s">
        <v>772</v>
      </c>
      <c r="C414" t="s">
        <v>1628</v>
      </c>
      <c r="D414">
        <v>120804</v>
      </c>
    </row>
    <row r="415" spans="1:4">
      <c r="A415" t="s">
        <v>1856</v>
      </c>
      <c r="B415" t="s">
        <v>781</v>
      </c>
      <c r="C415" t="s">
        <v>921</v>
      </c>
      <c r="D415">
        <v>90513</v>
      </c>
    </row>
    <row r="416" spans="1:4">
      <c r="A416" t="s">
        <v>1857</v>
      </c>
      <c r="B416" t="s">
        <v>1678</v>
      </c>
      <c r="C416" t="s">
        <v>1679</v>
      </c>
      <c r="D416">
        <v>110103</v>
      </c>
    </row>
    <row r="417" spans="1:4">
      <c r="A417" t="s">
        <v>1517</v>
      </c>
      <c r="B417" t="s">
        <v>772</v>
      </c>
      <c r="C417" t="s">
        <v>1587</v>
      </c>
      <c r="D417">
        <v>120307</v>
      </c>
    </row>
    <row r="418" spans="1:4">
      <c r="A418" t="s">
        <v>905</v>
      </c>
      <c r="B418" t="s">
        <v>773</v>
      </c>
      <c r="C418" t="s">
        <v>1633</v>
      </c>
      <c r="D418">
        <v>30405</v>
      </c>
    </row>
    <row r="419" spans="1:4">
      <c r="A419" t="s">
        <v>1858</v>
      </c>
      <c r="B419" t="s">
        <v>780</v>
      </c>
      <c r="C419" t="s">
        <v>1843</v>
      </c>
      <c r="D419">
        <v>70503</v>
      </c>
    </row>
    <row r="420" spans="1:4">
      <c r="A420" t="s">
        <v>862</v>
      </c>
      <c r="B420" t="s">
        <v>777</v>
      </c>
      <c r="C420" t="s">
        <v>1591</v>
      </c>
      <c r="D420">
        <v>81004</v>
      </c>
    </row>
    <row r="421" spans="1:4">
      <c r="A421" t="s">
        <v>1859</v>
      </c>
      <c r="B421" t="s">
        <v>779</v>
      </c>
      <c r="C421" t="s">
        <v>1664</v>
      </c>
      <c r="D421">
        <v>60407</v>
      </c>
    </row>
    <row r="422" spans="1:4">
      <c r="A422" t="s">
        <v>1860</v>
      </c>
      <c r="B422" t="s">
        <v>774</v>
      </c>
      <c r="C422" t="s">
        <v>1590</v>
      </c>
      <c r="D422">
        <v>130714</v>
      </c>
    </row>
    <row r="423" spans="1:4">
      <c r="A423" t="s">
        <v>824</v>
      </c>
      <c r="B423" t="s">
        <v>776</v>
      </c>
      <c r="C423" t="s">
        <v>844</v>
      </c>
      <c r="D423">
        <v>50208</v>
      </c>
    </row>
    <row r="424" spans="1:4">
      <c r="A424" t="s">
        <v>1861</v>
      </c>
      <c r="B424" t="s">
        <v>773</v>
      </c>
      <c r="C424" t="s">
        <v>1682</v>
      </c>
      <c r="D424">
        <v>30301</v>
      </c>
    </row>
    <row r="425" spans="1:4">
      <c r="A425" t="s">
        <v>1862</v>
      </c>
      <c r="B425" t="s">
        <v>771</v>
      </c>
      <c r="C425" t="s">
        <v>1603</v>
      </c>
      <c r="D425">
        <v>10302</v>
      </c>
    </row>
    <row r="426" spans="1:4">
      <c r="A426" t="s">
        <v>1862</v>
      </c>
      <c r="B426" t="s">
        <v>773</v>
      </c>
      <c r="C426" t="s">
        <v>1688</v>
      </c>
      <c r="D426">
        <v>30503</v>
      </c>
    </row>
    <row r="427" spans="1:4">
      <c r="A427" t="s">
        <v>1863</v>
      </c>
      <c r="B427" t="s">
        <v>780</v>
      </c>
      <c r="C427" t="s">
        <v>1601</v>
      </c>
      <c r="D427">
        <v>70411</v>
      </c>
    </row>
    <row r="428" spans="1:4">
      <c r="A428" t="s">
        <v>949</v>
      </c>
      <c r="B428" t="s">
        <v>779</v>
      </c>
      <c r="C428" t="s">
        <v>1672</v>
      </c>
      <c r="D428">
        <v>60103</v>
      </c>
    </row>
    <row r="429" spans="1:4">
      <c r="A429" t="s">
        <v>1864</v>
      </c>
      <c r="B429" t="s">
        <v>781</v>
      </c>
      <c r="C429" t="s">
        <v>1607</v>
      </c>
      <c r="D429">
        <v>90211</v>
      </c>
    </row>
    <row r="430" spans="1:4">
      <c r="A430" t="s">
        <v>1865</v>
      </c>
      <c r="B430" t="s">
        <v>782</v>
      </c>
      <c r="C430" t="s">
        <v>1622</v>
      </c>
      <c r="D430">
        <v>41004</v>
      </c>
    </row>
    <row r="431" spans="1:4">
      <c r="A431" t="s">
        <v>994</v>
      </c>
      <c r="B431" t="s">
        <v>781</v>
      </c>
      <c r="C431" t="s">
        <v>1656</v>
      </c>
      <c r="D431">
        <v>90601</v>
      </c>
    </row>
    <row r="432" spans="1:4">
      <c r="A432" t="s">
        <v>1866</v>
      </c>
      <c r="B432" t="s">
        <v>772</v>
      </c>
      <c r="C432" t="s">
        <v>1587</v>
      </c>
      <c r="D432">
        <v>120316</v>
      </c>
    </row>
    <row r="433" spans="1:4">
      <c r="A433" t="s">
        <v>936</v>
      </c>
      <c r="B433" t="s">
        <v>772</v>
      </c>
      <c r="C433" t="s">
        <v>814</v>
      </c>
      <c r="D433">
        <v>120606</v>
      </c>
    </row>
    <row r="434" spans="1:4">
      <c r="A434" t="s">
        <v>1867</v>
      </c>
      <c r="B434" t="s">
        <v>772</v>
      </c>
      <c r="C434" t="s">
        <v>1619</v>
      </c>
      <c r="D434">
        <v>120107</v>
      </c>
    </row>
    <row r="435" spans="1:4">
      <c r="A435" t="s">
        <v>1868</v>
      </c>
      <c r="B435" t="s">
        <v>771</v>
      </c>
      <c r="C435" t="s">
        <v>1583</v>
      </c>
      <c r="D435">
        <v>10404</v>
      </c>
    </row>
    <row r="436" spans="1:4">
      <c r="A436" t="s">
        <v>847</v>
      </c>
      <c r="B436" t="s">
        <v>775</v>
      </c>
      <c r="C436" t="s">
        <v>775</v>
      </c>
      <c r="D436">
        <v>100101</v>
      </c>
    </row>
    <row r="437" spans="1:4">
      <c r="A437" t="s">
        <v>957</v>
      </c>
      <c r="B437" t="s">
        <v>778</v>
      </c>
      <c r="C437" t="s">
        <v>1648</v>
      </c>
      <c r="D437">
        <v>20401</v>
      </c>
    </row>
    <row r="438" spans="1:4">
      <c r="A438" t="s">
        <v>1869</v>
      </c>
      <c r="B438" t="s">
        <v>772</v>
      </c>
      <c r="C438" t="s">
        <v>1619</v>
      </c>
      <c r="D438">
        <v>120108</v>
      </c>
    </row>
    <row r="439" spans="1:4">
      <c r="A439" t="s">
        <v>1870</v>
      </c>
      <c r="B439" t="s">
        <v>772</v>
      </c>
      <c r="C439" t="s">
        <v>1587</v>
      </c>
      <c r="D439">
        <v>120308</v>
      </c>
    </row>
    <row r="440" spans="1:4">
      <c r="A440" t="s">
        <v>1871</v>
      </c>
      <c r="B440" t="s">
        <v>773</v>
      </c>
      <c r="C440" t="s">
        <v>1688</v>
      </c>
      <c r="D440">
        <v>30504</v>
      </c>
    </row>
    <row r="441" spans="1:4">
      <c r="A441" t="s">
        <v>1872</v>
      </c>
      <c r="B441" t="s">
        <v>780</v>
      </c>
      <c r="C441" t="s">
        <v>884</v>
      </c>
      <c r="D441">
        <v>70215</v>
      </c>
    </row>
    <row r="442" spans="1:4">
      <c r="A442" t="s">
        <v>1873</v>
      </c>
      <c r="B442" t="s">
        <v>782</v>
      </c>
      <c r="C442" t="s">
        <v>1666</v>
      </c>
      <c r="D442">
        <v>41404</v>
      </c>
    </row>
    <row r="443" spans="1:4">
      <c r="A443" t="s">
        <v>1874</v>
      </c>
      <c r="B443" t="s">
        <v>773</v>
      </c>
      <c r="C443" t="s">
        <v>1875</v>
      </c>
      <c r="D443">
        <v>30602</v>
      </c>
    </row>
    <row r="444" spans="1:4">
      <c r="A444" t="s">
        <v>1447</v>
      </c>
      <c r="B444" t="s">
        <v>774</v>
      </c>
      <c r="C444" t="s">
        <v>1613</v>
      </c>
      <c r="D444">
        <v>130408</v>
      </c>
    </row>
    <row r="445" spans="1:4">
      <c r="A445" t="s">
        <v>1876</v>
      </c>
      <c r="B445" t="s">
        <v>773</v>
      </c>
      <c r="C445" t="s">
        <v>773</v>
      </c>
      <c r="D445">
        <v>30109</v>
      </c>
    </row>
    <row r="446" spans="1:4">
      <c r="A446" t="s">
        <v>1877</v>
      </c>
      <c r="B446" t="s">
        <v>773</v>
      </c>
      <c r="C446" t="s">
        <v>1575</v>
      </c>
      <c r="D446">
        <v>30201</v>
      </c>
    </row>
    <row r="447" spans="1:4">
      <c r="A447" t="s">
        <v>954</v>
      </c>
      <c r="B447" t="s">
        <v>774</v>
      </c>
      <c r="C447" t="s">
        <v>1596</v>
      </c>
      <c r="D447">
        <v>130103</v>
      </c>
    </row>
    <row r="448" spans="1:4">
      <c r="A448" t="s">
        <v>1878</v>
      </c>
      <c r="B448" t="s">
        <v>782</v>
      </c>
      <c r="C448" t="s">
        <v>1582</v>
      </c>
      <c r="D448">
        <v>40109</v>
      </c>
    </row>
    <row r="449" spans="1:4">
      <c r="A449" t="s">
        <v>879</v>
      </c>
      <c r="B449" t="s">
        <v>781</v>
      </c>
      <c r="C449" t="s">
        <v>1644</v>
      </c>
      <c r="D449">
        <v>91014</v>
      </c>
    </row>
    <row r="450" spans="1:4">
      <c r="A450" t="s">
        <v>1879</v>
      </c>
      <c r="B450" t="s">
        <v>774</v>
      </c>
      <c r="C450" t="s">
        <v>1590</v>
      </c>
      <c r="D450">
        <v>130715</v>
      </c>
    </row>
    <row r="451" spans="1:4">
      <c r="A451" t="s">
        <v>1015</v>
      </c>
      <c r="B451" t="s">
        <v>779</v>
      </c>
      <c r="C451" t="s">
        <v>1664</v>
      </c>
      <c r="D451">
        <v>60401</v>
      </c>
    </row>
    <row r="452" spans="1:4">
      <c r="A452" t="s">
        <v>1880</v>
      </c>
      <c r="B452" t="s">
        <v>778</v>
      </c>
      <c r="C452" t="s">
        <v>1715</v>
      </c>
      <c r="D452">
        <v>20501</v>
      </c>
    </row>
    <row r="453" spans="1:4">
      <c r="A453" t="s">
        <v>794</v>
      </c>
      <c r="B453" t="s">
        <v>777</v>
      </c>
      <c r="C453" t="s">
        <v>1591</v>
      </c>
      <c r="D453">
        <v>81008</v>
      </c>
    </row>
    <row r="454" spans="1:4">
      <c r="A454" t="s">
        <v>1881</v>
      </c>
      <c r="B454" t="s">
        <v>780</v>
      </c>
      <c r="C454" t="s">
        <v>1843</v>
      </c>
      <c r="D454">
        <v>70505</v>
      </c>
    </row>
    <row r="455" spans="1:4">
      <c r="A455" t="s">
        <v>1882</v>
      </c>
      <c r="B455" t="s">
        <v>777</v>
      </c>
      <c r="C455" t="s">
        <v>1883</v>
      </c>
      <c r="D455">
        <v>81102</v>
      </c>
    </row>
    <row r="456" spans="1:4">
      <c r="A456" t="s">
        <v>1884</v>
      </c>
      <c r="B456" t="s">
        <v>777</v>
      </c>
      <c r="C456" t="s">
        <v>1883</v>
      </c>
      <c r="D456">
        <v>81103</v>
      </c>
    </row>
    <row r="457" spans="1:4">
      <c r="A457" t="s">
        <v>796</v>
      </c>
      <c r="B457" t="s">
        <v>777</v>
      </c>
      <c r="C457" t="s">
        <v>777</v>
      </c>
      <c r="D457">
        <v>80817</v>
      </c>
    </row>
    <row r="458" spans="1:4">
      <c r="A458" t="s">
        <v>1014</v>
      </c>
      <c r="B458" t="s">
        <v>782</v>
      </c>
      <c r="C458" t="s">
        <v>880</v>
      </c>
      <c r="D458">
        <v>40804</v>
      </c>
    </row>
    <row r="459" spans="1:4">
      <c r="A459" t="s">
        <v>891</v>
      </c>
      <c r="B459" t="s">
        <v>778</v>
      </c>
      <c r="C459" t="s">
        <v>1645</v>
      </c>
      <c r="D459">
        <v>20606</v>
      </c>
    </row>
    <row r="460" spans="1:4">
      <c r="A460" t="s">
        <v>1885</v>
      </c>
      <c r="B460" t="s">
        <v>773</v>
      </c>
      <c r="C460" t="s">
        <v>1688</v>
      </c>
      <c r="D460">
        <v>30501</v>
      </c>
    </row>
    <row r="461" spans="1:4">
      <c r="A461" t="s">
        <v>1886</v>
      </c>
      <c r="B461" t="s">
        <v>773</v>
      </c>
      <c r="C461" t="s">
        <v>1575</v>
      </c>
      <c r="D461">
        <v>30205</v>
      </c>
    </row>
    <row r="462" spans="1:4">
      <c r="A462" t="s">
        <v>934</v>
      </c>
      <c r="B462" t="s">
        <v>782</v>
      </c>
      <c r="C462" t="s">
        <v>1586</v>
      </c>
      <c r="D462">
        <v>40403</v>
      </c>
    </row>
    <row r="463" spans="1:4">
      <c r="A463" t="s">
        <v>934</v>
      </c>
      <c r="B463" t="s">
        <v>773</v>
      </c>
      <c r="C463" t="s">
        <v>1688</v>
      </c>
      <c r="D463">
        <v>30505</v>
      </c>
    </row>
    <row r="464" spans="1:4">
      <c r="A464" t="s">
        <v>934</v>
      </c>
      <c r="B464" t="s">
        <v>780</v>
      </c>
      <c r="C464" t="s">
        <v>884</v>
      </c>
      <c r="D464">
        <v>70216</v>
      </c>
    </row>
    <row r="465" spans="1:5">
      <c r="A465" t="s">
        <v>1887</v>
      </c>
      <c r="B465" t="s">
        <v>782</v>
      </c>
      <c r="C465" t="s">
        <v>1582</v>
      </c>
      <c r="D465">
        <v>40105</v>
      </c>
    </row>
    <row r="466" spans="1:5">
      <c r="A466" t="s">
        <v>1888</v>
      </c>
      <c r="B466" t="s">
        <v>782</v>
      </c>
      <c r="C466" t="s">
        <v>1599</v>
      </c>
      <c r="D466">
        <v>40306</v>
      </c>
    </row>
    <row r="467" spans="1:5">
      <c r="A467" t="s">
        <v>1888</v>
      </c>
      <c r="B467" t="s">
        <v>780</v>
      </c>
      <c r="C467" t="s">
        <v>1707</v>
      </c>
      <c r="D467">
        <v>70604</v>
      </c>
    </row>
    <row r="468" spans="1:5">
      <c r="A468" t="s">
        <v>1889</v>
      </c>
      <c r="B468" t="s">
        <v>779</v>
      </c>
      <c r="C468" t="s">
        <v>1631</v>
      </c>
      <c r="D468">
        <v>60505</v>
      </c>
    </row>
    <row r="469" spans="1:5">
      <c r="A469" t="s">
        <v>979</v>
      </c>
      <c r="B469" t="s">
        <v>779</v>
      </c>
      <c r="C469" t="s">
        <v>1631</v>
      </c>
      <c r="D469">
        <v>60501</v>
      </c>
    </row>
    <row r="470" spans="1:5">
      <c r="A470" t="s">
        <v>1890</v>
      </c>
      <c r="B470" t="s">
        <v>780</v>
      </c>
      <c r="C470" t="s">
        <v>1707</v>
      </c>
      <c r="D470">
        <v>70605</v>
      </c>
    </row>
    <row r="471" spans="1:5">
      <c r="A471" t="s">
        <v>808</v>
      </c>
      <c r="B471" t="s">
        <v>777</v>
      </c>
      <c r="C471" t="s">
        <v>777</v>
      </c>
      <c r="D471">
        <v>80810</v>
      </c>
    </row>
    <row r="472" spans="1:5">
      <c r="A472" t="s">
        <v>1891</v>
      </c>
      <c r="B472" t="s">
        <v>777</v>
      </c>
      <c r="C472" t="s">
        <v>1624</v>
      </c>
      <c r="D472">
        <v>80604</v>
      </c>
    </row>
    <row r="473" spans="1:5">
      <c r="A473" t="s">
        <v>874</v>
      </c>
      <c r="B473" t="s">
        <v>782</v>
      </c>
      <c r="C473" t="s">
        <v>1666</v>
      </c>
      <c r="D473">
        <v>41405</v>
      </c>
    </row>
    <row r="474" spans="1:5">
      <c r="A474" t="s">
        <v>1892</v>
      </c>
      <c r="B474" t="s">
        <v>776</v>
      </c>
      <c r="C474" t="s">
        <v>844</v>
      </c>
      <c r="D474">
        <v>50203</v>
      </c>
    </row>
    <row r="475" spans="1:5">
      <c r="A475" t="s">
        <v>1893</v>
      </c>
      <c r="B475" t="s">
        <v>780</v>
      </c>
      <c r="C475" t="s">
        <v>1843</v>
      </c>
      <c r="D475">
        <v>70501</v>
      </c>
    </row>
    <row r="476" spans="1:5">
      <c r="A476" t="s">
        <v>813</v>
      </c>
      <c r="B476" t="s">
        <v>777</v>
      </c>
      <c r="C476" t="s">
        <v>777</v>
      </c>
      <c r="D476">
        <v>80813</v>
      </c>
      <c r="E476" s="29"/>
    </row>
    <row r="477" spans="1:5">
      <c r="A477" t="s">
        <v>813</v>
      </c>
      <c r="B477" t="s">
        <v>782</v>
      </c>
      <c r="C477" t="s">
        <v>1616</v>
      </c>
      <c r="D477">
        <v>40607</v>
      </c>
      <c r="E477" s="29"/>
    </row>
    <row r="478" spans="1:5">
      <c r="A478" t="s">
        <v>813</v>
      </c>
      <c r="B478" t="s">
        <v>782</v>
      </c>
      <c r="C478" t="s">
        <v>1599</v>
      </c>
      <c r="D478">
        <v>40307</v>
      </c>
    </row>
    <row r="479" spans="1:5">
      <c r="A479" t="s">
        <v>1894</v>
      </c>
      <c r="B479" t="s">
        <v>777</v>
      </c>
      <c r="C479" t="s">
        <v>1792</v>
      </c>
      <c r="D479">
        <v>80205</v>
      </c>
    </row>
    <row r="480" spans="1:5">
      <c r="A480" t="s">
        <v>845</v>
      </c>
      <c r="B480" t="s">
        <v>777</v>
      </c>
      <c r="C480" t="s">
        <v>777</v>
      </c>
      <c r="D480">
        <v>99999</v>
      </c>
    </row>
    <row r="481" spans="1:4">
      <c r="A481" t="s">
        <v>858</v>
      </c>
      <c r="B481" t="s">
        <v>778</v>
      </c>
      <c r="C481" t="s">
        <v>1645</v>
      </c>
      <c r="D481">
        <v>20601</v>
      </c>
    </row>
    <row r="482" spans="1:4">
      <c r="A482" t="s">
        <v>902</v>
      </c>
      <c r="B482" t="s">
        <v>772</v>
      </c>
      <c r="C482" t="s">
        <v>1587</v>
      </c>
      <c r="D482">
        <v>120309</v>
      </c>
    </row>
    <row r="483" spans="1:4">
      <c r="A483" t="s">
        <v>902</v>
      </c>
      <c r="B483" t="s">
        <v>780</v>
      </c>
      <c r="C483" t="s">
        <v>884</v>
      </c>
      <c r="D483">
        <v>70217</v>
      </c>
    </row>
    <row r="484" spans="1:4">
      <c r="A484" t="s">
        <v>1895</v>
      </c>
      <c r="B484" t="s">
        <v>779</v>
      </c>
      <c r="C484" t="s">
        <v>1664</v>
      </c>
      <c r="D484">
        <v>60405</v>
      </c>
    </row>
    <row r="485" spans="1:4">
      <c r="A485" t="s">
        <v>1896</v>
      </c>
      <c r="B485" t="s">
        <v>780</v>
      </c>
      <c r="C485" t="s">
        <v>1720</v>
      </c>
      <c r="D485">
        <v>70110</v>
      </c>
    </row>
    <row r="486" spans="1:4">
      <c r="A486" t="s">
        <v>1897</v>
      </c>
      <c r="B486" t="s">
        <v>779</v>
      </c>
      <c r="C486" t="s">
        <v>1700</v>
      </c>
      <c r="D486">
        <v>60601</v>
      </c>
    </row>
    <row r="487" spans="1:4">
      <c r="A487" t="s">
        <v>1898</v>
      </c>
      <c r="B487" t="s">
        <v>772</v>
      </c>
      <c r="C487" t="s">
        <v>814</v>
      </c>
      <c r="D487">
        <v>120607</v>
      </c>
    </row>
    <row r="488" spans="1:4">
      <c r="A488" t="s">
        <v>912</v>
      </c>
      <c r="B488" t="s">
        <v>778</v>
      </c>
      <c r="C488" t="s">
        <v>1723</v>
      </c>
      <c r="D488">
        <v>20305</v>
      </c>
    </row>
    <row r="489" spans="1:4">
      <c r="A489" t="s">
        <v>1041</v>
      </c>
      <c r="B489" t="s">
        <v>781</v>
      </c>
      <c r="C489" t="s">
        <v>1656</v>
      </c>
      <c r="D489">
        <v>90605</v>
      </c>
    </row>
    <row r="490" spans="1:4">
      <c r="A490" t="s">
        <v>844</v>
      </c>
      <c r="B490" t="s">
        <v>776</v>
      </c>
      <c r="C490" t="s">
        <v>844</v>
      </c>
      <c r="D490">
        <v>50204</v>
      </c>
    </row>
    <row r="491" spans="1:4">
      <c r="A491" t="s">
        <v>1899</v>
      </c>
      <c r="B491" t="s">
        <v>773</v>
      </c>
      <c r="C491" t="s">
        <v>1575</v>
      </c>
      <c r="D491">
        <v>30206</v>
      </c>
    </row>
    <row r="492" spans="1:4">
      <c r="A492" t="s">
        <v>1900</v>
      </c>
      <c r="B492" t="s">
        <v>781</v>
      </c>
      <c r="C492" t="s">
        <v>921</v>
      </c>
      <c r="D492">
        <v>90508</v>
      </c>
    </row>
    <row r="493" spans="1:4">
      <c r="A493" t="s">
        <v>1901</v>
      </c>
      <c r="B493" t="s">
        <v>773</v>
      </c>
      <c r="C493" t="s">
        <v>1688</v>
      </c>
      <c r="D493">
        <v>30506</v>
      </c>
    </row>
    <row r="494" spans="1:4">
      <c r="A494" t="s">
        <v>850</v>
      </c>
      <c r="B494" t="s">
        <v>774</v>
      </c>
      <c r="C494" t="s">
        <v>1590</v>
      </c>
      <c r="D494">
        <v>130716</v>
      </c>
    </row>
    <row r="495" spans="1:4">
      <c r="A495" t="s">
        <v>1902</v>
      </c>
      <c r="B495" t="s">
        <v>782</v>
      </c>
      <c r="C495" t="s">
        <v>1622</v>
      </c>
      <c r="D495">
        <v>41005</v>
      </c>
    </row>
    <row r="496" spans="1:4">
      <c r="A496" t="s">
        <v>1707</v>
      </c>
      <c r="B496" t="s">
        <v>778</v>
      </c>
      <c r="C496" t="s">
        <v>1581</v>
      </c>
      <c r="D496">
        <v>20104</v>
      </c>
    </row>
    <row r="497" spans="1:4">
      <c r="A497" t="s">
        <v>1903</v>
      </c>
      <c r="B497" t="s">
        <v>780</v>
      </c>
      <c r="C497" t="s">
        <v>1707</v>
      </c>
      <c r="D497">
        <v>70601</v>
      </c>
    </row>
    <row r="498" spans="1:4">
      <c r="A498" t="s">
        <v>1904</v>
      </c>
      <c r="B498" t="s">
        <v>781</v>
      </c>
      <c r="C498" t="s">
        <v>1644</v>
      </c>
      <c r="D498">
        <v>91005</v>
      </c>
    </row>
    <row r="499" spans="1:4">
      <c r="A499" t="s">
        <v>1905</v>
      </c>
      <c r="B499" t="s">
        <v>779</v>
      </c>
      <c r="C499" t="s">
        <v>1631</v>
      </c>
      <c r="D499">
        <v>60506</v>
      </c>
    </row>
    <row r="500" spans="1:4">
      <c r="A500" t="s">
        <v>898</v>
      </c>
      <c r="B500" t="s">
        <v>773</v>
      </c>
      <c r="C500" t="s">
        <v>1633</v>
      </c>
      <c r="D500">
        <v>30401</v>
      </c>
    </row>
    <row r="501" spans="1:4">
      <c r="A501" t="s">
        <v>1906</v>
      </c>
      <c r="B501" t="s">
        <v>782</v>
      </c>
      <c r="C501" t="s">
        <v>1694</v>
      </c>
      <c r="D501">
        <v>40704</v>
      </c>
    </row>
    <row r="502" spans="1:4">
      <c r="A502" t="s">
        <v>1907</v>
      </c>
      <c r="B502" t="s">
        <v>782</v>
      </c>
      <c r="C502" t="s">
        <v>1694</v>
      </c>
      <c r="D502">
        <v>40705</v>
      </c>
    </row>
    <row r="503" spans="1:4">
      <c r="A503" t="s">
        <v>1908</v>
      </c>
      <c r="B503" t="s">
        <v>782</v>
      </c>
      <c r="C503" t="s">
        <v>1614</v>
      </c>
      <c r="D503">
        <v>41307</v>
      </c>
    </row>
    <row r="504" spans="1:4">
      <c r="A504" t="s">
        <v>1909</v>
      </c>
      <c r="B504" t="s">
        <v>779</v>
      </c>
      <c r="C504" t="s">
        <v>1631</v>
      </c>
      <c r="D504">
        <v>60507</v>
      </c>
    </row>
    <row r="505" spans="1:4">
      <c r="A505" t="s">
        <v>873</v>
      </c>
      <c r="B505" t="s">
        <v>782</v>
      </c>
      <c r="C505" t="s">
        <v>1598</v>
      </c>
      <c r="D505">
        <v>40203</v>
      </c>
    </row>
    <row r="506" spans="1:4">
      <c r="A506" t="s">
        <v>1910</v>
      </c>
      <c r="B506" t="s">
        <v>776</v>
      </c>
      <c r="C506" t="s">
        <v>844</v>
      </c>
      <c r="D506">
        <v>50205</v>
      </c>
    </row>
    <row r="507" spans="1:4">
      <c r="A507" t="s">
        <v>816</v>
      </c>
      <c r="B507" t="s">
        <v>777</v>
      </c>
      <c r="C507" t="s">
        <v>777</v>
      </c>
      <c r="D507">
        <v>80808</v>
      </c>
    </row>
    <row r="508" spans="1:4">
      <c r="A508" t="s">
        <v>1911</v>
      </c>
      <c r="B508" t="s">
        <v>778</v>
      </c>
      <c r="C508" t="s">
        <v>1581</v>
      </c>
      <c r="D508">
        <v>20106</v>
      </c>
    </row>
    <row r="509" spans="1:4">
      <c r="A509" t="s">
        <v>829</v>
      </c>
      <c r="B509" t="s">
        <v>782</v>
      </c>
      <c r="C509" t="s">
        <v>1598</v>
      </c>
      <c r="D509">
        <v>40201</v>
      </c>
    </row>
    <row r="510" spans="1:4">
      <c r="A510" t="s">
        <v>831</v>
      </c>
      <c r="B510" t="s">
        <v>774</v>
      </c>
      <c r="C510" t="s">
        <v>1590</v>
      </c>
      <c r="D510">
        <v>130717</v>
      </c>
    </row>
    <row r="511" spans="1:4">
      <c r="A511" t="s">
        <v>1912</v>
      </c>
      <c r="B511" t="s">
        <v>773</v>
      </c>
      <c r="C511" t="s">
        <v>1633</v>
      </c>
      <c r="D511">
        <v>30403</v>
      </c>
    </row>
    <row r="512" spans="1:4">
      <c r="A512" t="s">
        <v>1402</v>
      </c>
      <c r="B512" t="s">
        <v>775</v>
      </c>
      <c r="C512" t="s">
        <v>775</v>
      </c>
      <c r="D512">
        <v>100103</v>
      </c>
    </row>
    <row r="513" spans="1:4">
      <c r="A513" t="s">
        <v>877</v>
      </c>
      <c r="B513" t="s">
        <v>773</v>
      </c>
      <c r="C513" t="s">
        <v>773</v>
      </c>
      <c r="D513">
        <v>30110</v>
      </c>
    </row>
    <row r="514" spans="1:4">
      <c r="A514" t="s">
        <v>910</v>
      </c>
      <c r="B514" t="s">
        <v>776</v>
      </c>
      <c r="C514" t="s">
        <v>1641</v>
      </c>
      <c r="D514">
        <v>50106</v>
      </c>
    </row>
    <row r="515" spans="1:4">
      <c r="A515" t="s">
        <v>970</v>
      </c>
      <c r="B515" t="s">
        <v>781</v>
      </c>
      <c r="C515" t="s">
        <v>921</v>
      </c>
      <c r="D515">
        <v>90509</v>
      </c>
    </row>
    <row r="516" spans="1:4">
      <c r="A516" t="s">
        <v>1913</v>
      </c>
      <c r="B516" t="s">
        <v>774</v>
      </c>
      <c r="C516" t="s">
        <v>1613</v>
      </c>
      <c r="D516">
        <v>130409</v>
      </c>
    </row>
    <row r="517" spans="1:4">
      <c r="A517" t="s">
        <v>1914</v>
      </c>
      <c r="B517" t="s">
        <v>771</v>
      </c>
      <c r="C517" t="s">
        <v>771</v>
      </c>
      <c r="D517">
        <v>10104</v>
      </c>
    </row>
    <row r="518" spans="1:4">
      <c r="A518" t="s">
        <v>1915</v>
      </c>
      <c r="B518" t="s">
        <v>771</v>
      </c>
      <c r="C518" t="s">
        <v>1603</v>
      </c>
      <c r="D518">
        <v>10303</v>
      </c>
    </row>
    <row r="519" spans="1:4">
      <c r="A519" t="s">
        <v>1916</v>
      </c>
      <c r="B519" t="s">
        <v>771</v>
      </c>
      <c r="C519" t="s">
        <v>1603</v>
      </c>
      <c r="D519">
        <v>10304</v>
      </c>
    </row>
    <row r="520" spans="1:4">
      <c r="A520" t="s">
        <v>1535</v>
      </c>
      <c r="B520" t="s">
        <v>780</v>
      </c>
      <c r="C520" t="s">
        <v>1843</v>
      </c>
      <c r="D520">
        <v>70504</v>
      </c>
    </row>
    <row r="521" spans="1:4">
      <c r="A521" t="s">
        <v>1917</v>
      </c>
      <c r="B521" t="s">
        <v>772</v>
      </c>
      <c r="C521" t="s">
        <v>1651</v>
      </c>
      <c r="D521">
        <v>120207</v>
      </c>
    </row>
    <row r="522" spans="1:4">
      <c r="A522" t="s">
        <v>1918</v>
      </c>
      <c r="B522" t="s">
        <v>781</v>
      </c>
      <c r="C522" t="s">
        <v>1600</v>
      </c>
      <c r="D522">
        <v>91108</v>
      </c>
    </row>
    <row r="523" spans="1:4">
      <c r="A523" t="s">
        <v>946</v>
      </c>
      <c r="B523" t="s">
        <v>782</v>
      </c>
      <c r="C523" t="s">
        <v>1614</v>
      </c>
      <c r="D523">
        <v>41308</v>
      </c>
    </row>
    <row r="524" spans="1:4">
      <c r="A524" t="s">
        <v>1919</v>
      </c>
      <c r="B524" t="s">
        <v>779</v>
      </c>
      <c r="C524" t="s">
        <v>1668</v>
      </c>
      <c r="D524">
        <v>60206</v>
      </c>
    </row>
    <row r="525" spans="1:4">
      <c r="A525" t="s">
        <v>1920</v>
      </c>
      <c r="B525" t="s">
        <v>779</v>
      </c>
      <c r="C525" t="s">
        <v>1668</v>
      </c>
      <c r="D525">
        <v>60207</v>
      </c>
    </row>
    <row r="526" spans="1:4">
      <c r="A526" t="s">
        <v>1331</v>
      </c>
      <c r="B526" t="s">
        <v>781</v>
      </c>
      <c r="C526" t="s">
        <v>1594</v>
      </c>
      <c r="D526">
        <v>91204</v>
      </c>
    </row>
    <row r="527" spans="1:4">
      <c r="A527" t="s">
        <v>1509</v>
      </c>
      <c r="B527" t="s">
        <v>782</v>
      </c>
      <c r="C527" t="s">
        <v>1582</v>
      </c>
      <c r="D527">
        <v>40106</v>
      </c>
    </row>
    <row r="528" spans="1:4">
      <c r="A528" t="s">
        <v>900</v>
      </c>
      <c r="B528" t="s">
        <v>771</v>
      </c>
      <c r="C528" t="s">
        <v>1603</v>
      </c>
      <c r="D528">
        <v>10305</v>
      </c>
    </row>
    <row r="529" spans="1:4">
      <c r="A529" t="s">
        <v>917</v>
      </c>
      <c r="B529" t="s">
        <v>781</v>
      </c>
      <c r="C529" t="s">
        <v>828</v>
      </c>
      <c r="D529">
        <v>90804</v>
      </c>
    </row>
    <row r="530" spans="1:4">
      <c r="A530" t="s">
        <v>1921</v>
      </c>
      <c r="B530" t="s">
        <v>782</v>
      </c>
      <c r="C530" t="s">
        <v>1734</v>
      </c>
      <c r="D530">
        <v>40901</v>
      </c>
    </row>
    <row r="531" spans="1:4">
      <c r="A531" t="s">
        <v>1253</v>
      </c>
      <c r="B531" t="s">
        <v>782</v>
      </c>
      <c r="C531" t="s">
        <v>880</v>
      </c>
      <c r="D531">
        <v>40805</v>
      </c>
    </row>
    <row r="532" spans="1:4">
      <c r="A532" t="s">
        <v>1922</v>
      </c>
      <c r="B532" t="s">
        <v>779</v>
      </c>
      <c r="C532" t="s">
        <v>1700</v>
      </c>
      <c r="D532">
        <v>60608</v>
      </c>
    </row>
    <row r="533" spans="1:4">
      <c r="A533" t="s">
        <v>820</v>
      </c>
      <c r="B533" t="s">
        <v>777</v>
      </c>
      <c r="C533" t="s">
        <v>777</v>
      </c>
      <c r="D533">
        <v>80811</v>
      </c>
    </row>
    <row r="534" spans="1:4">
      <c r="A534" t="s">
        <v>955</v>
      </c>
      <c r="B534" t="s">
        <v>772</v>
      </c>
      <c r="C534" t="s">
        <v>864</v>
      </c>
      <c r="D534">
        <v>120705</v>
      </c>
    </row>
    <row r="535" spans="1:4">
      <c r="A535" t="s">
        <v>997</v>
      </c>
      <c r="B535" t="s">
        <v>776</v>
      </c>
      <c r="C535" t="s">
        <v>1580</v>
      </c>
      <c r="D535">
        <v>50307</v>
      </c>
    </row>
    <row r="536" spans="1:4">
      <c r="A536" t="s">
        <v>1923</v>
      </c>
      <c r="B536" t="s">
        <v>776</v>
      </c>
      <c r="C536" t="s">
        <v>1580</v>
      </c>
      <c r="D536">
        <v>50315</v>
      </c>
    </row>
    <row r="537" spans="1:4">
      <c r="A537" t="s">
        <v>1006</v>
      </c>
      <c r="B537" t="s">
        <v>781</v>
      </c>
      <c r="C537" t="s">
        <v>1653</v>
      </c>
      <c r="D537">
        <v>90701</v>
      </c>
    </row>
    <row r="538" spans="1:4">
      <c r="A538" t="s">
        <v>1273</v>
      </c>
      <c r="B538" t="s">
        <v>781</v>
      </c>
      <c r="C538" t="s">
        <v>1600</v>
      </c>
      <c r="D538">
        <v>91109</v>
      </c>
    </row>
    <row r="539" spans="1:4">
      <c r="A539" t="s">
        <v>1273</v>
      </c>
      <c r="B539" t="s">
        <v>778</v>
      </c>
      <c r="C539" t="s">
        <v>1645</v>
      </c>
      <c r="D539">
        <v>20607</v>
      </c>
    </row>
    <row r="540" spans="1:4">
      <c r="A540" t="s">
        <v>851</v>
      </c>
      <c r="B540" t="s">
        <v>778</v>
      </c>
      <c r="C540" t="s">
        <v>1592</v>
      </c>
      <c r="D540">
        <v>20207</v>
      </c>
    </row>
    <row r="541" spans="1:4">
      <c r="A541" t="s">
        <v>1924</v>
      </c>
      <c r="B541" t="s">
        <v>780</v>
      </c>
      <c r="C541" t="s">
        <v>884</v>
      </c>
      <c r="D541">
        <v>70218</v>
      </c>
    </row>
    <row r="542" spans="1:4">
      <c r="A542" t="s">
        <v>1925</v>
      </c>
      <c r="B542" t="s">
        <v>776</v>
      </c>
      <c r="C542" t="s">
        <v>1580</v>
      </c>
      <c r="D542">
        <v>50308</v>
      </c>
    </row>
    <row r="543" spans="1:4">
      <c r="A543" t="s">
        <v>1926</v>
      </c>
      <c r="B543" t="s">
        <v>773</v>
      </c>
      <c r="C543" t="s">
        <v>1682</v>
      </c>
      <c r="D543">
        <v>30305</v>
      </c>
    </row>
    <row r="544" spans="1:4">
      <c r="A544" t="s">
        <v>1926</v>
      </c>
      <c r="B544" t="s">
        <v>778</v>
      </c>
      <c r="C544" t="s">
        <v>1645</v>
      </c>
      <c r="D544">
        <v>20608</v>
      </c>
    </row>
    <row r="545" spans="1:4">
      <c r="A545" t="s">
        <v>974</v>
      </c>
      <c r="B545" t="s">
        <v>781</v>
      </c>
      <c r="C545" t="s">
        <v>1580</v>
      </c>
      <c r="D545">
        <v>90907</v>
      </c>
    </row>
    <row r="546" spans="1:4">
      <c r="A546" t="s">
        <v>933</v>
      </c>
      <c r="B546" t="s">
        <v>1678</v>
      </c>
      <c r="C546" t="s">
        <v>959</v>
      </c>
      <c r="D546">
        <v>110201</v>
      </c>
    </row>
    <row r="547" spans="1:4">
      <c r="A547" t="s">
        <v>982</v>
      </c>
      <c r="B547" t="s">
        <v>782</v>
      </c>
      <c r="C547" t="s">
        <v>1622</v>
      </c>
      <c r="D547">
        <v>41001</v>
      </c>
    </row>
    <row r="548" spans="1:4">
      <c r="A548" t="s">
        <v>1927</v>
      </c>
      <c r="B548" t="s">
        <v>781</v>
      </c>
      <c r="C548" t="s">
        <v>1600</v>
      </c>
      <c r="D548">
        <v>91110</v>
      </c>
    </row>
    <row r="549" spans="1:4">
      <c r="A549" t="s">
        <v>942</v>
      </c>
      <c r="B549" t="s">
        <v>782</v>
      </c>
      <c r="C549" t="s">
        <v>1598</v>
      </c>
      <c r="D549">
        <v>40205</v>
      </c>
    </row>
    <row r="550" spans="1:4">
      <c r="A550" t="s">
        <v>1288</v>
      </c>
      <c r="B550" t="s">
        <v>781</v>
      </c>
      <c r="C550" t="s">
        <v>1644</v>
      </c>
      <c r="D550">
        <v>91013</v>
      </c>
    </row>
    <row r="551" spans="1:4">
      <c r="A551" t="s">
        <v>968</v>
      </c>
      <c r="B551" t="s">
        <v>772</v>
      </c>
      <c r="C551" t="s">
        <v>1587</v>
      </c>
      <c r="D551">
        <v>120310</v>
      </c>
    </row>
    <row r="552" spans="1:4">
      <c r="A552" t="s">
        <v>909</v>
      </c>
      <c r="B552" t="s">
        <v>782</v>
      </c>
      <c r="C552" t="s">
        <v>1694</v>
      </c>
      <c r="D552">
        <v>40706</v>
      </c>
    </row>
    <row r="553" spans="1:4">
      <c r="A553" t="s">
        <v>1928</v>
      </c>
      <c r="B553" t="s">
        <v>781</v>
      </c>
      <c r="C553" t="s">
        <v>1580</v>
      </c>
      <c r="D553">
        <v>90908</v>
      </c>
    </row>
    <row r="554" spans="1:4">
      <c r="A554" t="s">
        <v>833</v>
      </c>
      <c r="B554" t="s">
        <v>777</v>
      </c>
      <c r="C554" t="s">
        <v>1591</v>
      </c>
      <c r="D554">
        <v>81009</v>
      </c>
    </row>
    <row r="555" spans="1:4">
      <c r="A555" t="s">
        <v>1929</v>
      </c>
      <c r="B555" t="s">
        <v>780</v>
      </c>
      <c r="C555" t="s">
        <v>780</v>
      </c>
      <c r="D555">
        <v>70310</v>
      </c>
    </row>
    <row r="556" spans="1:4">
      <c r="A556" t="s">
        <v>1929</v>
      </c>
      <c r="B556" t="s">
        <v>779</v>
      </c>
      <c r="C556" t="s">
        <v>1700</v>
      </c>
      <c r="D556">
        <v>60607</v>
      </c>
    </row>
    <row r="557" spans="1:4">
      <c r="A557" t="s">
        <v>841</v>
      </c>
      <c r="B557" t="s">
        <v>773</v>
      </c>
      <c r="C557" t="s">
        <v>773</v>
      </c>
      <c r="D557">
        <v>30111</v>
      </c>
    </row>
    <row r="558" spans="1:4">
      <c r="A558" t="s">
        <v>1489</v>
      </c>
      <c r="B558" t="s">
        <v>777</v>
      </c>
      <c r="C558" t="s">
        <v>1792</v>
      </c>
      <c r="D558">
        <v>80206</v>
      </c>
    </row>
    <row r="559" spans="1:4">
      <c r="A559" t="s">
        <v>1930</v>
      </c>
      <c r="B559" t="s">
        <v>774</v>
      </c>
      <c r="C559" t="s">
        <v>1613</v>
      </c>
      <c r="D559">
        <v>130410</v>
      </c>
    </row>
    <row r="560" spans="1:4">
      <c r="A560" t="s">
        <v>1931</v>
      </c>
      <c r="B560" t="s">
        <v>773</v>
      </c>
      <c r="C560" t="s">
        <v>773</v>
      </c>
      <c r="D560">
        <v>30112</v>
      </c>
    </row>
    <row r="561" spans="1:4">
      <c r="A561" t="s">
        <v>1932</v>
      </c>
      <c r="B561" t="s">
        <v>772</v>
      </c>
      <c r="C561" t="s">
        <v>1651</v>
      </c>
      <c r="D561">
        <v>120208</v>
      </c>
    </row>
    <row r="562" spans="1:4">
      <c r="A562" t="s">
        <v>1933</v>
      </c>
      <c r="B562" t="s">
        <v>773</v>
      </c>
      <c r="C562" t="s">
        <v>1575</v>
      </c>
      <c r="D562">
        <v>30207</v>
      </c>
    </row>
    <row r="563" spans="1:4">
      <c r="A563" t="s">
        <v>867</v>
      </c>
      <c r="B563" t="s">
        <v>772</v>
      </c>
      <c r="C563" t="s">
        <v>1628</v>
      </c>
      <c r="D563">
        <v>120801</v>
      </c>
    </row>
    <row r="564" spans="1:4">
      <c r="A564" t="s">
        <v>959</v>
      </c>
      <c r="B564" t="s">
        <v>776</v>
      </c>
      <c r="C564" t="s">
        <v>1641</v>
      </c>
      <c r="D564">
        <v>50109</v>
      </c>
    </row>
    <row r="565" spans="1:4">
      <c r="A565" t="s">
        <v>1934</v>
      </c>
      <c r="B565" t="s">
        <v>782</v>
      </c>
      <c r="C565" t="s">
        <v>857</v>
      </c>
      <c r="D565">
        <v>40507</v>
      </c>
    </row>
    <row r="566" spans="1:4">
      <c r="A566" t="s">
        <v>1935</v>
      </c>
      <c r="B566" t="s">
        <v>781</v>
      </c>
      <c r="C566" t="s">
        <v>1597</v>
      </c>
      <c r="D566">
        <v>90105</v>
      </c>
    </row>
    <row r="567" spans="1:4">
      <c r="A567" t="s">
        <v>1936</v>
      </c>
      <c r="B567" t="s">
        <v>781</v>
      </c>
      <c r="C567" t="s">
        <v>969</v>
      </c>
      <c r="D567">
        <v>90405</v>
      </c>
    </row>
    <row r="568" spans="1:4">
      <c r="A568" t="s">
        <v>990</v>
      </c>
      <c r="B568" t="s">
        <v>782</v>
      </c>
      <c r="C568" t="s">
        <v>1616</v>
      </c>
      <c r="D568">
        <v>40608</v>
      </c>
    </row>
    <row r="569" spans="1:4">
      <c r="A569" t="s">
        <v>1937</v>
      </c>
      <c r="B569" t="s">
        <v>774</v>
      </c>
      <c r="C569" t="s">
        <v>990</v>
      </c>
      <c r="D569">
        <v>130901</v>
      </c>
    </row>
    <row r="570" spans="1:4">
      <c r="A570" t="s">
        <v>1938</v>
      </c>
      <c r="B570" t="s">
        <v>777</v>
      </c>
      <c r="C570" t="s">
        <v>777</v>
      </c>
      <c r="D570">
        <v>80801</v>
      </c>
    </row>
    <row r="571" spans="1:4">
      <c r="A571" t="s">
        <v>1784</v>
      </c>
      <c r="B571" t="s">
        <v>782</v>
      </c>
      <c r="C571" t="s">
        <v>1784</v>
      </c>
      <c r="D571">
        <v>41104</v>
      </c>
    </row>
    <row r="572" spans="1:4">
      <c r="A572" t="s">
        <v>828</v>
      </c>
      <c r="B572" t="s">
        <v>777</v>
      </c>
      <c r="C572" t="s">
        <v>777</v>
      </c>
      <c r="D572">
        <v>80809</v>
      </c>
    </row>
    <row r="573" spans="1:4">
      <c r="A573" t="s">
        <v>992</v>
      </c>
      <c r="B573" t="s">
        <v>781</v>
      </c>
      <c r="C573" t="s">
        <v>828</v>
      </c>
      <c r="D573">
        <v>90801</v>
      </c>
    </row>
    <row r="574" spans="1:4">
      <c r="A574" t="s">
        <v>980</v>
      </c>
      <c r="B574" t="s">
        <v>782</v>
      </c>
      <c r="C574" t="s">
        <v>857</v>
      </c>
      <c r="D574">
        <v>40515</v>
      </c>
    </row>
    <row r="575" spans="1:4">
      <c r="A575" t="s">
        <v>996</v>
      </c>
      <c r="B575" t="s">
        <v>781</v>
      </c>
      <c r="C575" t="s">
        <v>1646</v>
      </c>
      <c r="D575">
        <v>90305</v>
      </c>
    </row>
    <row r="576" spans="1:4">
      <c r="A576" t="s">
        <v>996</v>
      </c>
      <c r="B576" t="s">
        <v>781</v>
      </c>
      <c r="C576" t="s">
        <v>1607</v>
      </c>
      <c r="D576">
        <v>90212</v>
      </c>
    </row>
    <row r="577" spans="1:4">
      <c r="A577" t="s">
        <v>996</v>
      </c>
      <c r="B577" t="s">
        <v>774</v>
      </c>
      <c r="C577" t="s">
        <v>990</v>
      </c>
      <c r="D577">
        <v>130909</v>
      </c>
    </row>
    <row r="578" spans="1:4">
      <c r="A578" t="s">
        <v>996</v>
      </c>
      <c r="B578" t="s">
        <v>780</v>
      </c>
      <c r="C578" t="s">
        <v>884</v>
      </c>
      <c r="D578">
        <v>70219</v>
      </c>
    </row>
    <row r="579" spans="1:4">
      <c r="A579" t="s">
        <v>996</v>
      </c>
      <c r="B579" t="s">
        <v>781</v>
      </c>
      <c r="C579" t="s">
        <v>828</v>
      </c>
      <c r="D579">
        <v>90806</v>
      </c>
    </row>
    <row r="580" spans="1:4">
      <c r="A580" t="s">
        <v>1386</v>
      </c>
      <c r="B580" t="s">
        <v>773</v>
      </c>
      <c r="C580" t="s">
        <v>1875</v>
      </c>
      <c r="D580">
        <v>30601</v>
      </c>
    </row>
    <row r="581" spans="1:4">
      <c r="A581" t="s">
        <v>810</v>
      </c>
      <c r="B581" t="s">
        <v>773</v>
      </c>
      <c r="C581" t="s">
        <v>773</v>
      </c>
      <c r="D581">
        <v>30113</v>
      </c>
    </row>
    <row r="582" spans="1:4">
      <c r="A582" t="s">
        <v>810</v>
      </c>
      <c r="B582" t="s">
        <v>782</v>
      </c>
      <c r="C582" t="s">
        <v>1618</v>
      </c>
      <c r="D582">
        <v>41204</v>
      </c>
    </row>
    <row r="583" spans="1:4">
      <c r="A583" t="s">
        <v>810</v>
      </c>
      <c r="B583" t="s">
        <v>781</v>
      </c>
      <c r="C583" t="s">
        <v>828</v>
      </c>
      <c r="D583">
        <v>90805</v>
      </c>
    </row>
    <row r="584" spans="1:4">
      <c r="A584" t="s">
        <v>913</v>
      </c>
      <c r="B584" t="s">
        <v>779</v>
      </c>
      <c r="C584" t="s">
        <v>1672</v>
      </c>
      <c r="D584">
        <v>60105</v>
      </c>
    </row>
    <row r="585" spans="1:4">
      <c r="A585" t="s">
        <v>1009</v>
      </c>
      <c r="B585" t="s">
        <v>778</v>
      </c>
      <c r="C585" t="s">
        <v>1592</v>
      </c>
      <c r="D585">
        <v>20208</v>
      </c>
    </row>
    <row r="586" spans="1:4">
      <c r="A586" t="s">
        <v>1939</v>
      </c>
      <c r="B586" t="s">
        <v>773</v>
      </c>
      <c r="C586" t="s">
        <v>1875</v>
      </c>
      <c r="D586">
        <v>30603</v>
      </c>
    </row>
    <row r="587" spans="1:4">
      <c r="A587" t="s">
        <v>1618</v>
      </c>
      <c r="B587" t="s">
        <v>782</v>
      </c>
      <c r="C587" t="s">
        <v>1618</v>
      </c>
      <c r="D587">
        <v>41205</v>
      </c>
    </row>
    <row r="588" spans="1:4">
      <c r="A588" t="s">
        <v>1940</v>
      </c>
      <c r="B588" t="s">
        <v>781</v>
      </c>
      <c r="C588" t="s">
        <v>1646</v>
      </c>
      <c r="D588">
        <v>90306</v>
      </c>
    </row>
    <row r="589" spans="1:4">
      <c r="A589" t="s">
        <v>848</v>
      </c>
      <c r="B589" t="s">
        <v>777</v>
      </c>
      <c r="C589" t="s">
        <v>777</v>
      </c>
      <c r="D589">
        <v>80818</v>
      </c>
    </row>
    <row r="590" spans="1:4">
      <c r="A590" t="s">
        <v>960</v>
      </c>
      <c r="B590" t="s">
        <v>781</v>
      </c>
      <c r="C590" t="s">
        <v>1644</v>
      </c>
      <c r="D590">
        <v>91011</v>
      </c>
    </row>
    <row r="591" spans="1:4">
      <c r="A591" t="s">
        <v>960</v>
      </c>
      <c r="B591" t="s">
        <v>781</v>
      </c>
      <c r="C591" t="s">
        <v>921</v>
      </c>
      <c r="D591">
        <v>90510</v>
      </c>
    </row>
    <row r="592" spans="1:4">
      <c r="A592" t="s">
        <v>972</v>
      </c>
      <c r="B592" t="s">
        <v>780</v>
      </c>
      <c r="C592" t="s">
        <v>884</v>
      </c>
      <c r="D592">
        <v>70220</v>
      </c>
    </row>
    <row r="593" spans="1:4">
      <c r="A593" t="s">
        <v>1941</v>
      </c>
      <c r="B593" t="s">
        <v>777</v>
      </c>
      <c r="C593" t="s">
        <v>1792</v>
      </c>
      <c r="D593">
        <v>80201</v>
      </c>
    </row>
    <row r="594" spans="1:4">
      <c r="A594" t="s">
        <v>1942</v>
      </c>
      <c r="B594" t="s">
        <v>782</v>
      </c>
      <c r="C594" t="s">
        <v>1616</v>
      </c>
      <c r="D594">
        <v>40609</v>
      </c>
    </row>
    <row r="595" spans="1:4">
      <c r="A595" t="s">
        <v>901</v>
      </c>
      <c r="B595" t="s">
        <v>782</v>
      </c>
      <c r="C595" t="s">
        <v>1616</v>
      </c>
      <c r="D595">
        <v>40610</v>
      </c>
    </row>
    <row r="596" spans="1:4">
      <c r="A596" t="s">
        <v>1943</v>
      </c>
      <c r="B596" t="s">
        <v>772</v>
      </c>
      <c r="C596" t="s">
        <v>1585</v>
      </c>
      <c r="D596">
        <v>120904</v>
      </c>
    </row>
    <row r="597" spans="1:4">
      <c r="A597" t="s">
        <v>1944</v>
      </c>
      <c r="B597" t="s">
        <v>781</v>
      </c>
      <c r="C597" t="s">
        <v>1644</v>
      </c>
      <c r="D597">
        <v>91006</v>
      </c>
    </row>
    <row r="598" spans="1:4">
      <c r="A598" t="s">
        <v>825</v>
      </c>
      <c r="B598" t="s">
        <v>777</v>
      </c>
      <c r="C598" t="s">
        <v>777</v>
      </c>
      <c r="D598">
        <v>80803</v>
      </c>
    </row>
    <row r="599" spans="1:4">
      <c r="A599" t="s">
        <v>825</v>
      </c>
      <c r="B599" t="s">
        <v>780</v>
      </c>
      <c r="C599" t="s">
        <v>780</v>
      </c>
      <c r="D599">
        <v>70311</v>
      </c>
    </row>
    <row r="600" spans="1:4">
      <c r="A600" t="s">
        <v>846</v>
      </c>
      <c r="B600" t="s">
        <v>772</v>
      </c>
      <c r="C600" t="s">
        <v>1585</v>
      </c>
      <c r="D600">
        <v>120901</v>
      </c>
    </row>
    <row r="601" spans="1:4">
      <c r="A601" t="s">
        <v>951</v>
      </c>
      <c r="B601" t="s">
        <v>774</v>
      </c>
      <c r="C601" t="s">
        <v>1596</v>
      </c>
      <c r="D601">
        <v>130104</v>
      </c>
    </row>
    <row r="602" spans="1:4">
      <c r="A602" t="s">
        <v>951</v>
      </c>
      <c r="B602" t="s">
        <v>782</v>
      </c>
      <c r="C602" t="s">
        <v>1622</v>
      </c>
      <c r="D602">
        <v>41008</v>
      </c>
    </row>
    <row r="603" spans="1:4">
      <c r="A603" t="s">
        <v>1945</v>
      </c>
      <c r="B603" t="s">
        <v>782</v>
      </c>
      <c r="C603" t="s">
        <v>1622</v>
      </c>
      <c r="D603">
        <v>41006</v>
      </c>
    </row>
    <row r="604" spans="1:4">
      <c r="A604" t="s">
        <v>1945</v>
      </c>
      <c r="B604" t="s">
        <v>782</v>
      </c>
      <c r="C604" t="s">
        <v>1784</v>
      </c>
      <c r="D604">
        <v>41105</v>
      </c>
    </row>
    <row r="605" spans="1:4">
      <c r="A605" t="s">
        <v>1946</v>
      </c>
      <c r="B605" t="s">
        <v>777</v>
      </c>
      <c r="C605" t="s">
        <v>988</v>
      </c>
      <c r="D605">
        <v>80506</v>
      </c>
    </row>
    <row r="606" spans="1:4">
      <c r="A606" t="s">
        <v>821</v>
      </c>
      <c r="B606" t="s">
        <v>776</v>
      </c>
      <c r="C606" t="s">
        <v>1580</v>
      </c>
      <c r="D606">
        <v>50316</v>
      </c>
    </row>
    <row r="607" spans="1:4">
      <c r="A607" t="s">
        <v>821</v>
      </c>
      <c r="B607" t="s">
        <v>781</v>
      </c>
      <c r="C607" t="s">
        <v>1580</v>
      </c>
      <c r="D607">
        <v>90901</v>
      </c>
    </row>
    <row r="608" spans="1:4">
      <c r="A608" t="s">
        <v>1688</v>
      </c>
      <c r="B608" t="s">
        <v>773</v>
      </c>
      <c r="C608" t="s">
        <v>1688</v>
      </c>
      <c r="D608">
        <v>30507</v>
      </c>
    </row>
    <row r="609" spans="1:4">
      <c r="A609" t="s">
        <v>930</v>
      </c>
      <c r="B609" t="s">
        <v>782</v>
      </c>
      <c r="C609" t="s">
        <v>1734</v>
      </c>
      <c r="D609">
        <v>40905</v>
      </c>
    </row>
    <row r="610" spans="1:4">
      <c r="A610" t="s">
        <v>1947</v>
      </c>
      <c r="B610" t="s">
        <v>779</v>
      </c>
      <c r="C610" t="s">
        <v>1675</v>
      </c>
      <c r="D610">
        <v>60701</v>
      </c>
    </row>
    <row r="611" spans="1:4">
      <c r="A611" t="s">
        <v>1948</v>
      </c>
      <c r="B611" t="s">
        <v>782</v>
      </c>
      <c r="C611" t="s">
        <v>857</v>
      </c>
      <c r="D611">
        <v>40508</v>
      </c>
    </row>
    <row r="612" spans="1:4">
      <c r="A612" t="s">
        <v>1008</v>
      </c>
      <c r="B612" t="s">
        <v>774</v>
      </c>
      <c r="C612" t="s">
        <v>1590</v>
      </c>
      <c r="D612">
        <v>130718</v>
      </c>
    </row>
    <row r="613" spans="1:4">
      <c r="A613" t="s">
        <v>1008</v>
      </c>
      <c r="B613" t="s">
        <v>778</v>
      </c>
      <c r="C613" t="s">
        <v>1592</v>
      </c>
      <c r="D613">
        <v>20209</v>
      </c>
    </row>
    <row r="614" spans="1:4">
      <c r="A614" t="s">
        <v>1949</v>
      </c>
      <c r="B614" t="s">
        <v>773</v>
      </c>
      <c r="C614" t="s">
        <v>773</v>
      </c>
      <c r="D614">
        <v>30114</v>
      </c>
    </row>
    <row r="615" spans="1:4">
      <c r="A615" t="s">
        <v>1949</v>
      </c>
      <c r="B615" t="s">
        <v>774</v>
      </c>
      <c r="C615" t="s">
        <v>1634</v>
      </c>
      <c r="D615">
        <v>130313</v>
      </c>
    </row>
    <row r="616" spans="1:4">
      <c r="A616" t="s">
        <v>1949</v>
      </c>
      <c r="B616" t="s">
        <v>782</v>
      </c>
      <c r="C616" t="s">
        <v>857</v>
      </c>
      <c r="D616">
        <v>40509</v>
      </c>
    </row>
    <row r="617" spans="1:4">
      <c r="A617" t="s">
        <v>843</v>
      </c>
      <c r="B617" t="s">
        <v>781</v>
      </c>
      <c r="C617" t="s">
        <v>1644</v>
      </c>
      <c r="D617">
        <v>91001</v>
      </c>
    </row>
    <row r="618" spans="1:4">
      <c r="A618" t="s">
        <v>1950</v>
      </c>
      <c r="B618" t="s">
        <v>781</v>
      </c>
      <c r="C618" t="s">
        <v>1644</v>
      </c>
      <c r="D618">
        <v>91015</v>
      </c>
    </row>
    <row r="619" spans="1:4">
      <c r="A619" t="s">
        <v>1951</v>
      </c>
      <c r="B619" t="s">
        <v>781</v>
      </c>
      <c r="C619" t="s">
        <v>1644</v>
      </c>
      <c r="D619">
        <v>91016</v>
      </c>
    </row>
    <row r="620" spans="1:4">
      <c r="A620" t="s">
        <v>914</v>
      </c>
      <c r="B620" t="s">
        <v>782</v>
      </c>
      <c r="C620" t="s">
        <v>857</v>
      </c>
      <c r="D620">
        <v>40510</v>
      </c>
    </row>
    <row r="621" spans="1:4">
      <c r="A621" t="s">
        <v>914</v>
      </c>
      <c r="B621" t="s">
        <v>780</v>
      </c>
      <c r="C621" t="s">
        <v>884</v>
      </c>
      <c r="D621">
        <v>70221</v>
      </c>
    </row>
    <row r="622" spans="1:4">
      <c r="A622" t="s">
        <v>1952</v>
      </c>
      <c r="B622" t="s">
        <v>782</v>
      </c>
      <c r="C622" t="s">
        <v>1582</v>
      </c>
      <c r="D622">
        <v>40107</v>
      </c>
    </row>
    <row r="623" spans="1:4">
      <c r="A623" t="s">
        <v>1953</v>
      </c>
      <c r="B623" t="s">
        <v>780</v>
      </c>
      <c r="C623" t="s">
        <v>884</v>
      </c>
      <c r="D623">
        <v>70222</v>
      </c>
    </row>
    <row r="624" spans="1:4">
      <c r="A624" t="s">
        <v>1954</v>
      </c>
      <c r="B624" t="s">
        <v>776</v>
      </c>
      <c r="C624" t="s">
        <v>1641</v>
      </c>
      <c r="D624">
        <v>50110</v>
      </c>
    </row>
    <row r="625" spans="1:4">
      <c r="A625" t="s">
        <v>1955</v>
      </c>
      <c r="B625" t="s">
        <v>772</v>
      </c>
      <c r="C625" t="s">
        <v>1587</v>
      </c>
      <c r="D625">
        <v>120311</v>
      </c>
    </row>
    <row r="626" spans="1:4">
      <c r="A626" t="s">
        <v>937</v>
      </c>
      <c r="B626" t="s">
        <v>782</v>
      </c>
      <c r="C626" t="s">
        <v>857</v>
      </c>
      <c r="D626">
        <v>40514</v>
      </c>
    </row>
    <row r="627" spans="1:4">
      <c r="A627" t="s">
        <v>927</v>
      </c>
      <c r="B627" t="s">
        <v>772</v>
      </c>
      <c r="C627" t="s">
        <v>1619</v>
      </c>
      <c r="D627">
        <v>120101</v>
      </c>
    </row>
    <row r="628" spans="1:4">
      <c r="A628" t="s">
        <v>920</v>
      </c>
      <c r="B628" t="s">
        <v>781</v>
      </c>
      <c r="C628" t="s">
        <v>1600</v>
      </c>
      <c r="D628">
        <v>91101</v>
      </c>
    </row>
    <row r="629" spans="1:4">
      <c r="A629" t="s">
        <v>1956</v>
      </c>
      <c r="B629" t="s">
        <v>774</v>
      </c>
      <c r="C629" t="s">
        <v>1613</v>
      </c>
      <c r="D629">
        <v>130411</v>
      </c>
    </row>
    <row r="630" spans="1:4">
      <c r="A630" t="s">
        <v>1520</v>
      </c>
      <c r="B630" t="s">
        <v>782</v>
      </c>
      <c r="C630" t="s">
        <v>857</v>
      </c>
      <c r="D630">
        <v>40511</v>
      </c>
    </row>
    <row r="631" spans="1:4">
      <c r="A631" t="s">
        <v>945</v>
      </c>
      <c r="B631" t="s">
        <v>772</v>
      </c>
      <c r="C631" t="s">
        <v>1662</v>
      </c>
      <c r="D631">
        <v>120405</v>
      </c>
    </row>
    <row r="632" spans="1:4">
      <c r="A632" t="s">
        <v>887</v>
      </c>
      <c r="B632" t="s">
        <v>777</v>
      </c>
      <c r="C632" t="s">
        <v>1883</v>
      </c>
      <c r="D632">
        <v>81101</v>
      </c>
    </row>
    <row r="633" spans="1:4">
      <c r="A633" t="s">
        <v>1957</v>
      </c>
      <c r="B633" t="s">
        <v>776</v>
      </c>
      <c r="C633" t="s">
        <v>1641</v>
      </c>
      <c r="D633">
        <v>50111</v>
      </c>
    </row>
    <row r="634" spans="1:4">
      <c r="A634" t="s">
        <v>1958</v>
      </c>
      <c r="B634" t="s">
        <v>781</v>
      </c>
      <c r="C634" t="s">
        <v>1594</v>
      </c>
      <c r="D634">
        <v>91205</v>
      </c>
    </row>
    <row r="635" spans="1:4">
      <c r="A635" t="s">
        <v>899</v>
      </c>
      <c r="B635" t="s">
        <v>771</v>
      </c>
      <c r="C635" t="s">
        <v>771</v>
      </c>
      <c r="D635">
        <v>10105</v>
      </c>
    </row>
    <row r="636" spans="1:4">
      <c r="A636" t="s">
        <v>1959</v>
      </c>
      <c r="B636" t="s">
        <v>782</v>
      </c>
      <c r="C636" t="s">
        <v>1599</v>
      </c>
      <c r="D636">
        <v>40308</v>
      </c>
    </row>
    <row r="637" spans="1:4">
      <c r="A637" t="s">
        <v>1004</v>
      </c>
      <c r="B637" t="s">
        <v>782</v>
      </c>
      <c r="C637" t="s">
        <v>1694</v>
      </c>
      <c r="D637">
        <v>40707</v>
      </c>
    </row>
    <row r="638" spans="1:4">
      <c r="A638" t="s">
        <v>827</v>
      </c>
      <c r="B638" t="s">
        <v>778</v>
      </c>
      <c r="C638" t="s">
        <v>1645</v>
      </c>
      <c r="D638">
        <v>20609</v>
      </c>
    </row>
    <row r="639" spans="1:4">
      <c r="A639" t="s">
        <v>1960</v>
      </c>
      <c r="B639" t="s">
        <v>772</v>
      </c>
      <c r="C639" t="s">
        <v>864</v>
      </c>
      <c r="D639">
        <v>120706</v>
      </c>
    </row>
    <row r="640" spans="1:4">
      <c r="A640" t="s">
        <v>800</v>
      </c>
      <c r="B640" t="s">
        <v>777</v>
      </c>
      <c r="C640" t="s">
        <v>777</v>
      </c>
      <c r="D640">
        <v>80819</v>
      </c>
    </row>
    <row r="641" spans="1:4">
      <c r="A641" t="s">
        <v>939</v>
      </c>
      <c r="B641" t="s">
        <v>782</v>
      </c>
      <c r="C641" t="s">
        <v>1614</v>
      </c>
      <c r="D641">
        <v>41301</v>
      </c>
    </row>
    <row r="642" spans="1:4">
      <c r="A642" t="s">
        <v>1961</v>
      </c>
      <c r="B642" t="s">
        <v>772</v>
      </c>
      <c r="C642" t="s">
        <v>814</v>
      </c>
      <c r="D642">
        <v>120611</v>
      </c>
    </row>
    <row r="643" spans="1:4">
      <c r="A643" t="s">
        <v>1962</v>
      </c>
      <c r="B643" t="s">
        <v>780</v>
      </c>
      <c r="C643" t="s">
        <v>1589</v>
      </c>
      <c r="D643">
        <v>70701</v>
      </c>
    </row>
    <row r="644" spans="1:4">
      <c r="A644" t="s">
        <v>837</v>
      </c>
      <c r="B644" t="s">
        <v>777</v>
      </c>
      <c r="C644" t="s">
        <v>988</v>
      </c>
      <c r="D644">
        <v>80508</v>
      </c>
    </row>
    <row r="645" spans="1:4">
      <c r="A645" t="s">
        <v>1032</v>
      </c>
      <c r="B645" t="s">
        <v>778</v>
      </c>
      <c r="C645" t="s">
        <v>1648</v>
      </c>
      <c r="D645">
        <v>20406</v>
      </c>
    </row>
    <row r="646" spans="1:4">
      <c r="A646" t="s">
        <v>1963</v>
      </c>
      <c r="B646" t="s">
        <v>780</v>
      </c>
      <c r="C646" t="s">
        <v>780</v>
      </c>
      <c r="D646">
        <v>70312</v>
      </c>
    </row>
    <row r="647" spans="1:4">
      <c r="A647" t="s">
        <v>878</v>
      </c>
      <c r="B647" t="s">
        <v>772</v>
      </c>
      <c r="C647" t="s">
        <v>1628</v>
      </c>
      <c r="D647">
        <v>120805</v>
      </c>
    </row>
    <row r="648" spans="1:4">
      <c r="A648" t="s">
        <v>895</v>
      </c>
      <c r="B648" t="s">
        <v>775</v>
      </c>
      <c r="C648" t="s">
        <v>775</v>
      </c>
      <c r="D648">
        <v>100104</v>
      </c>
    </row>
    <row r="649" spans="1:4">
      <c r="A649" t="s">
        <v>1964</v>
      </c>
      <c r="B649" t="s">
        <v>776</v>
      </c>
      <c r="C649" t="s">
        <v>1641</v>
      </c>
      <c r="D649">
        <v>50112</v>
      </c>
    </row>
    <row r="650" spans="1:4">
      <c r="A650" t="s">
        <v>1001</v>
      </c>
      <c r="B650" t="s">
        <v>778</v>
      </c>
      <c r="C650" t="s">
        <v>1645</v>
      </c>
      <c r="D650">
        <v>20610</v>
      </c>
    </row>
    <row r="651" spans="1:4">
      <c r="A651" t="s">
        <v>1965</v>
      </c>
      <c r="B651" t="s">
        <v>772</v>
      </c>
      <c r="C651" t="s">
        <v>1587</v>
      </c>
      <c r="D651">
        <v>120312</v>
      </c>
    </row>
    <row r="652" spans="1:4">
      <c r="A652" t="s">
        <v>1966</v>
      </c>
      <c r="B652" t="s">
        <v>781</v>
      </c>
      <c r="C652" t="s">
        <v>1656</v>
      </c>
      <c r="D652">
        <v>90608</v>
      </c>
    </row>
    <row r="653" spans="1:4">
      <c r="A653" t="s">
        <v>1967</v>
      </c>
      <c r="B653" t="s">
        <v>777</v>
      </c>
      <c r="C653" t="s">
        <v>1624</v>
      </c>
      <c r="D653">
        <v>80605</v>
      </c>
    </row>
    <row r="654" spans="1:4">
      <c r="A654" t="s">
        <v>1968</v>
      </c>
      <c r="B654" t="s">
        <v>781</v>
      </c>
      <c r="C654" t="s">
        <v>1644</v>
      </c>
      <c r="D654">
        <v>91012</v>
      </c>
    </row>
    <row r="655" spans="1:4">
      <c r="A655" t="s">
        <v>1969</v>
      </c>
      <c r="B655" t="s">
        <v>781</v>
      </c>
      <c r="C655" t="s">
        <v>1653</v>
      </c>
      <c r="D655">
        <v>90704</v>
      </c>
    </row>
    <row r="656" spans="1:4">
      <c r="A656" t="s">
        <v>1970</v>
      </c>
      <c r="B656" t="s">
        <v>772</v>
      </c>
      <c r="C656" t="s">
        <v>1585</v>
      </c>
      <c r="D656">
        <v>120905</v>
      </c>
    </row>
    <row r="657" spans="1:4">
      <c r="A657" t="s">
        <v>1971</v>
      </c>
      <c r="B657" t="s">
        <v>771</v>
      </c>
      <c r="C657" t="s">
        <v>1583</v>
      </c>
      <c r="D657">
        <v>10405</v>
      </c>
    </row>
    <row r="658" spans="1:4">
      <c r="A658" t="s">
        <v>1972</v>
      </c>
      <c r="B658" t="s">
        <v>771</v>
      </c>
      <c r="C658" t="s">
        <v>1583</v>
      </c>
      <c r="D658">
        <v>10406</v>
      </c>
    </row>
    <row r="659" spans="1:4">
      <c r="A659" t="s">
        <v>1973</v>
      </c>
      <c r="B659" t="s">
        <v>780</v>
      </c>
      <c r="C659" t="s">
        <v>884</v>
      </c>
      <c r="D659">
        <v>70223</v>
      </c>
    </row>
    <row r="660" spans="1:4">
      <c r="A660" t="s">
        <v>1974</v>
      </c>
      <c r="B660" t="s">
        <v>780</v>
      </c>
      <c r="C660" t="s">
        <v>884</v>
      </c>
      <c r="D660">
        <v>70224</v>
      </c>
    </row>
    <row r="661" spans="1:4">
      <c r="A661" t="s">
        <v>1975</v>
      </c>
      <c r="B661" t="s">
        <v>782</v>
      </c>
      <c r="C661" t="s">
        <v>1614</v>
      </c>
      <c r="D661">
        <v>41309</v>
      </c>
    </row>
    <row r="662" spans="1:4">
      <c r="A662" t="s">
        <v>826</v>
      </c>
      <c r="B662" t="s">
        <v>774</v>
      </c>
      <c r="C662" t="s">
        <v>1596</v>
      </c>
      <c r="D662">
        <v>130105</v>
      </c>
    </row>
    <row r="663" spans="1:4">
      <c r="A663" t="s">
        <v>849</v>
      </c>
      <c r="B663" t="s">
        <v>777</v>
      </c>
      <c r="C663" t="s">
        <v>1591</v>
      </c>
      <c r="D663">
        <v>81005</v>
      </c>
    </row>
    <row r="664" spans="1:4">
      <c r="A664" t="s">
        <v>1976</v>
      </c>
      <c r="B664" t="s">
        <v>773</v>
      </c>
      <c r="C664" t="s">
        <v>1688</v>
      </c>
      <c r="D664">
        <v>30508</v>
      </c>
    </row>
    <row r="665" spans="1:4">
      <c r="A665" t="s">
        <v>1977</v>
      </c>
      <c r="B665" t="s">
        <v>781</v>
      </c>
      <c r="C665" t="s">
        <v>921</v>
      </c>
      <c r="D665">
        <v>90511</v>
      </c>
    </row>
    <row r="666" spans="1:4">
      <c r="A666" t="s">
        <v>1978</v>
      </c>
      <c r="B666" t="s">
        <v>774</v>
      </c>
      <c r="C666" t="s">
        <v>1634</v>
      </c>
      <c r="D666">
        <v>130311</v>
      </c>
    </row>
    <row r="667" spans="1:4">
      <c r="A667" t="s">
        <v>1979</v>
      </c>
      <c r="B667" t="s">
        <v>780</v>
      </c>
      <c r="C667" t="s">
        <v>780</v>
      </c>
      <c r="D667">
        <v>70314</v>
      </c>
    </row>
    <row r="668" spans="1:4">
      <c r="A668" t="s">
        <v>1980</v>
      </c>
      <c r="B668" t="s">
        <v>774</v>
      </c>
      <c r="C668" t="s">
        <v>1634</v>
      </c>
      <c r="D668">
        <v>130312</v>
      </c>
    </row>
    <row r="669" spans="1:4">
      <c r="A669" t="s">
        <v>1981</v>
      </c>
      <c r="B669" t="s">
        <v>778</v>
      </c>
      <c r="C669" t="s">
        <v>1648</v>
      </c>
      <c r="D669">
        <v>20407</v>
      </c>
    </row>
    <row r="670" spans="1:4">
      <c r="A670" t="s">
        <v>926</v>
      </c>
      <c r="B670" t="s">
        <v>778</v>
      </c>
      <c r="C670" t="s">
        <v>1581</v>
      </c>
      <c r="D670">
        <v>20107</v>
      </c>
    </row>
    <row r="671" spans="1:4">
      <c r="A671" t="s">
        <v>789</v>
      </c>
      <c r="B671" t="s">
        <v>774</v>
      </c>
      <c r="C671" t="s">
        <v>1596</v>
      </c>
      <c r="D671">
        <v>130106</v>
      </c>
    </row>
    <row r="672" spans="1:4">
      <c r="A672" t="s">
        <v>892</v>
      </c>
      <c r="B672" t="s">
        <v>782</v>
      </c>
      <c r="C672" t="s">
        <v>1666</v>
      </c>
      <c r="D672">
        <v>41401</v>
      </c>
    </row>
    <row r="673" spans="1:4">
      <c r="A673" t="s">
        <v>1982</v>
      </c>
      <c r="B673" t="s">
        <v>776</v>
      </c>
      <c r="C673" t="s">
        <v>844</v>
      </c>
      <c r="D673">
        <v>50206</v>
      </c>
    </row>
    <row r="674" spans="1:4">
      <c r="A674" t="s">
        <v>812</v>
      </c>
      <c r="B674" t="s">
        <v>776</v>
      </c>
      <c r="C674" t="s">
        <v>844</v>
      </c>
      <c r="D674">
        <v>50207</v>
      </c>
    </row>
    <row r="675" spans="1:4">
      <c r="A675" t="s">
        <v>938</v>
      </c>
      <c r="B675" t="s">
        <v>776</v>
      </c>
      <c r="C675" t="s">
        <v>1580</v>
      </c>
      <c r="D675">
        <v>50317</v>
      </c>
    </row>
    <row r="676" spans="1:4">
      <c r="A676" t="s">
        <v>978</v>
      </c>
      <c r="B676" t="s">
        <v>781</v>
      </c>
      <c r="C676" t="s">
        <v>921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2022-01-19T02:35:02Z</dcterms:modified>
  <cp:category/>
  <cp:contentStatus/>
</cp:coreProperties>
</file>