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9704" documentId="11_9248B46DC1CBB2E3ED7FF6F9903E8C1851038383" xr6:coauthVersionLast="46" xr6:coauthVersionMax="46" xr10:uidLastSave="{3A79E42E-1202-4364-A2ED-94B858C154F1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7" r:id="rId4"/>
    <sheet name="Hoja3" sheetId="6" r:id="rId5"/>
  </sheets>
  <calcPr calcId="191028" calcCompleted="0"/>
  <pivotCaches>
    <pivotCache cacheId="9507" r:id="rId6"/>
    <pivotCache cacheId="950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43" i="1" l="1"/>
  <c r="AP343" i="1"/>
  <c r="J343" i="1"/>
  <c r="I343" i="1"/>
  <c r="H343" i="1"/>
  <c r="F343" i="1"/>
  <c r="D343" i="1"/>
  <c r="K343" i="1"/>
  <c r="L343" i="1"/>
  <c r="M343" i="1"/>
  <c r="N343" i="1"/>
  <c r="O343" i="1"/>
  <c r="P343" i="1"/>
  <c r="Q343" i="1"/>
  <c r="R343" i="1"/>
  <c r="S343" i="1"/>
  <c r="T343" i="1"/>
  <c r="U343" i="1"/>
  <c r="W343" i="1"/>
  <c r="X343" i="1"/>
  <c r="Y343" i="1"/>
  <c r="AA343" i="1"/>
  <c r="AB343" i="1"/>
  <c r="AC343" i="1"/>
  <c r="AD343" i="1"/>
  <c r="AE343" i="1"/>
  <c r="AF343" i="1"/>
  <c r="AG343" i="1"/>
  <c r="AH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J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I342" i="1"/>
  <c r="AE342" i="1"/>
  <c r="W342" i="1"/>
  <c r="AH342" i="1"/>
  <c r="AG342" i="1"/>
  <c r="AF342" i="1"/>
  <c r="AA342" i="1"/>
  <c r="AC342" i="1"/>
  <c r="AB342" i="1"/>
  <c r="Y342" i="1"/>
  <c r="X342" i="1"/>
  <c r="U342" i="1"/>
  <c r="T342" i="1"/>
  <c r="S342" i="1"/>
  <c r="R342" i="1"/>
  <c r="Q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J341" i="1"/>
  <c r="I341" i="1"/>
  <c r="H341" i="1"/>
  <c r="F341" i="1"/>
  <c r="D341" i="1"/>
  <c r="K341" i="1"/>
  <c r="L341" i="1"/>
  <c r="M341" i="1"/>
  <c r="N341" i="1"/>
  <c r="O341" i="1"/>
  <c r="P341" i="1"/>
  <c r="Q341" i="1"/>
  <c r="R341" i="1"/>
  <c r="S341" i="1"/>
  <c r="T341" i="1"/>
  <c r="U341" i="1"/>
  <c r="W341" i="1"/>
  <c r="X341" i="1"/>
  <c r="Y341" i="1"/>
  <c r="AA341" i="1"/>
  <c r="AB341" i="1"/>
  <c r="AC341" i="1"/>
  <c r="AD341" i="1"/>
  <c r="AE341" i="1"/>
  <c r="AF341" i="1"/>
  <c r="AG341" i="1"/>
  <c r="AH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J340" i="1"/>
  <c r="I340" i="1"/>
  <c r="H340" i="1"/>
  <c r="F340" i="1"/>
  <c r="D340" i="1"/>
  <c r="K340" i="1"/>
  <c r="L340" i="1"/>
  <c r="M340" i="1"/>
  <c r="N340" i="1"/>
  <c r="O340" i="1"/>
  <c r="P340" i="1"/>
  <c r="Q340" i="1"/>
  <c r="R340" i="1"/>
  <c r="S340" i="1"/>
  <c r="T340" i="1"/>
  <c r="U340" i="1"/>
  <c r="W340" i="1"/>
  <c r="X340" i="1"/>
  <c r="Y340" i="1"/>
  <c r="AA340" i="1"/>
  <c r="AB340" i="1"/>
  <c r="AC340" i="1"/>
  <c r="AD340" i="1"/>
  <c r="AE340" i="1"/>
  <c r="AF340" i="1"/>
  <c r="AG340" i="1"/>
  <c r="AH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J339" i="1"/>
  <c r="I339" i="1"/>
  <c r="H339" i="1"/>
  <c r="F339" i="1"/>
  <c r="D339" i="1"/>
  <c r="K339" i="1"/>
  <c r="L339" i="1"/>
  <c r="M339" i="1"/>
  <c r="N339" i="1"/>
  <c r="O339" i="1"/>
  <c r="P339" i="1"/>
  <c r="Q339" i="1"/>
  <c r="R339" i="1"/>
  <c r="S339" i="1"/>
  <c r="T339" i="1"/>
  <c r="U339" i="1"/>
  <c r="W339" i="1"/>
  <c r="X339" i="1"/>
  <c r="Y339" i="1"/>
  <c r="AA339" i="1"/>
  <c r="AB339" i="1"/>
  <c r="AC339" i="1"/>
  <c r="AD339" i="1"/>
  <c r="AE339" i="1"/>
  <c r="AF339" i="1"/>
  <c r="AG339" i="1"/>
  <c r="AH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J338" i="1"/>
  <c r="I338" i="1"/>
  <c r="H338" i="1"/>
  <c r="F338" i="1"/>
  <c r="D338" i="1"/>
  <c r="K338" i="1"/>
  <c r="L338" i="1"/>
  <c r="M338" i="1"/>
  <c r="N338" i="1"/>
  <c r="O338" i="1"/>
  <c r="P338" i="1"/>
  <c r="Q338" i="1"/>
  <c r="R338" i="1"/>
  <c r="S338" i="1"/>
  <c r="T338" i="1"/>
  <c r="U338" i="1"/>
  <c r="W338" i="1"/>
  <c r="X338" i="1"/>
  <c r="Y338" i="1"/>
  <c r="AA338" i="1"/>
  <c r="AB338" i="1"/>
  <c r="AC338" i="1"/>
  <c r="AD338" i="1"/>
  <c r="AE338" i="1"/>
  <c r="AF338" i="1"/>
  <c r="AG338" i="1"/>
  <c r="AH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J337" i="1"/>
  <c r="I337" i="1"/>
  <c r="H337" i="1"/>
  <c r="F337" i="1"/>
  <c r="D337" i="1"/>
  <c r="K337" i="1"/>
  <c r="L337" i="1"/>
  <c r="M337" i="1"/>
  <c r="N337" i="1"/>
  <c r="O337" i="1"/>
  <c r="P337" i="1"/>
  <c r="Q337" i="1"/>
  <c r="R337" i="1"/>
  <c r="S337" i="1"/>
  <c r="T337" i="1"/>
  <c r="U337" i="1"/>
  <c r="W337" i="1"/>
  <c r="X337" i="1"/>
  <c r="Y337" i="1"/>
  <c r="AA337" i="1"/>
  <c r="AB337" i="1"/>
  <c r="AC337" i="1"/>
  <c r="AD337" i="1"/>
  <c r="AE337" i="1"/>
  <c r="AF337" i="1"/>
  <c r="AG337" i="1"/>
  <c r="AH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J336" i="1"/>
  <c r="I336" i="1"/>
  <c r="H336" i="1"/>
  <c r="F336" i="1"/>
  <c r="D336" i="1"/>
  <c r="K336" i="1"/>
  <c r="L336" i="1"/>
  <c r="M336" i="1"/>
  <c r="N336" i="1"/>
  <c r="O336" i="1"/>
  <c r="P336" i="1"/>
  <c r="Q336" i="1"/>
  <c r="R336" i="1"/>
  <c r="S336" i="1"/>
  <c r="T336" i="1"/>
  <c r="U336" i="1"/>
  <c r="W336" i="1"/>
  <c r="X336" i="1"/>
  <c r="Y336" i="1"/>
  <c r="AA336" i="1"/>
  <c r="AB336" i="1"/>
  <c r="AC336" i="1"/>
  <c r="AD336" i="1"/>
  <c r="AE336" i="1"/>
  <c r="AF336" i="1"/>
  <c r="AG336" i="1"/>
  <c r="AH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3" i="1" l="1"/>
  <c r="BE343" i="1"/>
</calcChain>
</file>

<file path=xl/sharedStrings.xml><?xml version="1.0" encoding="utf-8"?>
<sst xmlns="http://schemas.openxmlformats.org/spreadsheetml/2006/main" count="10164" uniqueCount="1386">
  <si>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</si>
  <si>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</si>
  <si>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</si>
  <si>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</si>
  <si>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</si>
  <si>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</si>
  <si>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</si>
  <si>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</si>
  <si>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</si>
  <si>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</si>
  <si>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</si>
  <si>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</si>
  <si>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</si>
  <si>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</si>
  <si>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</si>
  <si>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</si>
  <si>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</si>
  <si>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</si>
  <si>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</si>
  <si>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</si>
  <si>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</si>
  <si>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</si>
  <si>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</si>
  <si>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</si>
  <si>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</si>
  <si>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</si>
  <si>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</si>
  <si>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</si>
  <si>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</si>
  <si>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</si>
  <si>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</si>
  <si>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</si>
  <si>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</si>
  <si>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</si>
  <si>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</si>
  <si>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</si>
  <si>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</si>
  <si>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</si>
  <si>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</si>
  <si>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</si>
  <si>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</si>
  <si>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</si>
  <si>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</si>
  <si>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</si>
  <si>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</si>
  <si>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</si>
  <si>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</si>
  <si>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</si>
  <si>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</si>
  <si>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</si>
  <si>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</si>
  <si>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</si>
  <si>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</si>
  <si>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</si>
  <si>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</si>
  <si>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</si>
  <si>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</si>
  <si>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</si>
  <si>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</si>
  <si>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</si>
  <si>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</si>
  <si>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</si>
  <si>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</si>
  <si>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</si>
  <si>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</si>
  <si>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</si>
  <si>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</si>
  <si>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</si>
  <si>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</si>
  <si>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</si>
  <si>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</si>
  <si>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</si>
  <si>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</si>
  <si>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</si>
  <si>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</si>
  <si>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</si>
  <si>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</si>
  <si>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</si>
  <si>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</si>
  <si>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</si>
  <si>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</si>
  <si>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</si>
  <si>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</si>
  <si>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</si>
  <si>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</si>
  <si>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</si>
  <si>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</si>
  <si>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</si>
  <si>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</si>
  <si>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</si>
  <si>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</si>
  <si>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</si>
  <si>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</si>
  <si>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</si>
  <si>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</si>
  <si>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</si>
  <si>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</si>
  <si>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</si>
  <si>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</si>
  <si>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</si>
  <si>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</si>
  <si>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</si>
  <si>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</si>
  <si>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</si>
  <si>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</si>
  <si>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</si>
  <si>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</si>
  <si>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</si>
  <si>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</si>
  <si>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</si>
  <si>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</si>
  <si>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</si>
  <si>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</si>
  <si>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</si>
  <si>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</si>
  <si>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</si>
  <si>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</si>
  <si>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</si>
  <si>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</si>
  <si>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</si>
  <si>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</si>
  <si>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</si>
  <si>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</si>
  <si>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</si>
  <si>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</si>
  <si>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</si>
  <si>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</si>
  <si>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</si>
  <si>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</si>
  <si>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</si>
  <si>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</si>
  <si>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</si>
  <si>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</si>
  <si>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</si>
  <si>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</si>
  <si>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</si>
  <si>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</si>
  <si>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</si>
  <si>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</si>
  <si>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</si>
  <si>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</si>
  <si>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</si>
  <si>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</si>
  <si>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</si>
  <si>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</si>
  <si>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</si>
  <si>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</si>
  <si>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</si>
  <si>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</si>
  <si>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</si>
  <si>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</si>
  <si>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</si>
  <si>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</si>
  <si>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</si>
  <si>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</si>
  <si>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</si>
  <si>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</si>
  <si>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</si>
  <si>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</si>
  <si>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</si>
  <si>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</si>
  <si>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</si>
  <si>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</si>
  <si>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</si>
  <si>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</si>
  <si>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</si>
  <si>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</si>
  <si>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</si>
  <si>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</si>
  <si>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</si>
  <si>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</si>
  <si>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</si>
  <si>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</si>
  <si>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</si>
  <si>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</si>
  <si>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</si>
  <si>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</si>
  <si>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</si>
  <si>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</si>
  <si>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</si>
  <si>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</si>
  <si>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</si>
  <si>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</si>
  <si>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</si>
  <si>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</si>
  <si>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</si>
  <si>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</si>
  <si>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</si>
  <si>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</si>
  <si>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</si>
  <si>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</si>
  <si>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</si>
  <si>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</si>
  <si>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</si>
  <si>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</si>
  <si>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</si>
  <si>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</si>
  <si>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</si>
  <si>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</si>
  <si>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</si>
  <si>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</si>
  <si>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</si>
  <si>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</si>
  <si>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</si>
  <si>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</si>
  <si>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</si>
  <si>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</si>
  <si>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</si>
  <si>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</si>
  <si>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</si>
  <si>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</si>
  <si>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</si>
  <si>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</si>
  <si>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</si>
  <si>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</si>
  <si>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</si>
  <si>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</si>
  <si>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</si>
  <si>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</si>
  <si>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</si>
  <si>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</si>
  <si>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</si>
  <si>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</si>
  <si>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</si>
  <si>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</si>
  <si>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</si>
  <si>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</si>
  <si>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</si>
  <si>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</si>
  <si>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</si>
  <si>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</si>
  <si>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</si>
  <si>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</si>
  <si>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</si>
  <si>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</si>
  <si>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</si>
  <si>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</si>
  <si>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</si>
  <si>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</si>
  <si>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</si>
  <si>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</si>
  <si>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</si>
  <si>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</si>
  <si>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</si>
  <si>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</si>
  <si>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</si>
  <si>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</si>
  <si>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</si>
  <si>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</si>
  <si>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</si>
  <si>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</si>
  <si>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</si>
  <si>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</si>
  <si>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</si>
  <si>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</si>
  <si>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</si>
  <si>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</si>
  <si>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</si>
  <si>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</si>
  <si>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</si>
  <si>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</si>
  <si>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</si>
  <si>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</si>
  <si>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</si>
  <si>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</si>
  <si>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</si>
  <si>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</si>
  <si>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</si>
  <si>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</si>
  <si>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</si>
  <si>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</si>
  <si>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</si>
  <si>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</si>
  <si>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</si>
  <si>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</si>
  <si>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</si>
  <si>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</si>
  <si>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</si>
  <si>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</si>
  <si>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</si>
  <si>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</si>
  <si>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</si>
  <si>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</si>
  <si>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</si>
  <si>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</si>
  <si>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</si>
  <si>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</si>
  <si>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</si>
  <si>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</si>
  <si>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</si>
  <si>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</si>
  <si>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</si>
  <si>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</si>
  <si>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</si>
  <si>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</si>
  <si>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</si>
  <si>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</si>
  <si>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</si>
  <si>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</si>
  <si>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</si>
  <si>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</si>
  <si>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</si>
  <si>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</si>
  <si>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</si>
  <si>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</si>
  <si>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</si>
  <si>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</si>
  <si>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</si>
  <si>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</si>
  <si>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</si>
  <si>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</si>
  <si>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</si>
  <si>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</si>
  <si>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</si>
  <si>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</si>
  <si>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</si>
  <si>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</si>
  <si>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</si>
  <si>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</si>
  <si>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</si>
  <si>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</si>
  <si>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</si>
  <si>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</si>
  <si>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</si>
  <si>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</si>
  <si>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</si>
  <si>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</si>
  <si>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</si>
  <si>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</si>
  <si>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</si>
  <si>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</si>
  <si>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</si>
  <si>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</si>
  <si>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</si>
  <si>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</si>
  <si>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</si>
  <si>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</si>
  <si>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</si>
  <si>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</si>
  <si>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</si>
  <si>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</si>
  <si>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</si>
  <si>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</si>
  <si>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</si>
  <si>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</si>
  <si>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</si>
  <si>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</si>
  <si>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</si>
  <si>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</si>
  <si>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</si>
  <si>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</si>
  <si>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</si>
  <si>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</si>
  <si>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</si>
  <si>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</si>
  <si>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</si>
  <si>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</si>
  <si>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</si>
  <si>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</si>
  <si>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</si>
  <si>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</si>
  <si>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</si>
  <si>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</si>
  <si>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</si>
  <si>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</si>
  <si>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</si>
  <si>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</si>
  <si>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</si>
  <si>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</si>
  <si>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</si>
  <si>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</si>
  <si>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</si>
  <si>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</si>
  <si>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</si>
  <si>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</si>
  <si>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</si>
  <si>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</si>
  <si>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</si>
  <si>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</si>
  <si>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</si>
  <si>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</si>
  <si>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</si>
  <si>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</si>
  <si>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</si>
  <si>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</si>
  <si>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</si>
  <si>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</si>
  <si>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</si>
  <si>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</si>
  <si>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</si>
  <si>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</si>
  <si>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</si>
  <si>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</si>
  <si>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</si>
  <si>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</si>
  <si>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</si>
  <si>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</si>
  <si>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</si>
  <si>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</si>
  <si>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</si>
  <si>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</si>
  <si>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</si>
  <si>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</si>
  <si>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</si>
  <si>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</si>
  <si>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</si>
  <si>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</si>
  <si>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</si>
  <si>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</si>
  <si>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</si>
  <si>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</si>
  <si>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</si>
  <si>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</si>
  <si>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</si>
  <si>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</si>
  <si>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</si>
  <si>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</si>
  <si>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</si>
  <si>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</si>
  <si>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</si>
  <si>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</si>
  <si>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</si>
  <si>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</si>
  <si>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</si>
  <si>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</si>
  <si>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</si>
  <si>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</si>
  <si>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</si>
  <si>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</si>
  <si>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</si>
  <si>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</si>
  <si>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</si>
  <si>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</si>
  <si>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</si>
  <si>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</si>
  <si>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</si>
  <si>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</si>
  <si>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</si>
  <si>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</si>
  <si>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</si>
  <si>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</si>
  <si>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</si>
  <si>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</si>
  <si>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</si>
  <si>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</si>
  <si>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</si>
  <si>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</si>
  <si>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</si>
  <si>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</si>
  <si>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</si>
  <si>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</si>
  <si>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</si>
  <si>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</si>
  <si>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</si>
  <si>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</si>
  <si>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</si>
  <si>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</si>
  <si>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</si>
  <si>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</si>
  <si>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</si>
  <si>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</si>
  <si>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</si>
  <si>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</si>
  <si>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</si>
  <si>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</si>
  <si>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</si>
  <si>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</si>
  <si>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</si>
  <si>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</si>
  <si>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</si>
  <si>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</si>
  <si>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</si>
  <si>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</si>
  <si>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</si>
  <si>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</si>
  <si>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</si>
  <si>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</si>
  <si>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</si>
  <si>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</si>
  <si>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</si>
  <si>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</si>
  <si>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</si>
  <si>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</si>
  <si>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</si>
  <si>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</si>
  <si>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</si>
  <si>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</si>
  <si>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</si>
  <si>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</si>
  <si>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</si>
  <si>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</si>
  <si>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</si>
  <si>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</si>
  <si>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</si>
  <si>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</si>
  <si>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</si>
  <si>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</si>
  <si>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</si>
  <si>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</si>
  <si>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</si>
  <si>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</si>
  <si>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</si>
  <si>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</si>
  <si>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</si>
  <si>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</si>
  <si>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</si>
  <si>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</si>
  <si>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</si>
  <si>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</si>
  <si>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</si>
  <si>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</si>
  <si>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</si>
  <si>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</si>
  <si>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</si>
  <si>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</si>
  <si>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</si>
  <si>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</si>
  <si>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</si>
  <si>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</si>
  <si>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</si>
  <si>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</si>
  <si>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</si>
  <si>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</si>
  <si>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</si>
  <si>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</si>
  <si>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</si>
  <si>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</si>
  <si>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</si>
  <si>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</si>
  <si>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</si>
  <si>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</si>
  <si>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</si>
  <si>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</si>
  <si>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</si>
  <si>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</si>
  <si>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</si>
  <si>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</si>
  <si>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</si>
  <si>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</si>
  <si>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</si>
  <si>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</si>
  <si>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</si>
  <si>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</si>
  <si>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</si>
  <si>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</si>
  <si>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</si>
  <si>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</si>
  <si>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</si>
  <si>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</si>
  <si>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</si>
  <si>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</si>
  <si>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</si>
  <si>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</si>
  <si>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</si>
  <si>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</si>
  <si>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</si>
  <si>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</si>
  <si>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</si>
  <si>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</si>
  <si>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</si>
  <si>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</si>
  <si>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</si>
  <si>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</si>
  <si>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</si>
  <si>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</si>
  <si>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</si>
  <si>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</si>
  <si>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</si>
  <si>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</si>
  <si>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</si>
  <si>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</si>
  <si>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</si>
  <si>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</si>
  <si>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</si>
  <si>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</si>
  <si>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</si>
  <si>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</si>
  <si>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</si>
  <si>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</si>
  <si>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</si>
  <si>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</si>
  <si>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</si>
  <si>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</si>
  <si>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</si>
  <si>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</si>
  <si>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</si>
  <si>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</si>
  <si>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</si>
  <si>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</si>
  <si>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</si>
  <si>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</si>
  <si>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</si>
  <si>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</si>
  <si>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</si>
  <si>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</si>
  <si>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</si>
  <si>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</si>
  <si>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</si>
  <si>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</si>
  <si>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</si>
  <si>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</si>
  <si>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</si>
  <si>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</si>
  <si>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</si>
  <si>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</si>
  <si>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</si>
  <si>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</si>
  <si>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</si>
  <si>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</si>
  <si>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</si>
  <si>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</si>
  <si>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</si>
  <si>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</si>
  <si>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</si>
  <si>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</si>
  <si>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</si>
  <si>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</si>
  <si>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</si>
  <si>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</si>
  <si>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</si>
  <si>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</si>
  <si>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</si>
  <si>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</si>
  <si>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</si>
  <si>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</si>
  <si>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</si>
  <si>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</si>
  <si>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</si>
  <si>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</si>
  <si>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</si>
  <si>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</si>
  <si>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</si>
  <si>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</si>
  <si>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</si>
  <si>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</si>
  <si>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</si>
  <si>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</si>
  <si>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</si>
  <si>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</si>
  <si>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</si>
  <si>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</si>
  <si>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</si>
  <si>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</si>
  <si>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</si>
  <si>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</si>
  <si>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</si>
  <si>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</si>
  <si>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</si>
  <si>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</si>
  <si>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</si>
  <si>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</si>
  <si>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</si>
  <si>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</si>
  <si>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</si>
  <si>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</si>
  <si>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</si>
  <si>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</si>
  <si>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</si>
  <si>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</si>
  <si>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</si>
  <si>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</si>
  <si>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</si>
  <si>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</si>
  <si>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</si>
  <si>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</si>
  <si>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</si>
  <si>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</si>
  <si>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</si>
  <si>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</si>
  <si>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</si>
  <si>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</si>
  <si>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</si>
  <si>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</si>
  <si>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</si>
  <si>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</si>
  <si>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</si>
  <si>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</si>
  <si>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</si>
  <si>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</si>
  <si>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</si>
  <si>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</si>
  <si>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</si>
  <si>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</si>
  <si>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</si>
  <si>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</si>
  <si>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</si>
  <si>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</si>
  <si>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</si>
  <si>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</si>
  <si>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</si>
  <si>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</si>
  <si>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</si>
  <si>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</si>
  <si>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</si>
  <si>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</si>
  <si>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</si>
  <si>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</si>
  <si>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</si>
  <si>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</si>
  <si>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</si>
  <si>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</si>
  <si>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</si>
  <si>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</si>
  <si>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</si>
  <si>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</si>
  <si>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</si>
  <si>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</si>
  <si>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</si>
  <si>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</si>
  <si>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</si>
  <si>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</si>
  <si>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</si>
  <si>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</si>
  <si>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</si>
  <si>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</si>
  <si>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</si>
  <si>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</si>
  <si>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</si>
  <si>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</si>
  <si>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</si>
  <si>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</si>
  <si>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</si>
  <si>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</si>
  <si>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</si>
  <si>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</si>
  <si>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</si>
  <si>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</si>
  <si>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</si>
  <si>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</si>
  <si>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</si>
  <si>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</si>
  <si>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</si>
  <si>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</si>
  <si>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</si>
  <si>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</si>
  <si>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</si>
  <si>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</si>
  <si>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</si>
  <si>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</si>
  <si>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</si>
  <si>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</si>
  <si>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</si>
  <si>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</si>
  <si>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</si>
  <si>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</si>
  <si>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</si>
  <si>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</si>
  <si>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</si>
  <si>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</si>
  <si>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</si>
  <si>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</si>
  <si>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</si>
  <si>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</si>
  <si>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</si>
  <si>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</si>
  <si>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</si>
  <si>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</si>
  <si>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</si>
  <si>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</si>
  <si>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</si>
  <si>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</si>
  <si>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</si>
  <si>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</si>
  <si>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</si>
  <si>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</si>
  <si>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</si>
  <si>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</si>
  <si>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</si>
  <si>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</si>
  <si>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</si>
  <si>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</si>
  <si>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</si>
  <si>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</si>
  <si>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</si>
  <si>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</si>
  <si>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</si>
  <si>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</si>
  <si>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</si>
  <si>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</si>
  <si>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</si>
  <si>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</si>
  <si>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</si>
  <si>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</si>
  <si>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</si>
  <si>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</si>
  <si>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</si>
  <si>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</si>
  <si>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</si>
  <si>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</si>
  <si>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</si>
  <si>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</si>
  <si>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</si>
  <si>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</si>
  <si>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</si>
  <si>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</si>
  <si>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</si>
  <si>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</si>
  <si>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</si>
  <si>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</si>
  <si>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</si>
  <si>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</si>
  <si>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</si>
  <si>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</si>
  <si>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</si>
  <si>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</si>
  <si>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</si>
  <si>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</si>
  <si>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</si>
  <si>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</si>
  <si>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</si>
  <si>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</si>
  <si>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</si>
  <si>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</si>
  <si>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</si>
  <si>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</si>
  <si>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</si>
  <si>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</si>
  <si>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</si>
  <si>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</si>
  <si>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</si>
  <si>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</si>
  <si>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</si>
  <si>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</si>
  <si>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</si>
  <si>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</si>
  <si>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</si>
  <si>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</si>
  <si>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</si>
  <si>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</si>
  <si>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</si>
  <si>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</si>
  <si>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</si>
  <si>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</si>
  <si>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</si>
  <si>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</si>
  <si>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</si>
  <si>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</si>
  <si>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</si>
  <si>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</si>
  <si>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</si>
  <si>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</si>
  <si>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</si>
  <si>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</si>
  <si>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</si>
  <si>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</si>
  <si>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</si>
  <si>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</si>
  <si>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</si>
  <si>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</si>
  <si>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</si>
  <si>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</si>
  <si>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</si>
  <si>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</si>
  <si>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</si>
  <si>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</si>
  <si>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</si>
  <si>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</si>
  <si>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</si>
  <si>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</si>
  <si>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</si>
  <si>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</si>
  <si>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</si>
  <si>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</si>
  <si>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</si>
  <si>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</si>
  <si>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</si>
  <si>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</si>
  <si>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</si>
  <si>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</si>
  <si>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</si>
  <si>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</si>
  <si>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</si>
  <si>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</si>
  <si>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</si>
  <si>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</si>
  <si>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</si>
  <si>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</si>
  <si>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</si>
  <si>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</si>
  <si>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</si>
  <si>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</si>
  <si>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</si>
  <si>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</si>
  <si>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</si>
  <si>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</si>
  <si>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</si>
  <si>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</si>
  <si>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</si>
  <si>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</si>
  <si>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</si>
  <si>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</si>
  <si>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</si>
  <si>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</si>
  <si>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</si>
  <si>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</si>
  <si>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</si>
  <si>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</si>
  <si>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</si>
  <si>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</si>
  <si>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</si>
  <si>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</si>
  <si>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</si>
  <si>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</si>
  <si>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</si>
  <si>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</si>
  <si>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</si>
  <si>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</si>
  <si>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</si>
  <si>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</si>
  <si>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</si>
  <si>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</si>
  <si>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</si>
  <si>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</si>
  <si>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</si>
  <si>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</si>
  <si>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</si>
  <si>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</si>
  <si>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</si>
  <si>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</si>
  <si>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</si>
  <si>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</si>
  <si>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</si>
  <si>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</si>
  <si>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</si>
  <si>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</si>
  <si>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</si>
  <si>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</si>
  <si>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</si>
  <si>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</si>
  <si>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</si>
  <si>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</si>
  <si>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</si>
  <si>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</si>
  <si>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</si>
  <si>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</si>
  <si>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</si>
  <si>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</si>
  <si>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</si>
  <si>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</si>
  <si>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</si>
  <si>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casos</t>
  </si>
  <si>
    <t>Cuenta de Corregimiento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</si>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</sst>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25" borderId="10" xfId="0" applyFont="1" applyFill="1" applyBorder="1"/>
    <xf numFmtId="0" fontId="0" fillId="25" borderId="20" xfId="0" applyFont="1" applyFill="1" applyBorder="1"/>
    <xf numFmtId="0" fontId="0" fillId="12" borderId="10" xfId="0" applyFont="1" applyFill="1" applyBorder="1"/>
    <xf numFmtId="0" fontId="0" fillId="12" borderId="20" xfId="0" applyFont="1" applyFill="1" applyBorder="1"/>
    <xf numFmtId="0" fontId="0" fillId="21" borderId="10" xfId="0" applyFont="1" applyFill="1" applyBorder="1"/>
    <xf numFmtId="0" fontId="0" fillId="21" borderId="20" xfId="0" applyFont="1" applyFill="1" applyBorder="1"/>
    <xf numFmtId="0" fontId="0" fillId="5" borderId="10" xfId="0" applyFont="1" applyFill="1" applyBorder="1"/>
    <xf numFmtId="0" fontId="0" fillId="5" borderId="20" xfId="0" applyFont="1" applyFill="1" applyBorder="1"/>
    <xf numFmtId="0" fontId="0" fillId="19" borderId="10" xfId="0" applyFont="1" applyFill="1" applyBorder="1"/>
    <xf numFmtId="0" fontId="0" fillId="19" borderId="20" xfId="0" applyFont="1" applyFill="1" applyBorder="1"/>
    <xf numFmtId="0" fontId="0" fillId="10" borderId="10" xfId="0" applyFont="1" applyFill="1" applyBorder="1"/>
    <xf numFmtId="0" fontId="0" fillId="10" borderId="20" xfId="0" applyFont="1" applyFill="1" applyBorder="1"/>
    <xf numFmtId="0" fontId="0" fillId="14" borderId="10" xfId="0" applyFont="1" applyFill="1" applyBorder="1"/>
    <xf numFmtId="0" fontId="0" fillId="14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pivotButton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36.594553935189" createdVersion="6" refreshedVersion="6" minRefreshableVersion="3" recordCount="151" xr:uid="{3F475C91-8B20-44AE-8032-3F51C72BE7CF}">
  <cacheSource type="worksheet">
    <worksheetSource ref="A2:B153" sheet="Hoja1"/>
  </cacheSource>
  <cacheFields count="2">
    <cacheField name="david (cabecera)" numFmtId="0">
      <sharedItems/>
    </cacheField>
    <cacheField name="37" numFmtId="0">
      <sharedItems containsSemiMixedTypes="0" containsString="0" containsNumber="1" containsInteger="1" minValue="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36.595078935185" createdVersion="6" refreshedVersion="6" minRefreshableVersion="3" recordCount="152" xr:uid="{BD50D1A0-A7A9-4726-B075-F561A0C20774}">
  <cacheSource type="worksheet">
    <worksheetSource ref="A1:B153" sheet="Hoja1"/>
  </cacheSource>
  <cacheFields count="2">
    <cacheField name="Corregimiento" numFmtId="0">
      <sharedItems count="53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</sharedItems>
    </cacheField>
    <cacheField name="casos" numFmtId="0">
      <sharedItems containsSemiMixedTypes="0" containsString="0" containsNumber="1" containsInteger="1" minValue="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santiago (cabecera)"/>
    <n v="31"/>
  </r>
  <r>
    <s v="las lomas"/>
    <n v="27"/>
  </r>
  <r>
    <s v="tocumen"/>
    <n v="25"/>
  </r>
  <r>
    <s v="david este"/>
    <n v="22"/>
  </r>
  <r>
    <s v="la concepción (Cabecera)"/>
    <n v="19"/>
  </r>
  <r>
    <s v="las mañanitas"/>
    <n v="18"/>
  </r>
  <r>
    <s v="alcalde díaz"/>
    <n v="16"/>
  </r>
  <r>
    <s v="caimitillo"/>
    <n v="15"/>
  </r>
  <r>
    <s v="tulú"/>
    <n v="13"/>
  </r>
  <r>
    <s v="pedregal"/>
    <n v="13"/>
  </r>
  <r>
    <s v="ernesto córdoba campos"/>
    <n v="11"/>
  </r>
  <r>
    <s v="cristóbal"/>
    <n v="60"/>
  </r>
  <r>
    <s v="santiago (cabecera)"/>
    <n v="36"/>
  </r>
  <r>
    <s v="david (cabecera)"/>
    <n v="34"/>
  </r>
  <r>
    <s v="vista alegre"/>
    <n v="30"/>
  </r>
  <r>
    <s v="caimitillo"/>
    <n v="23"/>
  </r>
  <r>
    <s v="pedregal"/>
    <n v="21"/>
  </r>
  <r>
    <s v="tocumen"/>
    <n v="20"/>
  </r>
  <r>
    <s v="juan demóstenes arosemena"/>
    <n v="19"/>
  </r>
  <r>
    <s v="barrio colón"/>
    <n v="18"/>
  </r>
  <r>
    <s v="canto del llano"/>
    <n v="17"/>
  </r>
  <r>
    <s v="arraiján (cabecera)"/>
    <n v="17"/>
  </r>
  <r>
    <s v="san francisco"/>
    <n v="16"/>
  </r>
  <r>
    <s v="david sur"/>
    <n v="16"/>
  </r>
  <r>
    <s v="pacora"/>
    <n v="14"/>
  </r>
  <r>
    <s v="24 de diciembre"/>
    <n v="14"/>
  </r>
  <r>
    <s v="juan díaz"/>
    <n v="14"/>
  </r>
  <r>
    <s v="alcalde díaz"/>
    <n v="13"/>
  </r>
  <r>
    <s v="guadalupe"/>
    <n v="13"/>
  </r>
  <r>
    <s v="penonomé (cabecera)"/>
    <n v="13"/>
  </r>
  <r>
    <s v="puerto armuelles (cabecera)"/>
    <n v="13"/>
  </r>
  <r>
    <s v="tocumen"/>
    <n v="36"/>
  </r>
  <r>
    <s v="david (cabecera)"/>
    <n v="34"/>
  </r>
  <r>
    <s v="santiago (cabecera)"/>
    <n v="33"/>
  </r>
  <r>
    <s v="cristóbal"/>
    <n v="29"/>
  </r>
  <r>
    <s v="caimitillo"/>
    <n v="24"/>
  </r>
  <r>
    <s v="24 de diciembre"/>
    <n v="24"/>
  </r>
  <r>
    <s v="juan díaz"/>
    <n v="21"/>
  </r>
  <r>
    <s v="arraiján (cabecera)"/>
    <n v="19"/>
  </r>
  <r>
    <s v="cañazas (cabecera)"/>
    <n v="18"/>
  </r>
  <r>
    <s v="las cumbres"/>
    <n v="18"/>
  </r>
  <r>
    <s v="pacora"/>
    <n v="18"/>
  </r>
  <r>
    <s v="david este"/>
    <n v="17"/>
  </r>
  <r>
    <s v="guadalupe"/>
    <n v="17"/>
  </r>
  <r>
    <s v="san francisco"/>
    <n v="16"/>
  </r>
  <r>
    <s v="vista alegre"/>
    <n v="16"/>
  </r>
  <r>
    <s v="don bosco"/>
    <n v="16"/>
  </r>
  <r>
    <s v="alcalde díaz"/>
    <n v="16"/>
  </r>
  <r>
    <s v="la concepción (Cabecera)"/>
    <n v="16"/>
  </r>
  <r>
    <s v="penonomé (cabecera)"/>
    <n v="15"/>
  </r>
  <r>
    <s v="las mañanitas"/>
    <n v="15"/>
  </r>
  <r>
    <s v="santiago (cabecera)"/>
    <n v="39"/>
  </r>
  <r>
    <s v="david (cabecera)"/>
    <n v="37"/>
  </r>
  <r>
    <s v="tocumen"/>
    <n v="32"/>
  </r>
  <r>
    <s v="el coco"/>
    <n v="27"/>
  </r>
  <r>
    <s v="cristóbal"/>
    <n v="22"/>
  </r>
  <r>
    <s v="caimitillo"/>
    <n v="22"/>
  </r>
  <r>
    <s v="david este"/>
    <n v="21"/>
  </r>
  <r>
    <s v="penonomé (cabecera)"/>
    <n v="21"/>
  </r>
  <r>
    <s v="ernesto córdoba campos"/>
    <n v="19"/>
  </r>
  <r>
    <s v="la concepción (Cabecera)"/>
    <n v="19"/>
  </r>
  <r>
    <s v="betania"/>
    <n v="17"/>
  </r>
  <r>
    <s v="pedregal"/>
    <n v="17"/>
  </r>
  <r>
    <s v="san martín de porres"/>
    <n v="15"/>
  </r>
  <r>
    <s v="24 de diciembre"/>
    <n v="15"/>
  </r>
  <r>
    <s v="san antonio"/>
    <n v="14"/>
  </r>
  <r>
    <s v="bella vista"/>
    <n v="14"/>
  </r>
  <r>
    <s v="vista alegre"/>
    <n v="14"/>
  </r>
  <r>
    <s v="pacora"/>
    <n v="14"/>
  </r>
  <r>
    <s v="río abajo"/>
    <n v="13"/>
  </r>
  <r>
    <s v="gualaca"/>
    <n v="13"/>
  </r>
  <r>
    <s v="david (cabecera)"/>
    <n v="40"/>
  </r>
  <r>
    <s v="Rincón"/>
    <n v="21"/>
  </r>
  <r>
    <s v="arraiján (cabecera)"/>
    <n v="20"/>
  </r>
  <r>
    <s v="las mañanitas"/>
    <n v="20"/>
  </r>
  <r>
    <s v="santiago (cabecera)"/>
    <n v="20"/>
  </r>
  <r>
    <s v="juan demóstenes arosemena"/>
    <n v="18"/>
  </r>
  <r>
    <s v="david este"/>
    <n v="17"/>
  </r>
  <r>
    <s v="tocumen"/>
    <n v="16"/>
  </r>
  <r>
    <s v="barrio balboa"/>
    <n v="15"/>
  </r>
  <r>
    <s v="pacora"/>
    <n v="15"/>
  </r>
  <r>
    <s v="vista alegre"/>
    <n v="15"/>
  </r>
  <r>
    <s v="24 de diciembre"/>
    <n v="14"/>
  </r>
  <r>
    <s v="david sur"/>
    <n v="13"/>
  </r>
  <r>
    <s v="río congo"/>
    <n v="13"/>
  </r>
  <r>
    <s v="barrio colón"/>
    <n v="12"/>
  </r>
  <r>
    <s v="cañazas (cabecera)"/>
    <n v="12"/>
  </r>
  <r>
    <s v="la concepción (cabecera)"/>
    <n v="12"/>
  </r>
  <r>
    <s v="alcalde díaz"/>
    <n v="12"/>
  </r>
  <r>
    <s v="pedregal"/>
    <n v="11"/>
  </r>
  <r>
    <s v="progreso"/>
    <n v="11"/>
  </r>
  <r>
    <s v="Santiago (cabecera)"/>
    <n v="45"/>
  </r>
  <r>
    <s v="david (cabecera)"/>
    <n v="43"/>
  </r>
  <r>
    <s v="caimitillo"/>
    <n v="20"/>
  </r>
  <r>
    <s v="cristóbal"/>
    <n v="20"/>
  </r>
  <r>
    <s v="parque lefevre"/>
    <n v="18"/>
  </r>
  <r>
    <s v="david sur"/>
    <n v="17"/>
  </r>
  <r>
    <s v="belisario frías"/>
    <n v="17"/>
  </r>
  <r>
    <s v="juan díaz"/>
    <n v="17"/>
  </r>
  <r>
    <s v="24 de diciembre"/>
    <n v="15"/>
  </r>
  <r>
    <s v="tocumen"/>
    <n v="15"/>
  </r>
  <r>
    <s v="puerto armuelles (cabecera)"/>
    <n v="15"/>
  </r>
  <r>
    <s v="rufina alfaro"/>
    <n v="14"/>
  </r>
  <r>
    <s v="san francisco"/>
    <n v="13"/>
  </r>
  <r>
    <s v="betania"/>
    <n v="13"/>
  </r>
  <r>
    <s v="Rodolfo Aguilar Delgado"/>
    <n v="12"/>
  </r>
  <r>
    <s v="progreso"/>
    <n v="12"/>
  </r>
  <r>
    <s v="el coco"/>
    <n v="11"/>
  </r>
  <r>
    <s v="omar torrijos"/>
    <n v="11"/>
  </r>
  <r>
    <s v="las lomas"/>
    <n v="11"/>
  </r>
  <r>
    <s v="david este"/>
    <n v="11"/>
  </r>
  <r>
    <s v="david (cabecera)"/>
    <n v="32"/>
  </r>
  <r>
    <s v="santiago (cabecera)"/>
    <n v="27"/>
  </r>
  <r>
    <s v="alcalde díaz"/>
    <n v="18"/>
  </r>
  <r>
    <s v="david sur"/>
    <n v="16"/>
  </r>
  <r>
    <s v="24 de diciembre"/>
    <n v="14"/>
  </r>
  <r>
    <s v="juan díaz"/>
    <n v="13"/>
  </r>
  <r>
    <s v="omar torrijos"/>
    <n v="11"/>
  </r>
  <r>
    <s v="rufina alfaro"/>
    <n v="10"/>
  </r>
  <r>
    <s v="las lomas"/>
    <n v="10"/>
  </r>
  <r>
    <s v="las mañanitas"/>
    <n v="8"/>
  </r>
  <r>
    <s v="david este"/>
    <n v="8"/>
  </r>
  <r>
    <s v="la estrella"/>
    <n v="8"/>
  </r>
  <r>
    <s v="betania"/>
    <n v="8"/>
  </r>
  <r>
    <s v="tocumen"/>
    <n v="8"/>
  </r>
  <r>
    <s v="cerro silvestre"/>
    <n v="8"/>
  </r>
  <r>
    <s v="el alto"/>
    <n v="8"/>
  </r>
  <r>
    <s v="vista alegre"/>
    <n v="7"/>
  </r>
  <r>
    <s v="toabré"/>
    <n v="7"/>
  </r>
  <r>
    <s v="la pintada (cabecera)"/>
    <n v="7"/>
  </r>
  <r>
    <s v="pedregal"/>
    <n v="6"/>
  </r>
  <r>
    <s v="david (cabecera)"/>
    <n v="26"/>
  </r>
  <r>
    <s v="la concepción (cabecera)"/>
    <n v="17"/>
  </r>
  <r>
    <s v="santiago (cabecera)"/>
    <n v="13"/>
  </r>
  <r>
    <s v="alcalde díaz"/>
    <n v="12"/>
  </r>
  <r>
    <s v="juan díaz"/>
    <n v="11"/>
  </r>
  <r>
    <s v="david sur"/>
    <n v="9"/>
  </r>
  <r>
    <s v="las lomas"/>
    <n v="9"/>
  </r>
  <r>
    <s v="tocumen"/>
    <n v="9"/>
  </r>
  <r>
    <s v="rodolfo Aguilar Delgado"/>
    <n v="8"/>
  </r>
  <r>
    <s v="pacora"/>
    <n v="8"/>
  </r>
  <r>
    <s v="arenas"/>
    <n v="8"/>
  </r>
  <r>
    <s v="boquerón (cabecera)"/>
    <n v="8"/>
  </r>
  <r>
    <s v="puerto armuelles (cabecera)"/>
    <n v="8"/>
  </r>
  <r>
    <s v="cañazas (Cabecera)"/>
    <n v="8"/>
  </r>
  <r>
    <s v="el empalme"/>
    <n v="8"/>
  </r>
  <r>
    <s v="san francisco"/>
    <n v="8"/>
  </r>
  <r>
    <s v="pedregal"/>
    <n v="7"/>
  </r>
  <r>
    <s v="david este"/>
    <n v="7"/>
  </r>
  <r>
    <s v="rufina alfaro"/>
    <n v="7"/>
  </r>
  <r>
    <s v="barrio colón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n v="37"/>
  </r>
  <r>
    <x v="1"/>
    <n v="31"/>
  </r>
  <r>
    <x v="2"/>
    <n v="27"/>
  </r>
  <r>
    <x v="3"/>
    <n v="25"/>
  </r>
  <r>
    <x v="4"/>
    <n v="22"/>
  </r>
  <r>
    <x v="5"/>
    <n v="19"/>
  </r>
  <r>
    <x v="6"/>
    <n v="18"/>
  </r>
  <r>
    <x v="7"/>
    <n v="16"/>
  </r>
  <r>
    <x v="8"/>
    <n v="15"/>
  </r>
  <r>
    <x v="9"/>
    <n v="13"/>
  </r>
  <r>
    <x v="10"/>
    <n v="13"/>
  </r>
  <r>
    <x v="11"/>
    <n v="11"/>
  </r>
  <r>
    <x v="12"/>
    <n v="60"/>
  </r>
  <r>
    <x v="1"/>
    <n v="36"/>
  </r>
  <r>
    <x v="0"/>
    <n v="34"/>
  </r>
  <r>
    <x v="13"/>
    <n v="30"/>
  </r>
  <r>
    <x v="8"/>
    <n v="23"/>
  </r>
  <r>
    <x v="10"/>
    <n v="21"/>
  </r>
  <r>
    <x v="3"/>
    <n v="20"/>
  </r>
  <r>
    <x v="14"/>
    <n v="19"/>
  </r>
  <r>
    <x v="15"/>
    <n v="18"/>
  </r>
  <r>
    <x v="16"/>
    <n v="17"/>
  </r>
  <r>
    <x v="17"/>
    <n v="17"/>
  </r>
  <r>
    <x v="18"/>
    <n v="16"/>
  </r>
  <r>
    <x v="19"/>
    <n v="16"/>
  </r>
  <r>
    <x v="20"/>
    <n v="14"/>
  </r>
  <r>
    <x v="21"/>
    <n v="14"/>
  </r>
  <r>
    <x v="22"/>
    <n v="14"/>
  </r>
  <r>
    <x v="7"/>
    <n v="13"/>
  </r>
  <r>
    <x v="23"/>
    <n v="13"/>
  </r>
  <r>
    <x v="24"/>
    <n v="13"/>
  </r>
  <r>
    <x v="25"/>
    <n v="13"/>
  </r>
  <r>
    <x v="3"/>
    <n v="36"/>
  </r>
  <r>
    <x v="0"/>
    <n v="34"/>
  </r>
  <r>
    <x v="1"/>
    <n v="33"/>
  </r>
  <r>
    <x v="12"/>
    <n v="29"/>
  </r>
  <r>
    <x v="8"/>
    <n v="24"/>
  </r>
  <r>
    <x v="21"/>
    <n v="24"/>
  </r>
  <r>
    <x v="22"/>
    <n v="21"/>
  </r>
  <r>
    <x v="17"/>
    <n v="19"/>
  </r>
  <r>
    <x v="26"/>
    <n v="18"/>
  </r>
  <r>
    <x v="27"/>
    <n v="18"/>
  </r>
  <r>
    <x v="20"/>
    <n v="18"/>
  </r>
  <r>
    <x v="4"/>
    <n v="17"/>
  </r>
  <r>
    <x v="23"/>
    <n v="17"/>
  </r>
  <r>
    <x v="18"/>
    <n v="16"/>
  </r>
  <r>
    <x v="13"/>
    <n v="16"/>
  </r>
  <r>
    <x v="28"/>
    <n v="16"/>
  </r>
  <r>
    <x v="7"/>
    <n v="16"/>
  </r>
  <r>
    <x v="5"/>
    <n v="16"/>
  </r>
  <r>
    <x v="24"/>
    <n v="15"/>
  </r>
  <r>
    <x v="6"/>
    <n v="15"/>
  </r>
  <r>
    <x v="1"/>
    <n v="39"/>
  </r>
  <r>
    <x v="0"/>
    <n v="37"/>
  </r>
  <r>
    <x v="3"/>
    <n v="32"/>
  </r>
  <r>
    <x v="29"/>
    <n v="27"/>
  </r>
  <r>
    <x v="12"/>
    <n v="22"/>
  </r>
  <r>
    <x v="8"/>
    <n v="22"/>
  </r>
  <r>
    <x v="4"/>
    <n v="21"/>
  </r>
  <r>
    <x v="24"/>
    <n v="21"/>
  </r>
  <r>
    <x v="11"/>
    <n v="19"/>
  </r>
  <r>
    <x v="5"/>
    <n v="19"/>
  </r>
  <r>
    <x v="30"/>
    <n v="17"/>
  </r>
  <r>
    <x v="10"/>
    <n v="17"/>
  </r>
  <r>
    <x v="31"/>
    <n v="15"/>
  </r>
  <r>
    <x v="21"/>
    <n v="15"/>
  </r>
  <r>
    <x v="32"/>
    <n v="14"/>
  </r>
  <r>
    <x v="33"/>
    <n v="14"/>
  </r>
  <r>
    <x v="13"/>
    <n v="14"/>
  </r>
  <r>
    <x v="20"/>
    <n v="14"/>
  </r>
  <r>
    <x v="34"/>
    <n v="13"/>
  </r>
  <r>
    <x v="35"/>
    <n v="13"/>
  </r>
  <r>
    <x v="0"/>
    <n v="40"/>
  </r>
  <r>
    <x v="36"/>
    <n v="21"/>
  </r>
  <r>
    <x v="17"/>
    <n v="20"/>
  </r>
  <r>
    <x v="6"/>
    <n v="20"/>
  </r>
  <r>
    <x v="1"/>
    <n v="20"/>
  </r>
  <r>
    <x v="14"/>
    <n v="18"/>
  </r>
  <r>
    <x v="4"/>
    <n v="17"/>
  </r>
  <r>
    <x v="3"/>
    <n v="16"/>
  </r>
  <r>
    <x v="37"/>
    <n v="15"/>
  </r>
  <r>
    <x v="20"/>
    <n v="15"/>
  </r>
  <r>
    <x v="13"/>
    <n v="15"/>
  </r>
  <r>
    <x v="21"/>
    <n v="14"/>
  </r>
  <r>
    <x v="19"/>
    <n v="13"/>
  </r>
  <r>
    <x v="38"/>
    <n v="13"/>
  </r>
  <r>
    <x v="15"/>
    <n v="12"/>
  </r>
  <r>
    <x v="26"/>
    <n v="12"/>
  </r>
  <r>
    <x v="5"/>
    <n v="12"/>
  </r>
  <r>
    <x v="7"/>
    <n v="12"/>
  </r>
  <r>
    <x v="10"/>
    <n v="11"/>
  </r>
  <r>
    <x v="39"/>
    <n v="11"/>
  </r>
  <r>
    <x v="1"/>
    <n v="45"/>
  </r>
  <r>
    <x v="0"/>
    <n v="43"/>
  </r>
  <r>
    <x v="8"/>
    <n v="20"/>
  </r>
  <r>
    <x v="12"/>
    <n v="20"/>
  </r>
  <r>
    <x v="40"/>
    <n v="18"/>
  </r>
  <r>
    <x v="19"/>
    <n v="17"/>
  </r>
  <r>
    <x v="41"/>
    <n v="17"/>
  </r>
  <r>
    <x v="22"/>
    <n v="17"/>
  </r>
  <r>
    <x v="21"/>
    <n v="15"/>
  </r>
  <r>
    <x v="3"/>
    <n v="15"/>
  </r>
  <r>
    <x v="25"/>
    <n v="15"/>
  </r>
  <r>
    <x v="42"/>
    <n v="14"/>
  </r>
  <r>
    <x v="18"/>
    <n v="13"/>
  </r>
  <r>
    <x v="30"/>
    <n v="13"/>
  </r>
  <r>
    <x v="43"/>
    <n v="12"/>
  </r>
  <r>
    <x v="39"/>
    <n v="12"/>
  </r>
  <r>
    <x v="29"/>
    <n v="11"/>
  </r>
  <r>
    <x v="44"/>
    <n v="11"/>
  </r>
  <r>
    <x v="2"/>
    <n v="11"/>
  </r>
  <r>
    <x v="4"/>
    <n v="11"/>
  </r>
  <r>
    <x v="0"/>
    <n v="32"/>
  </r>
  <r>
    <x v="1"/>
    <n v="27"/>
  </r>
  <r>
    <x v="7"/>
    <n v="18"/>
  </r>
  <r>
    <x v="19"/>
    <n v="16"/>
  </r>
  <r>
    <x v="21"/>
    <n v="14"/>
  </r>
  <r>
    <x v="22"/>
    <n v="13"/>
  </r>
  <r>
    <x v="44"/>
    <n v="11"/>
  </r>
  <r>
    <x v="42"/>
    <n v="10"/>
  </r>
  <r>
    <x v="2"/>
    <n v="10"/>
  </r>
  <r>
    <x v="6"/>
    <n v="8"/>
  </r>
  <r>
    <x v="4"/>
    <n v="8"/>
  </r>
  <r>
    <x v="45"/>
    <n v="8"/>
  </r>
  <r>
    <x v="30"/>
    <n v="8"/>
  </r>
  <r>
    <x v="3"/>
    <n v="8"/>
  </r>
  <r>
    <x v="46"/>
    <n v="8"/>
  </r>
  <r>
    <x v="47"/>
    <n v="8"/>
  </r>
  <r>
    <x v="13"/>
    <n v="7"/>
  </r>
  <r>
    <x v="48"/>
    <n v="7"/>
  </r>
  <r>
    <x v="49"/>
    <n v="7"/>
  </r>
  <r>
    <x v="10"/>
    <n v="6"/>
  </r>
  <r>
    <x v="0"/>
    <n v="26"/>
  </r>
  <r>
    <x v="5"/>
    <n v="17"/>
  </r>
  <r>
    <x v="1"/>
    <n v="13"/>
  </r>
  <r>
    <x v="7"/>
    <n v="12"/>
  </r>
  <r>
    <x v="22"/>
    <n v="11"/>
  </r>
  <r>
    <x v="19"/>
    <n v="9"/>
  </r>
  <r>
    <x v="2"/>
    <n v="9"/>
  </r>
  <r>
    <x v="3"/>
    <n v="9"/>
  </r>
  <r>
    <x v="43"/>
    <n v="8"/>
  </r>
  <r>
    <x v="20"/>
    <n v="8"/>
  </r>
  <r>
    <x v="50"/>
    <n v="8"/>
  </r>
  <r>
    <x v="51"/>
    <n v="8"/>
  </r>
  <r>
    <x v="25"/>
    <n v="8"/>
  </r>
  <r>
    <x v="26"/>
    <n v="8"/>
  </r>
  <r>
    <x v="52"/>
    <n v="8"/>
  </r>
  <r>
    <x v="18"/>
    <n v="8"/>
  </r>
  <r>
    <x v="10"/>
    <n v="7"/>
  </r>
  <r>
    <x v="4"/>
    <n v="7"/>
  </r>
  <r>
    <x v="42"/>
    <n v="7"/>
  </r>
  <r>
    <x v="15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47E55-EA5F-430F-A0CE-43B8107785F3}" name="TablaDinámica1" cacheId="950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F1:H18" firstHeaderRow="1" firstDataRow="1" firstDataCol="0"/>
  <pivotFields count="2">
    <pivotField compact="0" outline="0" showAll="0"/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1688E-EB01-4ADC-8237-D48DEE618088}" name="TablaDinámica2" cacheId="950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1:K55" firstHeaderRow="1" firstDataRow="1" firstDataCol="1"/>
  <pivotFields count="2">
    <pivotField axis="axisRow" dataField="1" compact="0" outline="0" showAll="0">
      <items count="54">
        <item x="21"/>
        <item x="7"/>
        <item x="50"/>
        <item x="17"/>
        <item x="37"/>
        <item x="15"/>
        <item x="41"/>
        <item x="33"/>
        <item x="30"/>
        <item x="51"/>
        <item x="8"/>
        <item x="16"/>
        <item x="26"/>
        <item x="46"/>
        <item x="12"/>
        <item x="0"/>
        <item x="4"/>
        <item x="19"/>
        <item x="28"/>
        <item x="47"/>
        <item x="29"/>
        <item x="52"/>
        <item x="11"/>
        <item x="23"/>
        <item x="35"/>
        <item x="14"/>
        <item x="22"/>
        <item x="5"/>
        <item x="45"/>
        <item x="49"/>
        <item x="27"/>
        <item x="2"/>
        <item x="6"/>
        <item x="44"/>
        <item x="20"/>
        <item x="40"/>
        <item x="10"/>
        <item x="24"/>
        <item x="39"/>
        <item x="25"/>
        <item x="36"/>
        <item x="34"/>
        <item x="38"/>
        <item x="43"/>
        <item x="42"/>
        <item x="32"/>
        <item x="18"/>
        <item x="31"/>
        <item x="1"/>
        <item x="48"/>
        <item x="3"/>
        <item x="9"/>
        <item x="13"/>
        <item t="default"/>
      </items>
    </pivotField>
    <pivotField compact="0" outline="0"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uenta de Corregimiento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43" totalsRowShown="0">
  <autoFilter ref="B1:CA343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394" totalsRowShown="0" headerRowDxfId="2">
  <autoFilter ref="B1:E739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21CD2-C6B4-45CF-AA85-B5EA92BDF9CA}" name="Tabla3" displayName="Tabla3" ref="M1:N54" totalsRowShown="0">
  <autoFilter ref="M1:N54" xr:uid="{1CA60A4F-C1E5-4C6D-89DE-5D587A18A3BE}"/>
  <sortState xmlns:xlrd2="http://schemas.microsoft.com/office/spreadsheetml/2017/richdata2" ref="M2:N54">
    <sortCondition descending="1" ref="N1:N54"/>
  </sortState>
  <tableColumns count="2">
    <tableColumn id="1" xr3:uid="{76325311-5CFD-4905-9F01-0EAF9EE483B3}" name="Corregimiento"/>
    <tableColumn id="2" xr3:uid="{5DDE2969-3D15-457B-9370-D05B79B664CD}" name="Cuenta de Corregimi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43"/>
  <sheetViews>
    <sheetView tabSelected="1" workbookViewId="0">
      <pane xSplit="1" ySplit="1" topLeftCell="BS324" activePane="bottomRight" state="frozen"/>
      <selection pane="bottomRight" activeCell="CA343" sqref="CA34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41" si="316">AO328-AO327</f>
        <v>3</v>
      </c>
      <c r="AQ328">
        <f t="shared" ref="AQ328:AQ341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  <row r="332" spans="1:79">
      <c r="A332" s="3">
        <v>44229</v>
      </c>
      <c r="B332" s="22">
        <v>44229</v>
      </c>
      <c r="C332" s="10">
        <v>322201</v>
      </c>
      <c r="D332">
        <f>IFERROR(C332-C331,"")</f>
        <v>1098</v>
      </c>
      <c r="E332" s="10">
        <v>5339</v>
      </c>
      <c r="F332">
        <f>E332-E331</f>
        <v>43</v>
      </c>
      <c r="G332" s="10">
        <v>280827</v>
      </c>
      <c r="H332">
        <f>G332-G331</f>
        <v>2385</v>
      </c>
      <c r="I332">
        <f>+IFERROR(C332-E332-G332,"")</f>
        <v>36035</v>
      </c>
      <c r="J332">
        <f>+IFERROR(I332-I331,"")</f>
        <v>-1330</v>
      </c>
      <c r="K332">
        <f>+IFERROR(E332/C332,"")</f>
        <v>1.6570401705767519E-2</v>
      </c>
      <c r="L332">
        <f>+IFERROR(G332/C332,"")</f>
        <v>0.87158947365154049</v>
      </c>
      <c r="M332">
        <f>+IFERROR(I332/C332,"")</f>
        <v>0.11184012464269198</v>
      </c>
      <c r="N332" s="22">
        <f>+IFERROR(D332/C332,"")</f>
        <v>3.4078106523567587E-3</v>
      </c>
      <c r="O332">
        <f>+IFERROR(F332/E332,"")</f>
        <v>8.0539426858962353E-3</v>
      </c>
      <c r="P332">
        <f>+IFERROR(H332/G332,"")</f>
        <v>8.4927731307887066E-3</v>
      </c>
      <c r="Q332">
        <f>+IFERROR(J332/I332,"")</f>
        <v>-3.6908561121132236E-2</v>
      </c>
      <c r="R332" s="22">
        <f>+IFERROR(C332/3.974,"")</f>
        <v>81077.25213890287</v>
      </c>
      <c r="S332" s="22">
        <f>+IFERROR(E332/3.974,"")</f>
        <v>1343.4826371414192</v>
      </c>
      <c r="T332" s="22">
        <f>+IFERROR(G332/3.974,"")</f>
        <v>70666.07951685958</v>
      </c>
      <c r="U332" s="22">
        <f>+IFERROR(I332/3.974,"")</f>
        <v>9067.689984901861</v>
      </c>
      <c r="V332" s="10">
        <v>1694777</v>
      </c>
      <c r="W332">
        <f>V332-V331</f>
        <v>9005</v>
      </c>
      <c r="X332" s="22">
        <f>IFERROR(W332-W331,0)</f>
        <v>3948</v>
      </c>
      <c r="Y332" s="35">
        <f>IFERROR(V332/3.974,0)</f>
        <v>426466.28082536487</v>
      </c>
      <c r="Z332" s="10">
        <v>1369026</v>
      </c>
      <c r="AA332" s="22">
        <f>Z332-Z331</f>
        <v>7907</v>
      </c>
      <c r="AB332" s="28">
        <f>IFERROR(Z332/V332,0)</f>
        <v>0.80779123153075594</v>
      </c>
      <c r="AC332" s="31">
        <f>IFERROR(AA332-AA331,0)</f>
        <v>3574</v>
      </c>
      <c r="AD332">
        <f>V332-Z332</f>
        <v>325751</v>
      </c>
      <c r="AE332">
        <f>AD332-AD331</f>
        <v>1098</v>
      </c>
      <c r="AF332" s="28">
        <f>IFERROR(AD332/V332,0)</f>
        <v>0.19220876846924403</v>
      </c>
      <c r="AG332" s="31">
        <f>IFERROR(AE332-AE331,0)</f>
        <v>374</v>
      </c>
      <c r="AH332" s="35">
        <f>IFERROR(AE332/W332,0)</f>
        <v>0.12193225985563576</v>
      </c>
      <c r="AI332" s="35">
        <f>IFERROR(AD332/3.974,0)</f>
        <v>81970.558631102162</v>
      </c>
      <c r="AJ332" s="10">
        <v>33160</v>
      </c>
      <c r="AK332" s="22">
        <f>AJ332-AJ331</f>
        <v>-1227</v>
      </c>
      <c r="AL332" s="22">
        <f>IFERROR(AJ332/AJ331,0)-1</f>
        <v>-3.568208916160176E-2</v>
      </c>
      <c r="AM332" s="35">
        <f>IFERROR(AJ332/3.974,0)</f>
        <v>8344.2375440362357</v>
      </c>
      <c r="AN332" s="35">
        <f>IFERROR(AJ332/C332," ")</f>
        <v>0.10291712316224966</v>
      </c>
      <c r="AO332" s="10">
        <v>452</v>
      </c>
      <c r="AP332">
        <f t="shared" si="316"/>
        <v>-25</v>
      </c>
      <c r="AQ332">
        <f t="shared" si="317"/>
        <v>-5.2410901467505266E-2</v>
      </c>
      <c r="AR332" s="35">
        <f>IFERROR(AO332/3.974,0)</f>
        <v>113.73930548565676</v>
      </c>
      <c r="AS332" s="10">
        <v>2181</v>
      </c>
      <c r="AT332" s="22">
        <f>AS332-AS331</f>
        <v>-68</v>
      </c>
      <c r="AU332" s="22">
        <f>IFERROR(AS332/AS331,0)-1</f>
        <v>-3.0235660293463806E-2</v>
      </c>
      <c r="AV332" s="35">
        <f>IFERROR(AS332/3.974,0)</f>
        <v>548.81731253145438</v>
      </c>
      <c r="AW332" s="51">
        <f>IFERROR(AS332/C332," ")</f>
        <v>6.7690665143807748E-3</v>
      </c>
      <c r="AX332" s="10">
        <v>242</v>
      </c>
      <c r="AY332">
        <f>AX332-AX331</f>
        <v>-10</v>
      </c>
      <c r="AZ332" s="22">
        <f>IFERROR(AX332/AX331,0)-1</f>
        <v>-3.9682539682539653E-2</v>
      </c>
      <c r="BA332" s="35">
        <f>IFERROR(AX332/3.974,0)</f>
        <v>60.895822848515344</v>
      </c>
      <c r="BB332" s="51">
        <f>IFERROR(AX332/C332," ")</f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>IFERROR(BC332-BC331,0)</f>
        <v>-1330</v>
      </c>
      <c r="BE332" s="51">
        <f>IFERROR(BC332/BC331,0)-1</f>
        <v>-3.5594807975378062E-2</v>
      </c>
      <c r="BF332" s="35">
        <f>IFERROR(BC332/3.974,0)</f>
        <v>9067.689984901861</v>
      </c>
      <c r="BG332" s="35">
        <f>IFERROR(BC332/C332," ")</f>
        <v>0.11184012464269198</v>
      </c>
      <c r="BH332" s="45">
        <v>56570</v>
      </c>
      <c r="BI332" s="48">
        <f>IFERROR((BH332-BH331), 0)</f>
        <v>179</v>
      </c>
      <c r="BJ332" s="14">
        <v>126504</v>
      </c>
      <c r="BK332" s="48">
        <f>IFERROR((BJ332-BJ331),0)</f>
        <v>455</v>
      </c>
      <c r="BL332" s="14">
        <v>93984</v>
      </c>
      <c r="BM332" s="48">
        <f>IFERROR((BL332-BL331),0)</f>
        <v>303</v>
      </c>
      <c r="BN332" s="14">
        <v>37444</v>
      </c>
      <c r="BO332" s="48">
        <f>IFERROR((BN332-BN331),0)</f>
        <v>135</v>
      </c>
      <c r="BP332" s="14">
        <v>7699</v>
      </c>
      <c r="BQ332" s="48">
        <f>IFERROR((BP332-BP331),0)</f>
        <v>26</v>
      </c>
      <c r="BR332" s="16">
        <v>30</v>
      </c>
      <c r="BS332" s="24">
        <f>IFERROR((BR332-BR331),0)</f>
        <v>1</v>
      </c>
      <c r="BT332" s="16">
        <v>249</v>
      </c>
      <c r="BU332" s="24">
        <f>IFERROR((BT332-BT331),0)</f>
        <v>2</v>
      </c>
      <c r="BV332" s="16">
        <v>1050</v>
      </c>
      <c r="BW332" s="24">
        <f>IFERROR((BV332-BV331),0)</f>
        <v>9</v>
      </c>
      <c r="BX332" s="16">
        <v>2591</v>
      </c>
      <c r="BY332" s="24">
        <f>IFERROR((BX332-BX331),0)</f>
        <v>19</v>
      </c>
      <c r="BZ332" s="21">
        <v>1419</v>
      </c>
      <c r="CA332" s="27">
        <f>IFERROR((BZ332-BZ331),0)</f>
        <v>12</v>
      </c>
    </row>
    <row r="333" spans="1:79">
      <c r="A333" s="3">
        <v>44230</v>
      </c>
      <c r="B333" s="22">
        <v>44230</v>
      </c>
      <c r="C333" s="10">
        <v>323382</v>
      </c>
      <c r="D333">
        <f>IFERROR(C333-C332,"")</f>
        <v>1181</v>
      </c>
      <c r="E333" s="10">
        <v>5366</v>
      </c>
      <c r="F333">
        <f>E333-E332</f>
        <v>27</v>
      </c>
      <c r="G333" s="10">
        <v>283298</v>
      </c>
      <c r="H333">
        <f>G333-G332</f>
        <v>2471</v>
      </c>
      <c r="I333">
        <f>+IFERROR(C333-E333-G333,"")</f>
        <v>34718</v>
      </c>
      <c r="J333">
        <f>+IFERROR(I333-I332,"")</f>
        <v>-1317</v>
      </c>
      <c r="K333">
        <f>+IFERROR(E333/C333,"")</f>
        <v>1.6593378728562504E-2</v>
      </c>
      <c r="L333">
        <f>+IFERROR(G333/C333,"")</f>
        <v>0.87604752274399933</v>
      </c>
      <c r="M333">
        <f>+IFERROR(I333/C333,"")</f>
        <v>0.10735909852743813</v>
      </c>
      <c r="N333" s="22">
        <f>+IFERROR(D333/C333,"")</f>
        <v>3.652027632954215E-3</v>
      </c>
      <c r="O333">
        <f>+IFERROR(F333/E333,"")</f>
        <v>5.0316809541557954E-3</v>
      </c>
      <c r="P333">
        <f>+IFERROR(H333/G333,"")</f>
        <v>8.7222641882399449E-3</v>
      </c>
      <c r="Q333">
        <f>+IFERROR(J333/I333,"")</f>
        <v>-3.7934212800276514E-2</v>
      </c>
      <c r="R333" s="22">
        <f>+IFERROR(C333/3.974,"")</f>
        <v>81374.43381982889</v>
      </c>
      <c r="S333" s="22">
        <f>+IFERROR(E333/3.974,"")</f>
        <v>1350.276799194766</v>
      </c>
      <c r="T333" s="22">
        <f>+IFERROR(G333/3.974,"")</f>
        <v>71287.871162556621</v>
      </c>
      <c r="U333" s="22">
        <f>+IFERROR(I333/3.974,"")</f>
        <v>8736.2858580775028</v>
      </c>
      <c r="V333" s="10">
        <v>1704656</v>
      </c>
      <c r="W333">
        <f>V333-V332</f>
        <v>9879</v>
      </c>
      <c r="X333" s="22">
        <f>IFERROR(W333-W332,0)</f>
        <v>874</v>
      </c>
      <c r="Y333" s="35">
        <f>IFERROR(V333/3.974,0)</f>
        <v>428952.18922999495</v>
      </c>
      <c r="Z333" s="10">
        <v>1377724</v>
      </c>
      <c r="AA333" s="22">
        <f>Z333-Z332</f>
        <v>8698</v>
      </c>
      <c r="AB333" s="28">
        <f>IFERROR(Z333/V333,0)</f>
        <v>0.80821233140293414</v>
      </c>
      <c r="AC333" s="31">
        <f>IFERROR(AA333-AA332,0)</f>
        <v>791</v>
      </c>
      <c r="AD333">
        <f>V333-Z333</f>
        <v>326932</v>
      </c>
      <c r="AE333">
        <f>AD333-AD332</f>
        <v>1181</v>
      </c>
      <c r="AF333" s="28">
        <f>IFERROR(AD333/V333,0)</f>
        <v>0.19178766859706592</v>
      </c>
      <c r="AG333" s="31">
        <f>IFERROR(AE333-AE332,0)</f>
        <v>83</v>
      </c>
      <c r="AH333" s="35">
        <f>IFERROR(AE333/W333,0)</f>
        <v>0.11954651280493978</v>
      </c>
      <c r="AI333" s="35">
        <f>IFERROR(AD333/3.974,0)</f>
        <v>82267.740312028182</v>
      </c>
      <c r="AJ333" s="10">
        <v>31865</v>
      </c>
      <c r="AK333" s="22">
        <f>AJ333-AJ332</f>
        <v>-1295</v>
      </c>
      <c r="AL333" s="22">
        <f>IFERROR(AJ333/AJ332,0)-1</f>
        <v>-3.9053075995174935E-2</v>
      </c>
      <c r="AM333" s="35">
        <f>IFERROR(AJ333/3.974,0)</f>
        <v>8018.3694011071966</v>
      </c>
      <c r="AN333" s="35">
        <f>IFERROR(AJ333/C333," ")</f>
        <v>9.8536715092367541E-2</v>
      </c>
      <c r="AO333" s="10">
        <v>462</v>
      </c>
      <c r="AP333">
        <f t="shared" si="316"/>
        <v>10</v>
      </c>
      <c r="AQ333">
        <f t="shared" si="317"/>
        <v>2.2123893805309658E-2</v>
      </c>
      <c r="AR333" s="35">
        <f>IFERROR(AO333/3.974,0)</f>
        <v>116.25566180171111</v>
      </c>
      <c r="AS333" s="10">
        <v>2150</v>
      </c>
      <c r="AT333" s="22">
        <f>AS333-AS332</f>
        <v>-31</v>
      </c>
      <c r="AU333" s="22">
        <f>IFERROR(AS333/AS332,0)-1</f>
        <v>-1.421366345712971E-2</v>
      </c>
      <c r="AV333" s="35">
        <f>IFERROR(AS333/3.974,0)</f>
        <v>541.01660795168596</v>
      </c>
      <c r="AW333" s="51">
        <f>IFERROR(AS333/C333," ")</f>
        <v>6.6484838364534822E-3</v>
      </c>
      <c r="AX333" s="10">
        <v>241</v>
      </c>
      <c r="AY333">
        <f>AX333-AX332</f>
        <v>-1</v>
      </c>
      <c r="AZ333" s="22">
        <f>IFERROR(AX333/AX332,0)-1</f>
        <v>-4.1322314049586639E-3</v>
      </c>
      <c r="BA333" s="35">
        <f>IFERROR(AX333/3.974,0)</f>
        <v>60.644187216909913</v>
      </c>
      <c r="BB333" s="51">
        <f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>IFERROR(BC333-BC332,0)</f>
        <v>-1317</v>
      </c>
      <c r="BE333" s="51">
        <f>IFERROR(BC333/BC332,0)-1</f>
        <v>-3.6547800749271553E-2</v>
      </c>
      <c r="BF333" s="35">
        <f>IFERROR(BC333/3.974,0)</f>
        <v>8736.2858580775028</v>
      </c>
      <c r="BG333" s="35">
        <f>IFERROR(BC333/C333," ")</f>
        <v>0.10735909852743813</v>
      </c>
      <c r="BH333" s="45">
        <v>56806</v>
      </c>
      <c r="BI333" s="48">
        <f>IFERROR((BH333-BH332), 0)</f>
        <v>236</v>
      </c>
      <c r="BJ333" s="14">
        <v>126934</v>
      </c>
      <c r="BK333" s="48">
        <f>IFERROR((BJ333-BJ332),0)</f>
        <v>430</v>
      </c>
      <c r="BL333" s="14">
        <v>94288</v>
      </c>
      <c r="BM333" s="48">
        <f>IFERROR((BL333-BL332),0)</f>
        <v>304</v>
      </c>
      <c r="BN333" s="14">
        <v>37608</v>
      </c>
      <c r="BO333" s="48">
        <f>IFERROR((BN333-BN332),0)</f>
        <v>164</v>
      </c>
      <c r="BP333" s="14">
        <v>7746</v>
      </c>
      <c r="BQ333" s="48">
        <f>IFERROR((BP333-BP332),0)</f>
        <v>47</v>
      </c>
      <c r="BR333" s="16">
        <v>30</v>
      </c>
      <c r="BS333" s="24">
        <f>IFERROR((BR333-BR332),0)</f>
        <v>0</v>
      </c>
      <c r="BT333" s="16">
        <v>251</v>
      </c>
      <c r="BU333" s="24">
        <f>IFERROR((BT333-BT332),0)</f>
        <v>2</v>
      </c>
      <c r="BV333" s="16">
        <v>1054</v>
      </c>
      <c r="BW333" s="24">
        <f>IFERROR((BV333-BV332),0)</f>
        <v>4</v>
      </c>
      <c r="BX333" s="16">
        <v>2602</v>
      </c>
      <c r="BY333" s="24">
        <f>IFERROR((BX333-BX332),0)</f>
        <v>11</v>
      </c>
      <c r="BZ333" s="21">
        <v>1429</v>
      </c>
      <c r="CA333" s="27">
        <f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>IFERROR(C334-C333,"")</f>
        <v>1107</v>
      </c>
      <c r="E334" s="10">
        <v>5391</v>
      </c>
      <c r="F334">
        <f>E334-E333</f>
        <v>25</v>
      </c>
      <c r="G334" s="10">
        <v>285490</v>
      </c>
      <c r="H334">
        <f>G334-G333</f>
        <v>2192</v>
      </c>
      <c r="I334">
        <f>+IFERROR(C334-E334-G334,"")</f>
        <v>33608</v>
      </c>
      <c r="J334">
        <f>+IFERROR(I334-I333,"")</f>
        <v>-1110</v>
      </c>
      <c r="K334">
        <f>+IFERROR(E334/C334,"")</f>
        <v>1.6613814335771013E-2</v>
      </c>
      <c r="L334">
        <f>+IFERROR(G334/C334,"")</f>
        <v>0.87981410772013846</v>
      </c>
      <c r="M334">
        <f>+IFERROR(I334/C334,"")</f>
        <v>0.10357207794409055</v>
      </c>
      <c r="N334" s="22">
        <f>+IFERROR(D334/C334,"")</f>
        <v>3.4115178018361177E-3</v>
      </c>
      <c r="O334">
        <f>+IFERROR(F334/E334,"")</f>
        <v>4.6373585605639029E-3</v>
      </c>
      <c r="P334">
        <f>+IFERROR(H334/G334,"")</f>
        <v>7.6780272513923432E-3</v>
      </c>
      <c r="Q334">
        <f>+IFERROR(J334/I334,"")</f>
        <v>-3.3027850511782912E-2</v>
      </c>
      <c r="R334" s="22">
        <f>+IFERROR(C334/3.974,"")</f>
        <v>81652.994464016097</v>
      </c>
      <c r="S334" s="22">
        <f>+IFERROR(E334/3.974,"")</f>
        <v>1356.5676899849018</v>
      </c>
      <c r="T334" s="22">
        <f>+IFERROR(G334/3.974,"")</f>
        <v>71839.456467035736</v>
      </c>
      <c r="U334" s="22">
        <f>+IFERROR(I334/3.974,"")</f>
        <v>8456.9703069954703</v>
      </c>
      <c r="V334" s="10">
        <v>1714415</v>
      </c>
      <c r="W334">
        <f>V334-V333</f>
        <v>9759</v>
      </c>
      <c r="X334" s="22">
        <f>IFERROR(W334-W333,0)</f>
        <v>-120</v>
      </c>
      <c r="Y334" s="35">
        <f>IFERROR(V334/3.974,0)</f>
        <v>431407.90135883237</v>
      </c>
      <c r="Z334" s="10">
        <v>1386376</v>
      </c>
      <c r="AA334" s="22">
        <f>Z334-Z333</f>
        <v>8652</v>
      </c>
      <c r="AB334" s="28">
        <f>IFERROR(Z334/V334,0)</f>
        <v>0.80865834701632922</v>
      </c>
      <c r="AC334" s="31">
        <f>IFERROR(AA334-AA333,0)</f>
        <v>-46</v>
      </c>
      <c r="AD334">
        <f>V334-Z334</f>
        <v>328039</v>
      </c>
      <c r="AE334">
        <f>AD334-AD333</f>
        <v>1107</v>
      </c>
      <c r="AF334" s="28">
        <f>IFERROR(AD334/V334,0)</f>
        <v>0.19134165298367081</v>
      </c>
      <c r="AG334" s="31">
        <f>IFERROR(AE334-AE333,0)</f>
        <v>-74</v>
      </c>
      <c r="AH334" s="35">
        <f>IFERROR(AE334/W334,0)</f>
        <v>0.11343375345834614</v>
      </c>
      <c r="AI334" s="35">
        <f>IFERROR(AD334/3.974,0)</f>
        <v>82546.300956215389</v>
      </c>
      <c r="AJ334" s="10">
        <v>30837</v>
      </c>
      <c r="AK334" s="22">
        <f>AJ334-AJ333</f>
        <v>-1028</v>
      </c>
      <c r="AL334" s="22">
        <f>IFERROR(AJ334/AJ333,0)-1</f>
        <v>-3.2261101522046087E-2</v>
      </c>
      <c r="AM334" s="35">
        <f>IFERROR(AJ334/3.974,0)</f>
        <v>7759.6879718168093</v>
      </c>
      <c r="AN334" s="35">
        <f>IFERROR(AJ334/C334," ")</f>
        <v>9.503249724952155E-2</v>
      </c>
      <c r="AO334" s="10">
        <v>463</v>
      </c>
      <c r="AP334">
        <f t="shared" si="316"/>
        <v>1</v>
      </c>
      <c r="AQ334">
        <f t="shared" si="317"/>
        <v>2.1645021645022577E-3</v>
      </c>
      <c r="AR334" s="35">
        <f>IFERROR(AO334/3.974,0)</f>
        <v>116.50729743331655</v>
      </c>
      <c r="AS334" s="10">
        <v>2078</v>
      </c>
      <c r="AT334" s="22">
        <f>AS334-AS333</f>
        <v>-72</v>
      </c>
      <c r="AU334" s="22">
        <f>IFERROR(AS334/AS333,0)-1</f>
        <v>-3.3488372093023244E-2</v>
      </c>
      <c r="AV334" s="35">
        <f>IFERROR(AS334/3.974,0)</f>
        <v>522.89884247609461</v>
      </c>
      <c r="AW334" s="51">
        <f>IFERROR(AS334/C334," ")</f>
        <v>6.4039150787854136E-3</v>
      </c>
      <c r="AX334" s="10">
        <v>230</v>
      </c>
      <c r="AY334">
        <f>AX334-AX333</f>
        <v>-11</v>
      </c>
      <c r="AZ334" s="22">
        <f>IFERROR(AX334/AX333,0)-1</f>
        <v>-4.5643153526970903E-2</v>
      </c>
      <c r="BA334" s="35">
        <f>IFERROR(AX334/3.974,0)</f>
        <v>57.876195269250125</v>
      </c>
      <c r="BB334" s="51">
        <f>IFERROR(AX334/C334," ")</f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>IFERROR(BC334-BC333,0)</f>
        <v>-1110</v>
      </c>
      <c r="BE334" s="51">
        <f>IFERROR(BC334/BC333,0)-1</f>
        <v>-3.1971887781554242E-2</v>
      </c>
      <c r="BF334" s="35">
        <f>IFERROR(BC334/3.974,0)</f>
        <v>8456.9703069954703</v>
      </c>
      <c r="BG334" s="35">
        <f>IFERROR(BC334/C334," ")</f>
        <v>0.10357207794409055</v>
      </c>
      <c r="BH334" s="45">
        <v>57043</v>
      </c>
      <c r="BI334" s="48">
        <f>IFERROR((BH334-BH333), 0)</f>
        <v>237</v>
      </c>
      <c r="BJ334" s="14">
        <v>127331</v>
      </c>
      <c r="BK334" s="48">
        <f>IFERROR((BJ334-BJ333),0)</f>
        <v>397</v>
      </c>
      <c r="BL334" s="14">
        <v>94604</v>
      </c>
      <c r="BM334" s="48">
        <f>IFERROR((BL334-BL333),0)</f>
        <v>316</v>
      </c>
      <c r="BN334" s="14">
        <v>37740</v>
      </c>
      <c r="BO334" s="48">
        <f>IFERROR((BN334-BN333),0)</f>
        <v>132</v>
      </c>
      <c r="BP334" s="14">
        <v>7771</v>
      </c>
      <c r="BQ334" s="48">
        <f>IFERROR((BP334-BP333),0)</f>
        <v>25</v>
      </c>
      <c r="BR334" s="16">
        <v>30</v>
      </c>
      <c r="BS334" s="24">
        <f>IFERROR((BR334-BR333),0)</f>
        <v>0</v>
      </c>
      <c r="BT334" s="16">
        <v>251</v>
      </c>
      <c r="BU334" s="24">
        <f>IFERROR((BT334-BT333),0)</f>
        <v>0</v>
      </c>
      <c r="BV334" s="16">
        <v>1060</v>
      </c>
      <c r="BW334" s="24">
        <f>IFERROR((BV334-BV333),0)</f>
        <v>6</v>
      </c>
      <c r="BX334" s="16">
        <v>2615</v>
      </c>
      <c r="BY334" s="24">
        <f>IFERROR((BX334-BX333),0)</f>
        <v>13</v>
      </c>
      <c r="BZ334" s="21">
        <v>1435</v>
      </c>
      <c r="CA334" s="27">
        <f>IFERROR((BZ334-BZ333),0)</f>
        <v>6</v>
      </c>
    </row>
    <row r="335" spans="1:79">
      <c r="A335" s="3">
        <v>44232</v>
      </c>
      <c r="B335" s="22">
        <v>44232</v>
      </c>
      <c r="C335" s="10">
        <v>325487</v>
      </c>
      <c r="D335">
        <f>IFERROR(C335-C334,"")</f>
        <v>998</v>
      </c>
      <c r="E335" s="10">
        <v>5426</v>
      </c>
      <c r="F335">
        <f>E335-E334</f>
        <v>35</v>
      </c>
      <c r="G335" s="10">
        <v>287746</v>
      </c>
      <c r="H335">
        <f>G335-G334</f>
        <v>2256</v>
      </c>
      <c r="I335">
        <f>+IFERROR(C335-E335-G335,"")</f>
        <v>32315</v>
      </c>
      <c r="J335">
        <f>+IFERROR(I335-I334,"")</f>
        <v>-1293</v>
      </c>
      <c r="K335">
        <f>+IFERROR(E335/C335,"")</f>
        <v>1.6670404655178241E-2</v>
      </c>
      <c r="L335">
        <f>+IFERROR(G335/C335,"")</f>
        <v>0.88404759637097641</v>
      </c>
      <c r="M335">
        <f>+IFERROR(I335/C335,"")</f>
        <v>9.9281998973845348E-2</v>
      </c>
      <c r="N335" s="22">
        <f>+IFERROR(D335/C335,"")</f>
        <v>3.0661746859321571E-3</v>
      </c>
      <c r="O335">
        <f>+IFERROR(F335/E335,"")</f>
        <v>6.4504238849981566E-3</v>
      </c>
      <c r="P335">
        <f>+IFERROR(H335/G335,"")</f>
        <v>7.8402479964969109E-3</v>
      </c>
      <c r="Q335">
        <f>+IFERROR(J335/I335,"")</f>
        <v>-4.0012378152560729E-2</v>
      </c>
      <c r="R335" s="22">
        <f>+IFERROR(C335/3.974,"")</f>
        <v>81904.126824358318</v>
      </c>
      <c r="S335" s="22">
        <f>+IFERROR(E335/3.974,"")</f>
        <v>1365.3749370910921</v>
      </c>
      <c r="T335" s="22">
        <f>+IFERROR(G335/3.974,"")</f>
        <v>72407.146451937588</v>
      </c>
      <c r="U335" s="22">
        <f>+IFERROR(I335/3.974,"")</f>
        <v>8131.6054353296422</v>
      </c>
      <c r="V335" s="10">
        <v>1724204</v>
      </c>
      <c r="W335">
        <f>V335-V334</f>
        <v>9789</v>
      </c>
      <c r="X335" s="22">
        <f>IFERROR(W335-W334,0)</f>
        <v>30</v>
      </c>
      <c r="Y335" s="35">
        <f>IFERROR(V335/3.974,0)</f>
        <v>433871.16255661799</v>
      </c>
      <c r="Z335" s="10">
        <v>1395167</v>
      </c>
      <c r="AA335" s="22">
        <f>Z335-Z334</f>
        <v>8791</v>
      </c>
      <c r="AB335" s="28">
        <f>IFERROR(Z335/V335,0)</f>
        <v>0.80916585276452202</v>
      </c>
      <c r="AC335" s="31">
        <f>IFERROR(AA335-AA334,0)</f>
        <v>139</v>
      </c>
      <c r="AD335">
        <f>V335-Z335</f>
        <v>329037</v>
      </c>
      <c r="AE335">
        <f>AD335-AD334</f>
        <v>998</v>
      </c>
      <c r="AF335" s="28">
        <f>IFERROR(AD335/V335,0)</f>
        <v>0.19083414723547792</v>
      </c>
      <c r="AG335" s="31">
        <f>IFERROR(AE335-AE334,0)</f>
        <v>-109</v>
      </c>
      <c r="AH335" s="35">
        <f>IFERROR(AE335/W335,0)</f>
        <v>0.10195116968025335</v>
      </c>
      <c r="AI335" s="35">
        <f>IFERROR(AD335/3.974,0)</f>
        <v>82797.433316557624</v>
      </c>
      <c r="AJ335" s="10">
        <v>29469</v>
      </c>
      <c r="AK335" s="22">
        <f>AJ335-AJ334</f>
        <v>-1368</v>
      </c>
      <c r="AL335" s="22">
        <f>IFERROR(AJ335/AJ334,0)-1</f>
        <v>-4.4362292051756014E-2</v>
      </c>
      <c r="AM335" s="35">
        <f>IFERROR(AJ335/3.974,0)</f>
        <v>7415.4504277805736</v>
      </c>
      <c r="AN335" s="35">
        <f>IFERROR(AJ335/C335," ")</f>
        <v>9.0538178176086906E-2</v>
      </c>
      <c r="AO335" s="10">
        <v>459</v>
      </c>
      <c r="AP335">
        <f t="shared" si="316"/>
        <v>-4</v>
      </c>
      <c r="AQ335">
        <f t="shared" si="317"/>
        <v>-8.6393088552916275E-3</v>
      </c>
      <c r="AR335" s="35">
        <f>IFERROR(AO335/3.974,0)</f>
        <v>115.50075490689481</v>
      </c>
      <c r="AS335" s="10">
        <v>2060</v>
      </c>
      <c r="AT335" s="22">
        <f>AS335-AS334</f>
        <v>-18</v>
      </c>
      <c r="AU335" s="22">
        <f>IFERROR(AS335/AS334,0)-1</f>
        <v>-8.6621751684311521E-3</v>
      </c>
      <c r="AV335" s="35">
        <f>IFERROR(AS335/3.974,0)</f>
        <v>518.36940110719672</v>
      </c>
      <c r="AW335" s="51">
        <f>IFERROR(AS335/C335," ")</f>
        <v>6.3289778086375184E-3</v>
      </c>
      <c r="AX335" s="10">
        <v>227</v>
      </c>
      <c r="AY335">
        <f>AX335-AX334</f>
        <v>-3</v>
      </c>
      <c r="AZ335" s="22">
        <f>IFERROR(AX335/AX334,0)-1</f>
        <v>-1.3043478260869601E-2</v>
      </c>
      <c r="BA335" s="35">
        <f>IFERROR(AX335/3.974,0)</f>
        <v>57.121288374433817</v>
      </c>
      <c r="BB335" s="51">
        <f>IFERROR(AX335/C335," ")</f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>IFERROR(BC335-BC334,0)</f>
        <v>-1393</v>
      </c>
      <c r="BE335" s="51">
        <f>IFERROR(BC335/BC334,0)-1</f>
        <v>-4.1448464651273498E-2</v>
      </c>
      <c r="BF335" s="35">
        <f>IFERROR(BC335/3.974,0)</f>
        <v>8106.441872169099</v>
      </c>
      <c r="BG335" s="35">
        <f>IFERROR(BC335/C335," ")</f>
        <v>9.8974767041387218E-2</v>
      </c>
      <c r="BH335" s="45">
        <v>57245</v>
      </c>
      <c r="BI335" s="48">
        <f>IFERROR((BH335-BH334), 0)</f>
        <v>202</v>
      </c>
      <c r="BJ335" s="14">
        <v>127692</v>
      </c>
      <c r="BK335" s="48">
        <f>IFERROR((BJ335-BJ334),0)</f>
        <v>361</v>
      </c>
      <c r="BL335" s="14">
        <v>94878</v>
      </c>
      <c r="BM335" s="48">
        <f>IFERROR((BL335-BL334),0)</f>
        <v>274</v>
      </c>
      <c r="BN335" s="14">
        <v>37874</v>
      </c>
      <c r="BO335" s="48">
        <f>IFERROR((BN335-BN334),0)</f>
        <v>134</v>
      </c>
      <c r="BP335" s="14">
        <v>7798</v>
      </c>
      <c r="BQ335" s="48">
        <f>IFERROR((BP335-BP334),0)</f>
        <v>27</v>
      </c>
      <c r="BR335" s="16">
        <v>30</v>
      </c>
      <c r="BS335" s="24">
        <f>IFERROR((BR335-BR334),0)</f>
        <v>0</v>
      </c>
      <c r="BT335" s="16">
        <v>251</v>
      </c>
      <c r="BU335" s="24">
        <f>IFERROR((BT335-BT334),0)</f>
        <v>0</v>
      </c>
      <c r="BV335" s="16">
        <v>1065</v>
      </c>
      <c r="BW335" s="24">
        <f>IFERROR((BV335-BV334),0)</f>
        <v>5</v>
      </c>
      <c r="BX335" s="16">
        <v>2637</v>
      </c>
      <c r="BY335" s="24">
        <f>IFERROR((BX335-BX334),0)</f>
        <v>22</v>
      </c>
      <c r="BZ335" s="21">
        <v>1443</v>
      </c>
      <c r="CA335" s="27">
        <f>IFERROR((BZ335-BZ334),0)</f>
        <v>8</v>
      </c>
    </row>
    <row r="336" spans="1:79">
      <c r="A336" s="3">
        <v>44233</v>
      </c>
      <c r="B336" s="22">
        <v>44233</v>
      </c>
      <c r="C336" s="10">
        <v>326464</v>
      </c>
      <c r="D336">
        <f>IFERROR(C336-C335,"")</f>
        <v>977</v>
      </c>
      <c r="E336" s="10">
        <v>5455</v>
      </c>
      <c r="F336">
        <f>E336-E335</f>
        <v>29</v>
      </c>
      <c r="G336" s="10">
        <v>290124</v>
      </c>
      <c r="H336">
        <f>G336-G335</f>
        <v>2378</v>
      </c>
      <c r="I336">
        <f>+IFERROR(C336-E336-G336,"")</f>
        <v>30885</v>
      </c>
      <c r="J336">
        <f>+IFERROR(I336-I335,"")</f>
        <v>-1430</v>
      </c>
      <c r="K336">
        <f>+IFERROR(E336/C336,"")</f>
        <v>1.670934620662615E-2</v>
      </c>
      <c r="L336">
        <f>+IFERROR(G336/C336,"")</f>
        <v>0.88868604195255829</v>
      </c>
      <c r="M336">
        <f>+IFERROR(I336/C336,"")</f>
        <v>9.460461184081552E-2</v>
      </c>
      <c r="N336" s="22">
        <f>+IFERROR(D336/C336,"")</f>
        <v>2.9926730052930797E-3</v>
      </c>
      <c r="O336">
        <f>+IFERROR(F336/E336,"")</f>
        <v>5.3162236480293308E-3</v>
      </c>
      <c r="P336">
        <f>+IFERROR(H336/G336,"")</f>
        <v>8.1964952916683907E-3</v>
      </c>
      <c r="Q336">
        <f>+IFERROR(J336/I336,"")</f>
        <v>-4.630079326533916E-2</v>
      </c>
      <c r="R336" s="22">
        <f>+IFERROR(C336/3.974,"")</f>
        <v>82149.974836436842</v>
      </c>
      <c r="S336" s="22">
        <f>+IFERROR(E336/3.974,"")</f>
        <v>1372.6723704076496</v>
      </c>
      <c r="T336" s="22">
        <f>+IFERROR(G336/3.974,"")</f>
        <v>73005.535983895315</v>
      </c>
      <c r="U336" s="22">
        <f>+IFERROR(I336/3.974,"")</f>
        <v>7771.7664821338694</v>
      </c>
      <c r="V336" s="10">
        <v>1733650</v>
      </c>
      <c r="W336">
        <f>V336-V335</f>
        <v>9446</v>
      </c>
      <c r="X336" s="22">
        <f>IFERROR(W336-W335,0)</f>
        <v>-343</v>
      </c>
      <c r="Y336" s="35">
        <f>IFERROR(V336/3.974,0)</f>
        <v>436248.11273276294</v>
      </c>
      <c r="Z336" s="10">
        <v>1403636</v>
      </c>
      <c r="AA336" s="22">
        <f>Z336-Z335</f>
        <v>8469</v>
      </c>
      <c r="AB336" s="28">
        <f>IFERROR(Z336/V336,0)</f>
        <v>0.8096420846191561</v>
      </c>
      <c r="AC336" s="31">
        <f>IFERROR(AA336-AA335,0)</f>
        <v>-322</v>
      </c>
      <c r="AD336">
        <f>V336-Z336</f>
        <v>330014</v>
      </c>
      <c r="AE336">
        <f>AD336-AD335</f>
        <v>977</v>
      </c>
      <c r="AF336" s="28">
        <f>IFERROR(AD336/V336,0)</f>
        <v>0.19035791538084387</v>
      </c>
      <c r="AG336" s="31">
        <f>IFERROR(AE336-AE335,0)</f>
        <v>-21</v>
      </c>
      <c r="AH336" s="35">
        <f>IFERROR(AE336/W336,0)</f>
        <v>0.1034300232902816</v>
      </c>
      <c r="AI336" s="35">
        <f>IFERROR(AD336/3.974,0)</f>
        <v>83043.281328636134</v>
      </c>
      <c r="AJ336" s="10">
        <v>28380</v>
      </c>
      <c r="AK336" s="22">
        <f>AJ336-AJ335</f>
        <v>-1089</v>
      </c>
      <c r="AL336" s="22">
        <f>IFERROR(AJ336/AJ335,0)-1</f>
        <v>-3.6954087346024678E-2</v>
      </c>
      <c r="AM336" s="35">
        <f>IFERROR(AJ336/3.974,0)</f>
        <v>7141.4192249622547</v>
      </c>
      <c r="AN336" s="35">
        <f>IFERROR(AJ336/C336," ")</f>
        <v>8.6931484022740646E-2</v>
      </c>
      <c r="AO336" s="10">
        <v>447</v>
      </c>
      <c r="AP336">
        <f t="shared" si="316"/>
        <v>-12</v>
      </c>
      <c r="AQ336">
        <f t="shared" si="317"/>
        <v>-2.6143790849673221E-2</v>
      </c>
      <c r="AR336" s="35">
        <f>IFERROR(AO336/3.974,0)</f>
        <v>112.48112732762959</v>
      </c>
      <c r="AS336" s="10">
        <v>1844</v>
      </c>
      <c r="AT336" s="22">
        <f>AS336-AS335</f>
        <v>-216</v>
      </c>
      <c r="AU336" s="22">
        <f>IFERROR(AS336/AS335,0)-1</f>
        <v>-0.10485436893203881</v>
      </c>
      <c r="AV336" s="35">
        <f>IFERROR(AS336/3.974,0)</f>
        <v>464.0161046804227</v>
      </c>
      <c r="AW336" s="51">
        <f>IFERROR(AS336/C336," ")</f>
        <v>5.648402274063909E-3</v>
      </c>
      <c r="AX336" s="10">
        <v>214</v>
      </c>
      <c r="AY336">
        <f>AX336-AX335</f>
        <v>-13</v>
      </c>
      <c r="AZ336" s="22">
        <f>IFERROR(AX336/AX335,0)-1</f>
        <v>-5.7268722466960353E-2</v>
      </c>
      <c r="BA336" s="35">
        <f>IFERROR(AX336/3.974,0)</f>
        <v>53.85002516356316</v>
      </c>
      <c r="BB336" s="51">
        <f>IFERROR(AX336/C336," ")</f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>IFERROR(BC336-BC335,0)</f>
        <v>-1330</v>
      </c>
      <c r="BE336" s="51">
        <f>IFERROR(BC336/BC335,0)-1</f>
        <v>-4.128511562936521E-2</v>
      </c>
      <c r="BF336" s="35">
        <f>IFERROR(BC336/3.974,0)</f>
        <v>7771.7664821338694</v>
      </c>
      <c r="BG336" s="35">
        <f>IFERROR(BC336/C336," ")</f>
        <v>9.460461184081552E-2</v>
      </c>
      <c r="BH336" s="45">
        <v>57477</v>
      </c>
      <c r="BI336" s="48">
        <f>IFERROR((BH336-BH335), 0)</f>
        <v>232</v>
      </c>
      <c r="BJ336" s="14">
        <v>128013</v>
      </c>
      <c r="BK336" s="48">
        <f>IFERROR((BJ336-BJ335),0)</f>
        <v>321</v>
      </c>
      <c r="BL336" s="14">
        <v>95135</v>
      </c>
      <c r="BM336" s="48">
        <f>IFERROR((BL336-BL335),0)</f>
        <v>257</v>
      </c>
      <c r="BN336" s="14">
        <v>38026</v>
      </c>
      <c r="BO336" s="48">
        <f>IFERROR((BN336-BN335),0)</f>
        <v>152</v>
      </c>
      <c r="BP336" s="14">
        <v>7813</v>
      </c>
      <c r="BQ336" s="48">
        <f>IFERROR((BP336-BP335),0)</f>
        <v>15</v>
      </c>
      <c r="BR336" s="16">
        <v>30</v>
      </c>
      <c r="BS336" s="24">
        <f>IFERROR((BR336-BR335),0)</f>
        <v>0</v>
      </c>
      <c r="BT336" s="16">
        <v>251</v>
      </c>
      <c r="BU336" s="24">
        <f>IFERROR((BT336-BT335),0)</f>
        <v>0</v>
      </c>
      <c r="BV336" s="16">
        <v>1069</v>
      </c>
      <c r="BW336" s="24">
        <f>IFERROR((BV336-BV335),0)</f>
        <v>4</v>
      </c>
      <c r="BX336" s="16">
        <v>2654</v>
      </c>
      <c r="BY336" s="24">
        <f>IFERROR((BX336-BX335),0)</f>
        <v>17</v>
      </c>
      <c r="BZ336" s="21">
        <v>1451</v>
      </c>
      <c r="CA336" s="27">
        <f>IFERROR((BZ336-BZ335),0)</f>
        <v>8</v>
      </c>
    </row>
    <row r="337" spans="1:79">
      <c r="A337" s="3">
        <v>44234</v>
      </c>
      <c r="B337" s="22">
        <v>44234</v>
      </c>
      <c r="C337" s="10">
        <v>327091</v>
      </c>
      <c r="D337">
        <f>IFERROR(C337-C336,"")</f>
        <v>627</v>
      </c>
      <c r="E337" s="10">
        <v>5480</v>
      </c>
      <c r="F337">
        <f>E337-E336</f>
        <v>25</v>
      </c>
      <c r="G337" s="10">
        <v>292302</v>
      </c>
      <c r="H337">
        <f>G337-G336</f>
        <v>2178</v>
      </c>
      <c r="I337">
        <f>+IFERROR(C337-E337-G337,"")</f>
        <v>29309</v>
      </c>
      <c r="J337">
        <f>+IFERROR(I337-I336,"")</f>
        <v>-1576</v>
      </c>
      <c r="K337">
        <f>+IFERROR(E337/C337,"")</f>
        <v>1.6753747428085761E-2</v>
      </c>
      <c r="L337">
        <f>+IFERROR(G337/C337,"")</f>
        <v>0.89364121911027816</v>
      </c>
      <c r="M337">
        <f>+IFERROR(I337/C337,"")</f>
        <v>8.9605033461636063E-2</v>
      </c>
      <c r="N337" s="22">
        <f>+IFERROR(D337/C337,"")</f>
        <v>1.9168977440528782E-3</v>
      </c>
      <c r="O337">
        <f>+IFERROR(F337/E337,"")</f>
        <v>4.5620437956204376E-3</v>
      </c>
      <c r="P337">
        <f>+IFERROR(H337/G337,"")</f>
        <v>7.4511977338506067E-3</v>
      </c>
      <c r="Q337">
        <f>+IFERROR(J337/I337,"")</f>
        <v>-5.3771878945033949E-2</v>
      </c>
      <c r="R337" s="22">
        <f>+IFERROR(C337/3.974,"")</f>
        <v>82307.750377453442</v>
      </c>
      <c r="S337" s="22">
        <f>+IFERROR(E337/3.974,"")</f>
        <v>1378.9632611977856</v>
      </c>
      <c r="T337" s="22">
        <f>+IFERROR(G337/3.974,"")</f>
        <v>73553.598389531951</v>
      </c>
      <c r="U337" s="22">
        <f>+IFERROR(I337/3.974,"")</f>
        <v>7375.1887267237034</v>
      </c>
      <c r="V337" s="10">
        <v>1739966</v>
      </c>
      <c r="W337">
        <f>V337-V336</f>
        <v>6316</v>
      </c>
      <c r="X337" s="22">
        <f>IFERROR(W337-W336,0)</f>
        <v>-3130</v>
      </c>
      <c r="Y337" s="35">
        <f>IFERROR(V337/3.974,0)</f>
        <v>437837.44338198286</v>
      </c>
      <c r="Z337" s="10">
        <v>1409325</v>
      </c>
      <c r="AA337" s="22">
        <f>Z337-Z336</f>
        <v>5689</v>
      </c>
      <c r="AB337" s="28">
        <f>IFERROR(Z337/V337,0)</f>
        <v>0.80997272360494399</v>
      </c>
      <c r="AC337" s="31">
        <f>IFERROR(AA337-AA336,0)</f>
        <v>-2780</v>
      </c>
      <c r="AD337">
        <f>V337-Z337</f>
        <v>330641</v>
      </c>
      <c r="AE337">
        <f>AD337-AD336</f>
        <v>627</v>
      </c>
      <c r="AF337" s="28">
        <f>IFERROR(AD337/V337,0)</f>
        <v>0.19002727639505598</v>
      </c>
      <c r="AG337" s="31">
        <f>IFERROR(AE337-AE336,0)</f>
        <v>-350</v>
      </c>
      <c r="AH337" s="35">
        <f>IFERROR(AE337/W337,0)</f>
        <v>9.9271690943635207E-2</v>
      </c>
      <c r="AI337" s="35">
        <f>IFERROR(AD337/3.974,0)</f>
        <v>83201.056869652733</v>
      </c>
      <c r="AJ337" s="10">
        <v>26824</v>
      </c>
      <c r="AK337" s="22">
        <f>AJ337-AJ336</f>
        <v>-1556</v>
      </c>
      <c r="AL337" s="22">
        <f>IFERROR(AJ337/AJ336,0)-1</f>
        <v>-5.4827343199436274E-2</v>
      </c>
      <c r="AM337" s="35">
        <f>IFERROR(AJ337/3.974,0)</f>
        <v>6749.8741821841968</v>
      </c>
      <c r="AN337" s="35">
        <f>IFERROR(AJ337/C337," ")</f>
        <v>8.2007759308571626E-2</v>
      </c>
      <c r="AO337" s="10">
        <v>461</v>
      </c>
      <c r="AP337">
        <f t="shared" si="316"/>
        <v>14</v>
      </c>
      <c r="AQ337">
        <f t="shared" si="317"/>
        <v>3.1319910514541416E-2</v>
      </c>
      <c r="AR337" s="35">
        <f>IFERROR(AO337/3.974,0)</f>
        <v>116.00402617010567</v>
      </c>
      <c r="AS337" s="10">
        <v>1815</v>
      </c>
      <c r="AT337" s="22">
        <f>AS337-AS336</f>
        <v>-29</v>
      </c>
      <c r="AU337" s="22">
        <f>IFERROR(AS337/AS336,0)-1</f>
        <v>-1.57266811279827E-2</v>
      </c>
      <c r="AV337" s="35">
        <f>IFERROR(AS337/3.974,0)</f>
        <v>456.7186713638651</v>
      </c>
      <c r="AW337" s="51">
        <f>IFERROR(AS337/C337," ")</f>
        <v>5.5489145222583315E-3</v>
      </c>
      <c r="AX337" s="10">
        <v>209</v>
      </c>
      <c r="AY337">
        <f>AX337-AX336</f>
        <v>-5</v>
      </c>
      <c r="AZ337" s="22">
        <f>IFERROR(AX337/AX336,0)-1</f>
        <v>-2.3364485981308358E-2</v>
      </c>
      <c r="BA337" s="35">
        <f>IFERROR(AX337/3.974,0)</f>
        <v>52.591847005535982</v>
      </c>
      <c r="BB337" s="51">
        <f>IFERROR(AX337/C337," ")</f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>IFERROR(BC337-BC336,0)</f>
        <v>-1576</v>
      </c>
      <c r="BE337" s="51">
        <f>IFERROR(BC337/BC336,0)-1</f>
        <v>-5.1028007123198993E-2</v>
      </c>
      <c r="BF337" s="35">
        <f>IFERROR(BC337/3.974,0)</f>
        <v>7375.1887267237034</v>
      </c>
      <c r="BG337" s="35">
        <f>IFERROR(BC337/C337," ")</f>
        <v>8.9605033461636063E-2</v>
      </c>
      <c r="BH337" s="45">
        <v>57626</v>
      </c>
      <c r="BI337" s="48">
        <f>IFERROR((BH337-BH336), 0)</f>
        <v>149</v>
      </c>
      <c r="BJ337" s="14">
        <v>128234</v>
      </c>
      <c r="BK337" s="48">
        <f>IFERROR((BJ337-BJ336),0)</f>
        <v>221</v>
      </c>
      <c r="BL337" s="14">
        <v>95291</v>
      </c>
      <c r="BM337" s="48">
        <f>IFERROR((BL337-BL336),0)</f>
        <v>156</v>
      </c>
      <c r="BN337" s="14">
        <v>38110</v>
      </c>
      <c r="BO337" s="48">
        <f>IFERROR((BN337-BN336),0)</f>
        <v>84</v>
      </c>
      <c r="BP337" s="14">
        <v>7830</v>
      </c>
      <c r="BQ337" s="48">
        <f>IFERROR((BP337-BP336),0)</f>
        <v>17</v>
      </c>
      <c r="BR337" s="16">
        <v>30</v>
      </c>
      <c r="BS337" s="24">
        <f>IFERROR((BR337-BR336),0)</f>
        <v>0</v>
      </c>
      <c r="BT337" s="16">
        <v>252</v>
      </c>
      <c r="BU337" s="24">
        <f>IFERROR((BT337-BT336),0)</f>
        <v>1</v>
      </c>
      <c r="BV337" s="16">
        <v>1075</v>
      </c>
      <c r="BW337" s="24">
        <f>IFERROR((BV337-BV336),0)</f>
        <v>6</v>
      </c>
      <c r="BX337" s="16">
        <v>2666</v>
      </c>
      <c r="BY337" s="24">
        <f>IFERROR((BX337-BX336),0)</f>
        <v>12</v>
      </c>
      <c r="BZ337" s="21">
        <v>1457</v>
      </c>
      <c r="CA337" s="27">
        <f>IFERROR((BZ337-BZ336),0)</f>
        <v>6</v>
      </c>
    </row>
    <row r="338" spans="1:79">
      <c r="A338" s="3">
        <v>44235</v>
      </c>
      <c r="B338" s="22">
        <v>44235</v>
      </c>
      <c r="C338" s="10">
        <v>327654</v>
      </c>
      <c r="D338">
        <f>IFERROR(C338-C337,"")</f>
        <v>563</v>
      </c>
      <c r="E338" s="10">
        <v>5506</v>
      </c>
      <c r="F338">
        <f>E338-E337</f>
        <v>26</v>
      </c>
      <c r="G338" s="10">
        <v>294410</v>
      </c>
      <c r="H338">
        <f>G338-G337</f>
        <v>2108</v>
      </c>
      <c r="I338">
        <f>+IFERROR(C338-E338-G338,"")</f>
        <v>27738</v>
      </c>
      <c r="J338">
        <f>+IFERROR(I338-I337,"")</f>
        <v>-1571</v>
      </c>
      <c r="K338">
        <f>+IFERROR(E338/C338,"")</f>
        <v>1.6804311865565504E-2</v>
      </c>
      <c r="L338">
        <f>+IFERROR(G338/C338,"")</f>
        <v>0.89853931281168553</v>
      </c>
      <c r="M338">
        <f>+IFERROR(I338/C338,"")</f>
        <v>8.4656375322749E-2</v>
      </c>
      <c r="N338" s="22">
        <f>+IFERROR(D338/C338,"")</f>
        <v>1.7182759862537922E-3</v>
      </c>
      <c r="O338">
        <f>+IFERROR(F338/E338,"")</f>
        <v>4.7221213221939704E-3</v>
      </c>
      <c r="P338">
        <f>+IFERROR(H338/G338,"")</f>
        <v>7.1600828776196461E-3</v>
      </c>
      <c r="Q338">
        <f>+IFERROR(J338/I338,"")</f>
        <v>-5.6637104333405436E-2</v>
      </c>
      <c r="R338" s="22">
        <f>+IFERROR(C338/3.974,"")</f>
        <v>82449.421238047304</v>
      </c>
      <c r="S338" s="22">
        <f>+IFERROR(E338/3.974,"")</f>
        <v>1385.5057876195269</v>
      </c>
      <c r="T338" s="22">
        <f>+IFERROR(G338/3.974,"")</f>
        <v>74084.046300956208</v>
      </c>
      <c r="U338" s="22">
        <f>+IFERROR(I338/3.974,"")</f>
        <v>6979.8691494715649</v>
      </c>
      <c r="V338" s="10">
        <v>1745487</v>
      </c>
      <c r="W338">
        <f>V338-V337</f>
        <v>5521</v>
      </c>
      <c r="X338" s="22">
        <f>IFERROR(W338-W337,0)</f>
        <v>-795</v>
      </c>
      <c r="Y338" s="35">
        <f>IFERROR(V338/3.974,0)</f>
        <v>439226.72370407649</v>
      </c>
      <c r="Z338" s="10">
        <v>1414283</v>
      </c>
      <c r="AA338" s="22">
        <f>Z338-Z337</f>
        <v>4958</v>
      </c>
      <c r="AB338" s="28">
        <f>IFERROR(Z338/V338,0)</f>
        <v>0.81025123647440511</v>
      </c>
      <c r="AC338" s="31">
        <f>IFERROR(AA338-AA337,0)</f>
        <v>-731</v>
      </c>
      <c r="AD338">
        <f>V338-Z338</f>
        <v>331204</v>
      </c>
      <c r="AE338">
        <f>AD338-AD337</f>
        <v>563</v>
      </c>
      <c r="AF338" s="28">
        <f>IFERROR(AD338/V338,0)</f>
        <v>0.18974876352559486</v>
      </c>
      <c r="AG338" s="31">
        <f>IFERROR(AE338-AE337,0)</f>
        <v>-64</v>
      </c>
      <c r="AH338" s="35">
        <f>IFERROR(AE338/W338,0)</f>
        <v>0.1019742800217352</v>
      </c>
      <c r="AI338" s="35">
        <f>IFERROR(AD338/3.974,0)</f>
        <v>83342.727730246595</v>
      </c>
      <c r="AJ338" s="10">
        <v>25286</v>
      </c>
      <c r="AK338" s="22">
        <f>AJ338-AJ337</f>
        <v>-1538</v>
      </c>
      <c r="AL338" s="22">
        <f>IFERROR(AJ338/AJ337,0)-1</f>
        <v>-5.733671339099311E-2</v>
      </c>
      <c r="AM338" s="35">
        <f>IFERROR(AJ338/3.974,0)</f>
        <v>6362.8585807750378</v>
      </c>
      <c r="AN338" s="35">
        <f>IFERROR(AJ338/C338," ")</f>
        <v>7.7172871382617025E-2</v>
      </c>
      <c r="AO338" s="10">
        <v>454</v>
      </c>
      <c r="AP338">
        <f t="shared" si="316"/>
        <v>-7</v>
      </c>
      <c r="AQ338">
        <f t="shared" si="317"/>
        <v>-1.5184381778741818E-2</v>
      </c>
      <c r="AR338" s="35">
        <f>IFERROR(AO338/3.974,0)</f>
        <v>114.24257674886763</v>
      </c>
      <c r="AS338" s="10">
        <v>1793</v>
      </c>
      <c r="AT338" s="22">
        <f>AS338-AS337</f>
        <v>-22</v>
      </c>
      <c r="AU338" s="22">
        <f>IFERROR(AS338/AS337,0)-1</f>
        <v>-1.2121212121212088E-2</v>
      </c>
      <c r="AV338" s="35">
        <f>IFERROR(AS338/3.974,0)</f>
        <v>451.18268746854551</v>
      </c>
      <c r="AW338" s="51">
        <f>IFERROR(AS338/C338," ")</f>
        <v>5.4722359562221125E-3</v>
      </c>
      <c r="AX338" s="10">
        <v>205</v>
      </c>
      <c r="AY338">
        <f>AX338-AX337</f>
        <v>-4</v>
      </c>
      <c r="AZ338" s="22">
        <f>IFERROR(AX338/AX337,0)-1</f>
        <v>-1.9138755980861233E-2</v>
      </c>
      <c r="BA338" s="35">
        <f>IFERROR(AX338/3.974,0)</f>
        <v>51.585304479114242</v>
      </c>
      <c r="BB338" s="51">
        <f>IFERROR(AX338/C338," ")</f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>IFERROR(BC338-BC337,0)</f>
        <v>-1571</v>
      </c>
      <c r="BE338" s="51">
        <f>IFERROR(BC338/BC337,0)-1</f>
        <v>-5.3601282882391077E-2</v>
      </c>
      <c r="BF338" s="35">
        <f>IFERROR(BC338/3.974,0)</f>
        <v>6979.8691494715649</v>
      </c>
      <c r="BG338" s="35">
        <f>IFERROR(BC338/C338," ")</f>
        <v>8.4656375322749E-2</v>
      </c>
      <c r="BH338" s="45">
        <v>57738</v>
      </c>
      <c r="BI338" s="48">
        <f>IFERROR((BH338-BH337), 0)</f>
        <v>112</v>
      </c>
      <c r="BJ338" s="14">
        <v>128440</v>
      </c>
      <c r="BK338" s="48">
        <f>IFERROR((BJ338-BJ337),0)</f>
        <v>206</v>
      </c>
      <c r="BL338" s="14">
        <v>95428</v>
      </c>
      <c r="BM338" s="48">
        <f>IFERROR((BL338-BL337),0)</f>
        <v>137</v>
      </c>
      <c r="BN338" s="14">
        <v>38199</v>
      </c>
      <c r="BO338" s="48">
        <f>IFERROR((BN338-BN337),0)</f>
        <v>89</v>
      </c>
      <c r="BP338" s="14">
        <v>7849</v>
      </c>
      <c r="BQ338" s="48">
        <f>IFERROR((BP338-BP337),0)</f>
        <v>19</v>
      </c>
      <c r="BR338" s="16">
        <v>30</v>
      </c>
      <c r="BS338" s="24">
        <f>IFERROR((BR338-BR337),0)</f>
        <v>0</v>
      </c>
      <c r="BT338" s="16">
        <v>252</v>
      </c>
      <c r="BU338" s="24">
        <f>IFERROR((BT338-BT337),0)</f>
        <v>0</v>
      </c>
      <c r="BV338" s="16">
        <v>1082</v>
      </c>
      <c r="BW338" s="24">
        <f>IFERROR((BV338-BV337),0)</f>
        <v>7</v>
      </c>
      <c r="BX338" s="16">
        <v>2676</v>
      </c>
      <c r="BY338" s="24">
        <f>IFERROR((BX338-BX337),0)</f>
        <v>10</v>
      </c>
      <c r="BZ338" s="21">
        <v>1466</v>
      </c>
      <c r="CA338" s="27">
        <f>IFERROR((BZ338-BZ337),0)</f>
        <v>9</v>
      </c>
    </row>
    <row r="339" spans="1:79">
      <c r="A339" s="3">
        <v>44236</v>
      </c>
      <c r="B339" s="22">
        <v>44236</v>
      </c>
      <c r="C339" s="10">
        <v>328476</v>
      </c>
      <c r="D339">
        <f>IFERROR(C339-C338,"")</f>
        <v>822</v>
      </c>
      <c r="E339" s="10">
        <v>5531</v>
      </c>
      <c r="F339">
        <f>E339-E338</f>
        <v>25</v>
      </c>
      <c r="G339" s="10">
        <v>297650</v>
      </c>
      <c r="H339">
        <f>G339-G338</f>
        <v>3240</v>
      </c>
      <c r="I339">
        <f>+IFERROR(C339-E339-G339,"")</f>
        <v>25295</v>
      </c>
      <c r="J339">
        <f>+IFERROR(I339-I338,"")</f>
        <v>-2443</v>
      </c>
      <c r="K339">
        <f>+IFERROR(E339/C339,"")</f>
        <v>1.6838368708824998E-2</v>
      </c>
      <c r="L339">
        <f>+IFERROR(G339/C339,"")</f>
        <v>0.90615448312814328</v>
      </c>
      <c r="M339">
        <f>+IFERROR(I339/C339,"")</f>
        <v>7.7007148163031697E-2</v>
      </c>
      <c r="N339" s="22">
        <f>+IFERROR(D339/C339,"")</f>
        <v>2.5024659335841888E-3</v>
      </c>
      <c r="O339">
        <f>+IFERROR(F339/E339,"")</f>
        <v>4.5199783041041403E-3</v>
      </c>
      <c r="P339">
        <f>+IFERROR(H339/G339,"")</f>
        <v>1.0885267932135057E-2</v>
      </c>
      <c r="Q339">
        <f>+IFERROR(J339/I339,"")</f>
        <v>-9.6580351848191345E-2</v>
      </c>
      <c r="R339" s="22">
        <f>+IFERROR(C339/3.974,"")</f>
        <v>82656.265727226972</v>
      </c>
      <c r="S339" s="22">
        <f>+IFERROR(E339/3.974,"")</f>
        <v>1391.7966784096627</v>
      </c>
      <c r="T339" s="22">
        <f>+IFERROR(G339/3.974,"")</f>
        <v>74899.345747357816</v>
      </c>
      <c r="U339" s="22">
        <f>+IFERROR(I339/3.974,"")</f>
        <v>6365.1233014594864</v>
      </c>
      <c r="V339" s="10">
        <v>1753517</v>
      </c>
      <c r="W339">
        <f>V339-V338</f>
        <v>8030</v>
      </c>
      <c r="X339" s="22">
        <f>IFERROR(W339-W338,0)</f>
        <v>2509</v>
      </c>
      <c r="Y339" s="35">
        <f>IFERROR(V339/3.974,0)</f>
        <v>441247.35782586812</v>
      </c>
      <c r="Z339" s="10">
        <v>1421491</v>
      </c>
      <c r="AA339" s="22">
        <f>Z339-Z338</f>
        <v>7208</v>
      </c>
      <c r="AB339" s="28">
        <f>IFERROR(Z339/V339,0)</f>
        <v>0.81065139374183426</v>
      </c>
      <c r="AC339" s="31">
        <f>IFERROR(AA339-AA338,0)</f>
        <v>2250</v>
      </c>
      <c r="AD339">
        <f>V339-Z339</f>
        <v>332026</v>
      </c>
      <c r="AE339">
        <f>AD339-AD338</f>
        <v>822</v>
      </c>
      <c r="AF339" s="28">
        <f>IFERROR(AD339/V339,0)</f>
        <v>0.18934860625816574</v>
      </c>
      <c r="AG339" s="31">
        <f>IFERROR(AE339-AE338,0)</f>
        <v>259</v>
      </c>
      <c r="AH339" s="35">
        <f>IFERROR(AE339/W339,0)</f>
        <v>0.10236612702366127</v>
      </c>
      <c r="AI339" s="35">
        <f>IFERROR(AD339/3.974,0)</f>
        <v>83549.572219426263</v>
      </c>
      <c r="AJ339" s="10">
        <v>23171</v>
      </c>
      <c r="AK339" s="22">
        <f>AJ339-AJ338</f>
        <v>-2115</v>
      </c>
      <c r="AL339" s="22">
        <f>IFERROR(AJ339/AJ338,0)-1</f>
        <v>-8.3643122676579917E-2</v>
      </c>
      <c r="AM339" s="35">
        <f>IFERROR(AJ339/3.974,0)</f>
        <v>5830.6492199295417</v>
      </c>
      <c r="AN339" s="35">
        <f>IFERROR(AJ339/C339," ")</f>
        <v>7.054092232004773E-2</v>
      </c>
      <c r="AO339" s="10">
        <v>418</v>
      </c>
      <c r="AP339">
        <f t="shared" si="316"/>
        <v>-36</v>
      </c>
      <c r="AQ339">
        <f t="shared" si="317"/>
        <v>-7.9295154185021977E-2</v>
      </c>
      <c r="AR339" s="35">
        <f>IFERROR(AO339/3.974,0)</f>
        <v>105.18369401107196</v>
      </c>
      <c r="AS339" s="10">
        <v>1500</v>
      </c>
      <c r="AT339" s="22">
        <f>AS339-AS338</f>
        <v>-293</v>
      </c>
      <c r="AU339" s="22">
        <f>IFERROR(AS339/AS338,0)-1</f>
        <v>-0.16341327384272164</v>
      </c>
      <c r="AV339" s="35">
        <f>IFERROR(AS339/3.974,0)</f>
        <v>377.45344740815295</v>
      </c>
      <c r="AW339" s="51">
        <f>IFERROR(AS339/C339," ")</f>
        <v>4.5665436744237019E-3</v>
      </c>
      <c r="AX339" s="10">
        <v>206</v>
      </c>
      <c r="AY339">
        <f>AX339-AX338</f>
        <v>1</v>
      </c>
      <c r="AZ339" s="22">
        <f>IFERROR(AX339/AX338,0)-1</f>
        <v>4.8780487804878092E-3</v>
      </c>
      <c r="BA339" s="35">
        <f>IFERROR(AX339/3.974,0)</f>
        <v>51.836940110719674</v>
      </c>
      <c r="BB339" s="51">
        <f>IFERROR(AX339/C339," ")</f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>IFERROR(BC339-BC338,0)</f>
        <v>-2443</v>
      </c>
      <c r="BE339" s="51">
        <f>IFERROR(BC339/BC338,0)-1</f>
        <v>-8.8074122142908662E-2</v>
      </c>
      <c r="BF339" s="35">
        <f>IFERROR(BC339/3.974,0)</f>
        <v>6365.1233014594864</v>
      </c>
      <c r="BG339" s="35">
        <f>IFERROR(BC339/C339," ")</f>
        <v>7.7007148163031697E-2</v>
      </c>
      <c r="BH339" s="45">
        <v>57897</v>
      </c>
      <c r="BI339" s="48">
        <f>IFERROR((BH339-BH338), 0)</f>
        <v>159</v>
      </c>
      <c r="BJ339" s="14">
        <v>128723</v>
      </c>
      <c r="BK339" s="48">
        <f>IFERROR((BJ339-BJ338),0)</f>
        <v>283</v>
      </c>
      <c r="BL339" s="14">
        <v>95676</v>
      </c>
      <c r="BM339" s="48">
        <f>IFERROR((BL339-BL338),0)</f>
        <v>248</v>
      </c>
      <c r="BN339" s="14">
        <v>38312</v>
      </c>
      <c r="BO339" s="48">
        <f>IFERROR((BN339-BN338),0)</f>
        <v>113</v>
      </c>
      <c r="BP339" s="14">
        <v>7868</v>
      </c>
      <c r="BQ339" s="48">
        <f>IFERROR((BP339-BP338),0)</f>
        <v>19</v>
      </c>
      <c r="BR339" s="16">
        <v>30</v>
      </c>
      <c r="BS339" s="24">
        <f>IFERROR((BR339-BR338),0)</f>
        <v>0</v>
      </c>
      <c r="BT339" s="16">
        <v>253</v>
      </c>
      <c r="BU339" s="24">
        <f>IFERROR((BT339-BT338),0)</f>
        <v>1</v>
      </c>
      <c r="BV339" s="16">
        <v>1086</v>
      </c>
      <c r="BW339" s="24">
        <f>IFERROR((BV339-BV338),0)</f>
        <v>4</v>
      </c>
      <c r="BX339" s="16">
        <v>2688</v>
      </c>
      <c r="BY339" s="24">
        <f>IFERROR((BX339-BX338),0)</f>
        <v>12</v>
      </c>
      <c r="BZ339" s="21">
        <v>1474</v>
      </c>
      <c r="CA339" s="27">
        <f>IFERROR((BZ339-BZ338),0)</f>
        <v>8</v>
      </c>
    </row>
    <row r="340" spans="1:79">
      <c r="A340" s="3">
        <v>44237</v>
      </c>
      <c r="B340" s="22">
        <v>44237</v>
      </c>
      <c r="C340" s="10">
        <v>329367</v>
      </c>
      <c r="D340">
        <f>IFERROR(C340-C339,"")</f>
        <v>891</v>
      </c>
      <c r="E340" s="10">
        <v>5550</v>
      </c>
      <c r="F340">
        <f>E340-E339</f>
        <v>19</v>
      </c>
      <c r="G340" s="10">
        <v>300610</v>
      </c>
      <c r="H340">
        <f>G340-G339</f>
        <v>2960</v>
      </c>
      <c r="I340">
        <f>+IFERROR(C340-E340-G340,"")</f>
        <v>23207</v>
      </c>
      <c r="J340">
        <f>+IFERROR(I340-I339,"")</f>
        <v>-2088</v>
      </c>
      <c r="K340">
        <f>+IFERROR(E340/C340,"")</f>
        <v>1.6850504148867372E-2</v>
      </c>
      <c r="L340">
        <f>+IFERROR(G340/C340,"")</f>
        <v>0.91269009949387769</v>
      </c>
      <c r="M340">
        <f>+IFERROR(I340/C340,"")</f>
        <v>7.0459396357254983E-2</v>
      </c>
      <c r="N340" s="22">
        <f>+IFERROR(D340/C340,"")</f>
        <v>2.7051890444397889E-3</v>
      </c>
      <c r="O340">
        <f>+IFERROR(F340/E340,"")</f>
        <v>3.4234234234234236E-3</v>
      </c>
      <c r="P340">
        <f>+IFERROR(H340/G340,"")</f>
        <v>9.8466451548518009E-3</v>
      </c>
      <c r="Q340">
        <f>+IFERROR(J340/I340,"")</f>
        <v>-8.9972853018485802E-2</v>
      </c>
      <c r="R340" s="22">
        <f>+IFERROR(C340/3.974,"")</f>
        <v>82880.473074987414</v>
      </c>
      <c r="S340" s="22">
        <f>+IFERROR(E340/3.974,"")</f>
        <v>1396.577755410166</v>
      </c>
      <c r="T340" s="22">
        <f>+IFERROR(G340/3.974,"")</f>
        <v>75644.187216909908</v>
      </c>
      <c r="U340" s="22">
        <f>+IFERROR(I340/3.974,"")</f>
        <v>5839.7081026673377</v>
      </c>
      <c r="V340" s="10">
        <v>1762500</v>
      </c>
      <c r="W340">
        <f>V340-V339</f>
        <v>8983</v>
      </c>
      <c r="X340" s="22">
        <f>IFERROR(W340-W339,0)</f>
        <v>953</v>
      </c>
      <c r="Y340" s="35">
        <f>IFERROR(V340/3.974,0)</f>
        <v>443507.80070457974</v>
      </c>
      <c r="Z340" s="10">
        <v>1429583</v>
      </c>
      <c r="AA340" s="22">
        <f>Z340-Z339</f>
        <v>8092</v>
      </c>
      <c r="AB340" s="28">
        <f>IFERROR(Z340/V340,0)</f>
        <v>0.81111092198581558</v>
      </c>
      <c r="AC340" s="31">
        <f>IFERROR(AA340-AA339,0)</f>
        <v>884</v>
      </c>
      <c r="AD340">
        <f>V340-Z340</f>
        <v>332917</v>
      </c>
      <c r="AE340">
        <f>AD340-AD339</f>
        <v>891</v>
      </c>
      <c r="AF340" s="28">
        <f>IFERROR(AD340/V340,0)</f>
        <v>0.18888907801418439</v>
      </c>
      <c r="AG340" s="31">
        <f>IFERROR(AE340-AE339,0)</f>
        <v>69</v>
      </c>
      <c r="AH340" s="35">
        <f>IFERROR(AE340/W340,0)</f>
        <v>9.9187353890682395E-2</v>
      </c>
      <c r="AI340" s="35">
        <f>IFERROR(AD340/3.974,0)</f>
        <v>83773.779567186706</v>
      </c>
      <c r="AJ340" s="10">
        <v>21095</v>
      </c>
      <c r="AK340" s="22">
        <f>AJ340-AJ339</f>
        <v>-2076</v>
      </c>
      <c r="AL340" s="22">
        <f>IFERROR(AJ340/AJ339,0)-1</f>
        <v>-8.9594752060765614E-2</v>
      </c>
      <c r="AM340" s="35">
        <f>IFERROR(AJ340/3.974,0)</f>
        <v>5308.2536487166581</v>
      </c>
      <c r="AN340" s="35">
        <f>IFERROR(AJ340/C340," ")</f>
        <v>6.4047096400064368E-2</v>
      </c>
      <c r="AO340" s="10">
        <v>410</v>
      </c>
      <c r="AP340">
        <f t="shared" si="316"/>
        <v>-8</v>
      </c>
      <c r="AQ340">
        <f t="shared" si="317"/>
        <v>-1.9138755980861233E-2</v>
      </c>
      <c r="AR340" s="35">
        <f>IFERROR(AO340/3.974,0)</f>
        <v>103.17060895822848</v>
      </c>
      <c r="AS340" s="10">
        <v>1505</v>
      </c>
      <c r="AT340" s="22">
        <f>AS340-AS339</f>
        <v>5</v>
      </c>
      <c r="AU340" s="22">
        <f>IFERROR(AS340/AS339,0)-1</f>
        <v>3.3333333333334103E-3</v>
      </c>
      <c r="AV340" s="35">
        <f>IFERROR(AS340/3.974,0)</f>
        <v>378.71162556618015</v>
      </c>
      <c r="AW340" s="51">
        <f>IFERROR(AS340/C340," ")</f>
        <v>4.5693709448730441E-3</v>
      </c>
      <c r="AX340" s="10">
        <v>197</v>
      </c>
      <c r="AY340">
        <f>AX340-AX339</f>
        <v>-9</v>
      </c>
      <c r="AZ340" s="22">
        <f>IFERROR(AX340/AX339,0)-1</f>
        <v>-4.3689320388349495E-2</v>
      </c>
      <c r="BA340" s="35">
        <f>IFERROR(AX340/3.974,0)</f>
        <v>49.572219426270756</v>
      </c>
      <c r="BB340" s="51">
        <f>IFERROR(AX340/C340," ")</f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>IFERROR(BC340-BC339,0)</f>
        <v>-2088</v>
      </c>
      <c r="BE340" s="51">
        <f>IFERROR(BC340/BC339,0)-1</f>
        <v>-8.2545957699150074E-2</v>
      </c>
      <c r="BF340" s="35">
        <f>IFERROR(BC340/3.974,0)</f>
        <v>5839.7081026673377</v>
      </c>
      <c r="BG340" s="35">
        <f>IFERROR(BC340/C340," ")</f>
        <v>7.0459396357254983E-2</v>
      </c>
      <c r="BH340" s="45">
        <v>58075</v>
      </c>
      <c r="BI340" s="48">
        <f>IFERROR((BH340-BH339), 0)</f>
        <v>178</v>
      </c>
      <c r="BJ340" s="14">
        <v>129039</v>
      </c>
      <c r="BK340" s="48">
        <f>IFERROR((BJ340-BJ339),0)</f>
        <v>316</v>
      </c>
      <c r="BL340" s="14">
        <v>95928</v>
      </c>
      <c r="BM340" s="48">
        <f>IFERROR((BL340-BL339),0)</f>
        <v>252</v>
      </c>
      <c r="BN340" s="14">
        <v>38433</v>
      </c>
      <c r="BO340" s="48">
        <f>IFERROR((BN340-BN339),0)</f>
        <v>121</v>
      </c>
      <c r="BP340" s="14">
        <v>7892</v>
      </c>
      <c r="BQ340" s="48">
        <f>IFERROR((BP340-BP339),0)</f>
        <v>24</v>
      </c>
      <c r="BR340" s="16">
        <v>30</v>
      </c>
      <c r="BS340" s="24">
        <f>IFERROR((BR340-BR339),0)</f>
        <v>0</v>
      </c>
      <c r="BT340" s="16">
        <v>253</v>
      </c>
      <c r="BU340" s="24">
        <f>IFERROR((BT340-BT339),0)</f>
        <v>0</v>
      </c>
      <c r="BV340" s="16">
        <v>1086</v>
      </c>
      <c r="BW340" s="24">
        <f>IFERROR((BV340-BV339),0)</f>
        <v>0</v>
      </c>
      <c r="BX340" s="16">
        <v>2696</v>
      </c>
      <c r="BY340" s="24">
        <f>IFERROR((BX340-BX339),0)</f>
        <v>8</v>
      </c>
      <c r="BZ340" s="21">
        <v>1483</v>
      </c>
      <c r="CA340" s="27">
        <f>IFERROR((BZ340-BZ339),0)</f>
        <v>9</v>
      </c>
    </row>
    <row r="341" spans="1:79">
      <c r="A341" s="3">
        <v>44238</v>
      </c>
      <c r="B341" s="22">
        <v>44238</v>
      </c>
      <c r="C341" s="10">
        <v>330075</v>
      </c>
      <c r="D341">
        <f>IFERROR(C341-C340,"")</f>
        <v>708</v>
      </c>
      <c r="E341" s="10">
        <v>5572</v>
      </c>
      <c r="F341">
        <f>E341-E340</f>
        <v>22</v>
      </c>
      <c r="G341" s="10">
        <v>303610</v>
      </c>
      <c r="H341">
        <f>G341-G340</f>
        <v>3000</v>
      </c>
      <c r="I341">
        <f>+IFERROR(C341-E341-G341,"")</f>
        <v>20893</v>
      </c>
      <c r="J341">
        <f>+IFERROR(I341-I340,"")</f>
        <v>-2314</v>
      </c>
      <c r="K341">
        <f>+IFERROR(E341/C341,"")</f>
        <v>1.6881011891236839E-2</v>
      </c>
      <c r="L341">
        <f>+IFERROR(G341/C341,"")</f>
        <v>0.91982125274558812</v>
      </c>
      <c r="M341">
        <f>+IFERROR(I341/C341,"")</f>
        <v>6.3297735363175039E-2</v>
      </c>
      <c r="N341" s="22">
        <f>+IFERROR(D341/C341,"")</f>
        <v>2.144967052942513E-3</v>
      </c>
      <c r="O341">
        <f>+IFERROR(F341/E341,"")</f>
        <v>3.9483129935391241E-3</v>
      </c>
      <c r="P341">
        <f>+IFERROR(H341/G341,"")</f>
        <v>9.881097460557953E-3</v>
      </c>
      <c r="Q341">
        <f>+IFERROR(J341/I341,"")</f>
        <v>-0.11075479825778969</v>
      </c>
      <c r="R341" s="22">
        <f>+IFERROR(C341/3.974,"")</f>
        <v>83058.631102164058</v>
      </c>
      <c r="S341" s="22">
        <f>+IFERROR(E341/3.974,"")</f>
        <v>1402.1137393054855</v>
      </c>
      <c r="T341" s="22">
        <f>+IFERROR(G341/3.974,"")</f>
        <v>76399.094111726212</v>
      </c>
      <c r="U341" s="22">
        <f>+IFERROR(I341/3.974,"")</f>
        <v>5257.4232511323598</v>
      </c>
      <c r="V341" s="10">
        <v>1770793</v>
      </c>
      <c r="W341">
        <f>V341-V340</f>
        <v>8293</v>
      </c>
      <c r="X341" s="22">
        <f>IFERROR(W341-W340,0)</f>
        <v>-690</v>
      </c>
      <c r="Y341" s="35">
        <f>IFERROR(V341/3.974,0)</f>
        <v>445594.61499748362</v>
      </c>
      <c r="Z341" s="10">
        <v>1437168</v>
      </c>
      <c r="AA341" s="22">
        <f>Z341-Z340</f>
        <v>7585</v>
      </c>
      <c r="AB341" s="28">
        <f>IFERROR(Z341/V341,0)</f>
        <v>0.81159570881520315</v>
      </c>
      <c r="AC341" s="31">
        <f>IFERROR(AA341-AA340,0)</f>
        <v>-507</v>
      </c>
      <c r="AD341">
        <f>V341-Z341</f>
        <v>333625</v>
      </c>
      <c r="AE341">
        <f>AD341-AD340</f>
        <v>708</v>
      </c>
      <c r="AF341" s="28">
        <f>IFERROR(AD341/V341,0)</f>
        <v>0.18840429118479687</v>
      </c>
      <c r="AG341" s="31">
        <f>IFERROR(AE341-AE340,0)</f>
        <v>-183</v>
      </c>
      <c r="AH341" s="35">
        <f>IFERROR(AE341/W341,0)</f>
        <v>8.5373206318581932E-2</v>
      </c>
      <c r="AI341" s="35">
        <f>IFERROR(AD341/3.974,0)</f>
        <v>83951.937594363364</v>
      </c>
      <c r="AJ341" s="10">
        <v>18779</v>
      </c>
      <c r="AK341" s="22">
        <f>AJ341-AJ340</f>
        <v>-2316</v>
      </c>
      <c r="AL341" s="22">
        <f>IFERROR(AJ341/AJ340,0)-1</f>
        <v>-0.10978904953780522</v>
      </c>
      <c r="AM341" s="35">
        <f>IFERROR(AJ341/3.974,0)</f>
        <v>4725.4655259184701</v>
      </c>
      <c r="AN341" s="35">
        <f>IFERROR(AJ341/C341," ")</f>
        <v>5.6893130349163067E-2</v>
      </c>
      <c r="AO341" s="10">
        <v>408</v>
      </c>
      <c r="AP341">
        <f t="shared" si="316"/>
        <v>-2</v>
      </c>
      <c r="AQ341">
        <f t="shared" si="317"/>
        <v>-4.8780487804878092E-3</v>
      </c>
      <c r="AR341" s="35">
        <f>IFERROR(AO341/3.974,0)</f>
        <v>102.66733769501761</v>
      </c>
      <c r="AS341" s="10">
        <v>1500</v>
      </c>
      <c r="AT341" s="22">
        <f>AS341-AS340</f>
        <v>-5</v>
      </c>
      <c r="AU341" s="22">
        <f>IFERROR(AS341/AS340,0)-1</f>
        <v>-3.3222591362126463E-3</v>
      </c>
      <c r="AV341" s="35">
        <f>IFERROR(AS341/3.974,0)</f>
        <v>377.45344740815295</v>
      </c>
      <c r="AW341" s="51">
        <f>IFERROR(AS341/C341," ")</f>
        <v>4.5444217223358325E-3</v>
      </c>
      <c r="AX341" s="10">
        <v>206</v>
      </c>
      <c r="AY341">
        <f>AX341-AX340</f>
        <v>9</v>
      </c>
      <c r="AZ341" s="22">
        <f>IFERROR(AX341/AX340,0)-1</f>
        <v>4.5685279187817285E-2</v>
      </c>
      <c r="BA341" s="35">
        <f>IFERROR(AX341/3.974,0)</f>
        <v>51.836940110719674</v>
      </c>
      <c r="BB341" s="51">
        <f>IFERROR(AX341/C341," ")</f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>IFERROR(BC341-BC340,0)</f>
        <v>-2314</v>
      </c>
      <c r="BE341" s="51">
        <f>IFERROR(BC341/BC340,0)-1</f>
        <v>-9.9711294006118889E-2</v>
      </c>
      <c r="BF341" s="35">
        <f>IFERROR(BC341/3.974,0)</f>
        <v>5257.4232511323598</v>
      </c>
      <c r="BG341" s="35">
        <f>IFERROR(BC341/C341," ")</f>
        <v>6.3297735363175039E-2</v>
      </c>
      <c r="BH341" s="45">
        <v>58214</v>
      </c>
      <c r="BI341" s="48">
        <f>IFERROR((BH341-BH340), 0)</f>
        <v>139</v>
      </c>
      <c r="BJ341" s="14">
        <v>129299</v>
      </c>
      <c r="BK341" s="48">
        <f>IFERROR((BJ341-BJ340),0)</f>
        <v>260</v>
      </c>
      <c r="BL341" s="14">
        <v>96113</v>
      </c>
      <c r="BM341" s="48">
        <f>IFERROR((BL341-BL340),0)</f>
        <v>185</v>
      </c>
      <c r="BN341" s="14">
        <v>38532</v>
      </c>
      <c r="BO341" s="48">
        <f>IFERROR((BN341-BN340),0)</f>
        <v>99</v>
      </c>
      <c r="BP341" s="14">
        <v>7917</v>
      </c>
      <c r="BQ341" s="48">
        <f>IFERROR((BP341-BP340),0)</f>
        <v>25</v>
      </c>
      <c r="BR341" s="16">
        <v>30</v>
      </c>
      <c r="BS341" s="24">
        <f>IFERROR((BR341-BR340),0)</f>
        <v>0</v>
      </c>
      <c r="BT341" s="16">
        <v>253</v>
      </c>
      <c r="BU341" s="24">
        <f>IFERROR((BT341-BT340),0)</f>
        <v>0</v>
      </c>
      <c r="BV341" s="16">
        <v>1095</v>
      </c>
      <c r="BW341" s="24">
        <f>IFERROR((BV341-BV340),0)</f>
        <v>9</v>
      </c>
      <c r="BX341" s="16">
        <v>2707</v>
      </c>
      <c r="BY341" s="24">
        <f>IFERROR((BX341-BX340),0)</f>
        <v>11</v>
      </c>
      <c r="BZ341" s="21">
        <v>1487</v>
      </c>
      <c r="CA341" s="27">
        <f>IFERROR((BZ341-BZ340),0)</f>
        <v>4</v>
      </c>
    </row>
    <row r="342" spans="1:79">
      <c r="A342" s="3">
        <v>44239</v>
      </c>
      <c r="B342" s="22">
        <v>44239</v>
      </c>
      <c r="C342" s="10">
        <v>330985</v>
      </c>
      <c r="D342">
        <f>IFERROR(C342-C341,"")</f>
        <v>910</v>
      </c>
      <c r="E342" s="10">
        <v>5595</v>
      </c>
      <c r="F342">
        <f>E342-E341</f>
        <v>23</v>
      </c>
      <c r="G342" s="10">
        <v>306634</v>
      </c>
      <c r="H342">
        <f>G342-G341</f>
        <v>3024</v>
      </c>
      <c r="I342">
        <f>+IFERROR(C342-E342-G342,"")</f>
        <v>18756</v>
      </c>
      <c r="J342">
        <f>+IFERROR(I342-I341,"")</f>
        <v>-2137</v>
      </c>
      <c r="K342">
        <f>+IFERROR(E342/C342,"")</f>
        <v>1.6904089309183197E-2</v>
      </c>
      <c r="L342">
        <f>+IFERROR(G342/C342,"")</f>
        <v>0.92642869012190887</v>
      </c>
      <c r="M342">
        <f>+IFERROR(I342/C342,"")</f>
        <v>5.666722056890796E-2</v>
      </c>
      <c r="N342" s="22">
        <f>+IFERROR(D342/C342,"")</f>
        <v>2.7493693067661678E-3</v>
      </c>
      <c r="O342">
        <f>+IFERROR(F342/E342,"")</f>
        <v>4.1108132260947276E-3</v>
      </c>
      <c r="P342">
        <f>+IFERROR(H342/G342,"")</f>
        <v>9.8619200740948498E-3</v>
      </c>
      <c r="Q342">
        <f>+IFERROR(J342/I342,"")</f>
        <v>-0.11393687353380251</v>
      </c>
      <c r="R342" s="22">
        <f>+IFERROR(C342/3.974,"")</f>
        <v>83287.619526925002</v>
      </c>
      <c r="S342" s="22">
        <f>+IFERROR(E342/3.974,"")</f>
        <v>1407.9013588324106</v>
      </c>
      <c r="T342" s="22">
        <f>+IFERROR(G342/3.974,"")</f>
        <v>77160.040261701055</v>
      </c>
      <c r="U342" s="22">
        <f>+IFERROR(I342/3.974,"")</f>
        <v>4719.6779063915446</v>
      </c>
      <c r="V342" s="10">
        <v>1782418</v>
      </c>
      <c r="W342">
        <f>V342-V341</f>
        <v>11625</v>
      </c>
      <c r="X342" s="22">
        <f>IFERROR(W342-W341,0)</f>
        <v>3332</v>
      </c>
      <c r="Y342" s="35">
        <f>IFERROR(V342/3.974,0)</f>
        <v>448519.87921489682</v>
      </c>
      <c r="Z342" s="10">
        <v>1447883</v>
      </c>
      <c r="AA342" s="22">
        <f>Z342-Z341</f>
        <v>10715</v>
      </c>
      <c r="AB342" s="28">
        <f>IFERROR(Z342/V342,0)</f>
        <v>0.81231394656023448</v>
      </c>
      <c r="AC342" s="31">
        <f>IFERROR(AA342-AA341,0)</f>
        <v>3130</v>
      </c>
      <c r="AD342">
        <f>V342-Z342</f>
        <v>334535</v>
      </c>
      <c r="AE342">
        <f>AD342-AD341</f>
        <v>910</v>
      </c>
      <c r="AF342" s="28">
        <f>IFERROR(AD342/V342,0)</f>
        <v>0.18768605343976552</v>
      </c>
      <c r="AG342" s="31">
        <f>IFERROR(AE342-AE341,0)</f>
        <v>202</v>
      </c>
      <c r="AH342" s="35">
        <f>IFERROR(AE342/W342,0)</f>
        <v>7.8279569892473116E-2</v>
      </c>
      <c r="AI342" s="35">
        <f>IFERROR(AD342/3.974,0)</f>
        <v>84180.926019124308</v>
      </c>
      <c r="AJ342" s="10">
        <v>16855</v>
      </c>
      <c r="AK342" s="22">
        <f>AJ342-AJ341</f>
        <v>-1924</v>
      </c>
      <c r="AL342" s="22">
        <f>IFERROR(AJ342/AJ341,0)-1</f>
        <v>-0.10245486980137386</v>
      </c>
      <c r="AM342" s="35">
        <f>IFERROR(AJ342/3.974,0)</f>
        <v>4241.3185707096127</v>
      </c>
      <c r="AN342" s="35">
        <f>IFERROR(AJ342/C342," ")</f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>IFERROR(AO342/3.974,0)</f>
        <v>103.92551585304479</v>
      </c>
      <c r="AS342" s="10">
        <v>1286</v>
      </c>
      <c r="AT342" s="22">
        <f>AS342-AS341</f>
        <v>-214</v>
      </c>
      <c r="AU342" s="22">
        <f>IFERROR(AS342/AS341,0)-1</f>
        <v>-0.14266666666666672</v>
      </c>
      <c r="AV342" s="35">
        <f>IFERROR(AS342/3.974,0)</f>
        <v>323.60342224458981</v>
      </c>
      <c r="AW342" s="51">
        <f>IFERROR(AS342/C342," ")</f>
        <v>3.8853724489025182E-3</v>
      </c>
      <c r="AX342" s="10">
        <v>202</v>
      </c>
      <c r="AY342">
        <f>AX342-AX341</f>
        <v>-4</v>
      </c>
      <c r="AZ342" s="22">
        <f>IFERROR(AX342/AX341,0)-1</f>
        <v>-1.9417475728155331E-2</v>
      </c>
      <c r="BA342" s="35">
        <f>IFERROR(AX342/3.974,0)</f>
        <v>50.830397584297934</v>
      </c>
      <c r="BB342" s="51">
        <f>IFERROR(AX342/C342," ")</f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>IFERROR(BC342-BC341,0)</f>
        <v>-2137</v>
      </c>
      <c r="BE342" s="51">
        <f>IFERROR(BC342/BC341,0)-1</f>
        <v>-0.10228306131240128</v>
      </c>
      <c r="BF342" s="35">
        <f>IFERROR(BC342/3.974,0)</f>
        <v>4719.6779063915446</v>
      </c>
      <c r="BG342" s="35">
        <f>IFERROR(BC342/C342," ")</f>
        <v>5.666722056890796E-2</v>
      </c>
      <c r="BH342" s="45">
        <v>58398</v>
      </c>
      <c r="BI342" s="48">
        <f>IFERROR((BH342-BH341), 0)</f>
        <v>184</v>
      </c>
      <c r="BJ342" s="14">
        <v>129632</v>
      </c>
      <c r="BK342" s="48">
        <f>IFERROR((BJ342-BJ341),0)</f>
        <v>333</v>
      </c>
      <c r="BL342" s="14">
        <v>96355</v>
      </c>
      <c r="BM342" s="48">
        <f>IFERROR((BL342-BL341),0)</f>
        <v>242</v>
      </c>
      <c r="BN342" s="14">
        <v>38653</v>
      </c>
      <c r="BO342" s="48">
        <f>IFERROR((BN342-BN341),0)</f>
        <v>121</v>
      </c>
      <c r="BP342" s="14">
        <v>7947</v>
      </c>
      <c r="BQ342" s="48">
        <f>IFERROR((BP342-BP341),0)</f>
        <v>30</v>
      </c>
      <c r="BR342" s="16">
        <v>30</v>
      </c>
      <c r="BS342" s="24">
        <f>IFERROR((BR342-BR341),0)</f>
        <v>0</v>
      </c>
      <c r="BT342" s="16">
        <v>254</v>
      </c>
      <c r="BU342" s="24">
        <f>IFERROR((BT342-BT341),0)</f>
        <v>1</v>
      </c>
      <c r="BV342" s="16">
        <v>1099</v>
      </c>
      <c r="BW342" s="24">
        <f>IFERROR((BV342-BV341),0)</f>
        <v>4</v>
      </c>
      <c r="BX342" s="16">
        <v>2721</v>
      </c>
      <c r="BY342" s="24">
        <f>IFERROR((BX342-BX341),0)</f>
        <v>14</v>
      </c>
      <c r="BZ342" s="21">
        <v>1491</v>
      </c>
      <c r="CA342" s="27">
        <f>IFERROR((BZ342-BZ341),0)</f>
        <v>4</v>
      </c>
    </row>
    <row r="343" spans="1:79">
      <c r="A343" s="3">
        <v>44240</v>
      </c>
      <c r="B343" s="22">
        <v>44240</v>
      </c>
      <c r="C343" s="10">
        <v>331692</v>
      </c>
      <c r="D343">
        <f>IFERROR(C343-C342,"")</f>
        <v>707</v>
      </c>
      <c r="E343" s="10">
        <v>5621</v>
      </c>
      <c r="F343">
        <f>E343-E342</f>
        <v>26</v>
      </c>
      <c r="G343" s="10">
        <v>309296</v>
      </c>
      <c r="H343">
        <f>G343-G342</f>
        <v>2662</v>
      </c>
      <c r="I343">
        <f>+IFERROR(C343-E343-G343,"")</f>
        <v>16775</v>
      </c>
      <c r="J343">
        <f>+IFERROR(I343-I342,"")</f>
        <v>-1981</v>
      </c>
      <c r="K343">
        <f>+IFERROR(E343/C343,"")</f>
        <v>1.6946444291692293E-2</v>
      </c>
      <c r="L343">
        <f>+IFERROR(G343/C343,"")</f>
        <v>0.93247952920178956</v>
      </c>
      <c r="M343">
        <f>+IFERROR(I343/C343,"")</f>
        <v>5.0574026506518092E-2</v>
      </c>
      <c r="N343" s="22">
        <f>+IFERROR(D343/C343,"")</f>
        <v>2.1314954837620445E-3</v>
      </c>
      <c r="O343">
        <f>+IFERROR(F343/E343,"")</f>
        <v>4.6255114748265432E-3</v>
      </c>
      <c r="P343">
        <f>+IFERROR(H343/G343,"")</f>
        <v>8.6066421809528736E-3</v>
      </c>
      <c r="Q343">
        <f>+IFERROR(J343/I343,"")</f>
        <v>-0.11809239940387481</v>
      </c>
      <c r="R343" s="22">
        <f>+IFERROR(C343/3.974,"")</f>
        <v>83465.525918470055</v>
      </c>
      <c r="S343" s="22">
        <f>+IFERROR(E343/3.974,"")</f>
        <v>1414.4438852541518</v>
      </c>
      <c r="T343" s="22">
        <f>+IFERROR(G343/3.974,"")</f>
        <v>77829.894313034718</v>
      </c>
      <c r="U343" s="22">
        <f>+IFERROR(I343/3.974,"")</f>
        <v>4221.1877201811776</v>
      </c>
      <c r="V343" s="10">
        <v>1791373</v>
      </c>
      <c r="W343">
        <f>V343-V342</f>
        <v>8955</v>
      </c>
      <c r="X343" s="22">
        <f>IFERROR(W343-W342,0)</f>
        <v>-2670</v>
      </c>
      <c r="Y343" s="35">
        <f>IFERROR(V343/3.974,0)</f>
        <v>450773.27629592345</v>
      </c>
      <c r="Z343" s="10">
        <v>1456131</v>
      </c>
      <c r="AA343" s="22">
        <f>Z343-Z342</f>
        <v>8248</v>
      </c>
      <c r="AB343" s="28">
        <f>IFERROR(Z343/V343,0)</f>
        <v>0.81285751208709744</v>
      </c>
      <c r="AC343" s="31">
        <f>IFERROR(AA343-AA342,0)</f>
        <v>-2467</v>
      </c>
      <c r="AD343">
        <f>V343-Z343</f>
        <v>335242</v>
      </c>
      <c r="AE343">
        <f>AD343-AD342</f>
        <v>707</v>
      </c>
      <c r="AF343" s="28">
        <f>IFERROR(AD343/V343,0)</f>
        <v>0.18714248791290256</v>
      </c>
      <c r="AG343" s="31">
        <f>IFERROR(AE343-AE342,0)</f>
        <v>-203</v>
      </c>
      <c r="AH343" s="35">
        <f>IFERROR(AE343/W343,0)</f>
        <v>7.8950307091010613E-2</v>
      </c>
      <c r="AI343" s="35">
        <f>IFERROR(AD343/3.974,0)</f>
        <v>84358.832410669347</v>
      </c>
      <c r="AJ343" s="10">
        <v>14905</v>
      </c>
      <c r="AK343" s="22">
        <f>AJ343-AJ342</f>
        <v>-1950</v>
      </c>
      <c r="AL343" s="22">
        <f>IFERROR(AJ343/AJ342,0)-1</f>
        <v>-0.11569267279738948</v>
      </c>
      <c r="AM343" s="35">
        <f>IFERROR(AJ343/3.974,0)</f>
        <v>3750.6290890790133</v>
      </c>
      <c r="AN343" s="35">
        <f>IFERROR(AJ343/C343," ")</f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>IFERROR(AO343/3.974,0)</f>
        <v>103.67388022143935</v>
      </c>
      <c r="AS343" s="10">
        <v>1262</v>
      </c>
      <c r="AT343" s="22">
        <f>AS343-AS342</f>
        <v>-24</v>
      </c>
      <c r="AU343" s="22">
        <f>IFERROR(AS343/AS342,0)-1</f>
        <v>-1.8662519440124425E-2</v>
      </c>
      <c r="AV343" s="35">
        <f>IFERROR(AS343/3.974,0)</f>
        <v>317.56416708605934</v>
      </c>
      <c r="AW343" s="51">
        <f>IFERROR(AS343/C343," ")</f>
        <v>3.8047345127407354E-3</v>
      </c>
      <c r="AX343" s="10">
        <v>196</v>
      </c>
      <c r="AY343">
        <f>AX343-AX342</f>
        <v>-6</v>
      </c>
      <c r="AZ343" s="22">
        <f>IFERROR(AX343/AX342,0)-1</f>
        <v>-2.9702970297029729E-2</v>
      </c>
      <c r="BA343" s="35">
        <f>IFERROR(AX343/3.974,0)</f>
        <v>49.320583794665325</v>
      </c>
      <c r="BB343" s="51">
        <f>IFERROR(AX343/C343," ")</f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>IFERROR(BC343-BC342,0)</f>
        <v>-1981</v>
      </c>
      <c r="BE343" s="51">
        <f>IFERROR(BC343/BC342,0)-1</f>
        <v>-0.10561953508210709</v>
      </c>
      <c r="BF343" s="35">
        <f>IFERROR(BC343/3.974,0)</f>
        <v>4221.1877201811776</v>
      </c>
      <c r="BG343" s="35">
        <f>IFERROR(BC343/C343," ")</f>
        <v>5.0574026506518092E-2</v>
      </c>
      <c r="BH343" s="45">
        <v>58564</v>
      </c>
      <c r="BI343" s="48">
        <f>IFERROR((BH343-BH342), 0)</f>
        <v>166</v>
      </c>
      <c r="BJ343" s="14">
        <v>129894</v>
      </c>
      <c r="BK343" s="48">
        <f>IFERROR((BJ343-BJ342),0)</f>
        <v>262</v>
      </c>
      <c r="BL343" s="14">
        <v>96535</v>
      </c>
      <c r="BM343" s="48">
        <f>IFERROR((BL343-BL342),0)</f>
        <v>180</v>
      </c>
      <c r="BN343" s="14">
        <v>38736</v>
      </c>
      <c r="BO343" s="48">
        <f>IFERROR((BN343-BN342),0)</f>
        <v>83</v>
      </c>
      <c r="BP343" s="14">
        <v>7963</v>
      </c>
      <c r="BQ343" s="48">
        <f>IFERROR((BP343-BP342),0)</f>
        <v>16</v>
      </c>
      <c r="BR343" s="16">
        <v>30</v>
      </c>
      <c r="BS343" s="24">
        <f>IFERROR((BR343-BR342),0)</f>
        <v>0</v>
      </c>
      <c r="BT343" s="16">
        <v>254</v>
      </c>
      <c r="BU343" s="24">
        <f>IFERROR((BT343-BT342),0)</f>
        <v>0</v>
      </c>
      <c r="BV343" s="16">
        <v>1103</v>
      </c>
      <c r="BW343" s="24">
        <f>IFERROR((BV343-BV342),0)</f>
        <v>4</v>
      </c>
      <c r="BX343" s="16">
        <v>2738</v>
      </c>
      <c r="BY343" s="24">
        <f>IFERROR((BX343-BX342),0)</f>
        <v>17</v>
      </c>
      <c r="BZ343" s="21">
        <v>1496</v>
      </c>
      <c r="CA343" s="27">
        <f>IFERROR((BZ343-BZ342),0)</f>
        <v>5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C1" activePane="topRight" state="frozen"/>
      <selection pane="topRight" activeCell="ME15" sqref="ME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/>
      <c r="MG3" s="206"/>
      <c r="MH3" s="206"/>
      <c r="MI3" s="206"/>
      <c r="MJ3" s="206"/>
      <c r="MK3" s="206"/>
      <c r="ML3" s="206"/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/>
      <c r="MG4" s="208"/>
      <c r="MH4" s="208"/>
      <c r="MI4" s="208"/>
      <c r="MJ4" s="208"/>
      <c r="MK4" s="208"/>
      <c r="ML4" s="208"/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/>
      <c r="MG5" s="210"/>
      <c r="MH5" s="210"/>
      <c r="MI5" s="210"/>
      <c r="MJ5" s="210"/>
      <c r="MK5" s="210"/>
      <c r="ML5" s="210"/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/>
      <c r="MG6" s="208"/>
      <c r="MH6" s="208"/>
      <c r="MI6" s="208"/>
      <c r="MJ6" s="208"/>
      <c r="MK6" s="208"/>
      <c r="ML6" s="208"/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/>
      <c r="MG7" s="210"/>
      <c r="MH7" s="210"/>
      <c r="MI7" s="210"/>
      <c r="MJ7" s="210"/>
      <c r="MK7" s="210"/>
      <c r="ML7" s="210"/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/>
      <c r="MG8" s="208"/>
      <c r="MH8" s="208"/>
      <c r="MI8" s="208"/>
      <c r="MJ8" s="208"/>
      <c r="MK8" s="208"/>
      <c r="ML8" s="208"/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/>
      <c r="MG9" s="210"/>
      <c r="MH9" s="210"/>
      <c r="MI9" s="210"/>
      <c r="MJ9" s="210"/>
      <c r="MK9" s="210"/>
      <c r="ML9" s="210"/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/>
      <c r="MG10" s="208"/>
      <c r="MH10" s="208"/>
      <c r="MI10" s="208"/>
      <c r="MJ10" s="208"/>
      <c r="MK10" s="208"/>
      <c r="ML10" s="208"/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/>
      <c r="MG11" s="210"/>
      <c r="MH11" s="210"/>
      <c r="MI11" s="210"/>
      <c r="MJ11" s="210"/>
      <c r="MK11" s="210"/>
      <c r="ML11" s="210"/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/>
      <c r="MG12" s="208"/>
      <c r="MH12" s="208"/>
      <c r="MI12" s="208"/>
      <c r="MJ12" s="208"/>
      <c r="MK12" s="208"/>
      <c r="ML12" s="208"/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/>
      <c r="MG13" s="210"/>
      <c r="MH13" s="210"/>
      <c r="MI13" s="210"/>
      <c r="MJ13" s="210"/>
      <c r="MK13" s="210"/>
      <c r="ML13" s="210"/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/>
      <c r="MG14" s="212"/>
      <c r="MH14" s="212"/>
      <c r="MI14" s="212"/>
      <c r="MJ14" s="212"/>
      <c r="MK14" s="212"/>
      <c r="ML14" s="212"/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394"/>
  <sheetViews>
    <sheetView topLeftCell="A7375" workbookViewId="0">
      <selection activeCell="C7392" sqref="C739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38">
        <v>44238</v>
      </c>
      <c r="B7355" s="239">
        <v>44238</v>
      </c>
      <c r="C7355" s="240" t="s">
        <v>838</v>
      </c>
      <c r="D7355" s="241">
        <f>VLOOKUP(Pag_Inicio_Corr_mas_casos[[#This Row],[Corregimiento]],Hoja3!$A$2:$D$676,4,0)</f>
        <v>40601</v>
      </c>
      <c r="E7355" s="240">
        <v>28</v>
      </c>
    </row>
    <row r="7356" spans="1:5">
      <c r="A7356" s="238">
        <v>44238</v>
      </c>
      <c r="B7356" s="239">
        <v>44238</v>
      </c>
      <c r="C7356" s="240" t="s">
        <v>800</v>
      </c>
      <c r="D7356" s="241">
        <f>VLOOKUP(Pag_Inicio_Corr_mas_casos[[#This Row],[Corregimiento]],Hoja3!$A$2:$D$676,4,0)</f>
        <v>91001</v>
      </c>
      <c r="E7356" s="240">
        <v>25</v>
      </c>
    </row>
    <row r="7357" spans="1:5">
      <c r="A7357" s="238">
        <v>44238</v>
      </c>
      <c r="B7357" s="239">
        <v>44238</v>
      </c>
      <c r="C7357" s="240" t="s">
        <v>830</v>
      </c>
      <c r="D7357" s="241">
        <f>VLOOKUP(Pag_Inicio_Corr_mas_casos[[#This Row],[Corregimiento]],Hoja3!$A$2:$D$676,4,0)</f>
        <v>40201</v>
      </c>
      <c r="E7357" s="240">
        <v>19</v>
      </c>
    </row>
    <row r="7358" spans="1:5">
      <c r="A7358" s="238">
        <v>44238</v>
      </c>
      <c r="B7358" s="239">
        <v>44238</v>
      </c>
      <c r="C7358" s="240" t="s">
        <v>931</v>
      </c>
      <c r="D7358" s="241">
        <f>VLOOKUP(Pag_Inicio_Corr_mas_casos[[#This Row],[Corregimiento]],Hoja3!$A$2:$D$676,4,0)</f>
        <v>20601</v>
      </c>
      <c r="E7358" s="240">
        <v>15</v>
      </c>
    </row>
    <row r="7359" spans="1:5">
      <c r="A7359" s="238">
        <v>44238</v>
      </c>
      <c r="B7359" s="239">
        <v>44238</v>
      </c>
      <c r="C7359" s="240" t="s">
        <v>822</v>
      </c>
      <c r="D7359" s="241">
        <f>VLOOKUP(Pag_Inicio_Corr_mas_casos[[#This Row],[Corregimiento]],Hoja3!$A$2:$D$676,4,0)</f>
        <v>90301</v>
      </c>
      <c r="E7359" s="240">
        <v>15</v>
      </c>
    </row>
    <row r="7360" spans="1:5">
      <c r="A7360" s="238">
        <v>44238</v>
      </c>
      <c r="B7360" s="239">
        <v>44238</v>
      </c>
      <c r="C7360" s="240" t="s">
        <v>932</v>
      </c>
      <c r="D7360" s="241">
        <f>VLOOKUP(Pag_Inicio_Corr_mas_casos[[#This Row],[Corregimiento]],Hoja3!$A$2:$D$676,4,0)</f>
        <v>40612</v>
      </c>
      <c r="E7360" s="240">
        <v>14</v>
      </c>
    </row>
    <row r="7361" spans="1:5">
      <c r="A7361" s="238">
        <v>44238</v>
      </c>
      <c r="B7361" s="239">
        <v>44238</v>
      </c>
      <c r="C7361" s="240" t="s">
        <v>790</v>
      </c>
      <c r="D7361" s="241">
        <f>VLOOKUP(Pag_Inicio_Corr_mas_casos[[#This Row],[Corregimiento]],Hoja3!$A$2:$D$676,4,0)</f>
        <v>80819</v>
      </c>
      <c r="E7361" s="240">
        <v>14</v>
      </c>
    </row>
    <row r="7362" spans="1:5">
      <c r="A7362" s="238">
        <v>44238</v>
      </c>
      <c r="B7362" s="239">
        <v>44238</v>
      </c>
      <c r="C7362" s="240" t="s">
        <v>781</v>
      </c>
      <c r="D7362" s="241">
        <f>VLOOKUP(Pag_Inicio_Corr_mas_casos[[#This Row],[Corregimiento]],Hoja3!$A$2:$D$676,4,0)</f>
        <v>40611</v>
      </c>
      <c r="E7362" s="240">
        <v>14</v>
      </c>
    </row>
    <row r="7363" spans="1:5">
      <c r="A7363" s="238">
        <v>44238</v>
      </c>
      <c r="B7363" s="239">
        <v>44238</v>
      </c>
      <c r="C7363" s="240" t="s">
        <v>472</v>
      </c>
      <c r="D7363" s="241">
        <f>VLOOKUP(Pag_Inicio_Corr_mas_casos[[#This Row],[Corregimiento]],Hoja3!$A$2:$D$676,4,0)</f>
        <v>80806</v>
      </c>
      <c r="E7363" s="240">
        <v>11</v>
      </c>
    </row>
    <row r="7364" spans="1:5">
      <c r="A7364" s="238">
        <v>44238</v>
      </c>
      <c r="B7364" s="239">
        <v>44238</v>
      </c>
      <c r="C7364" s="240" t="s">
        <v>729</v>
      </c>
      <c r="D7364" s="241">
        <f>VLOOKUP(Pag_Inicio_Corr_mas_casos[[#This Row],[Corregimiento]],Hoja3!$A$2:$D$676,4,0)</f>
        <v>80813</v>
      </c>
      <c r="E7364" s="240">
        <v>11</v>
      </c>
    </row>
    <row r="7365" spans="1:5">
      <c r="A7365" s="238">
        <v>44238</v>
      </c>
      <c r="B7365" s="239">
        <v>44238</v>
      </c>
      <c r="C7365" s="240" t="s">
        <v>933</v>
      </c>
      <c r="D7365" s="241">
        <f>VLOOKUP(Pag_Inicio_Corr_mas_casos[[#This Row],[Corregimiento]],Hoja3!$A$2:$D$676,4,0)</f>
        <v>30103</v>
      </c>
      <c r="E7365" s="240">
        <v>10</v>
      </c>
    </row>
    <row r="7366" spans="1:5">
      <c r="A7366" s="238">
        <v>44238</v>
      </c>
      <c r="B7366" s="239">
        <v>44238</v>
      </c>
      <c r="C7366" s="240" t="s">
        <v>789</v>
      </c>
      <c r="D7366" s="241">
        <f>VLOOKUP(Pag_Inicio_Corr_mas_casos[[#This Row],[Corregimiento]],Hoja3!$A$2:$D$676,4,0)</f>
        <v>80809</v>
      </c>
      <c r="E7366" s="240">
        <v>9</v>
      </c>
    </row>
    <row r="7367" spans="1:5">
      <c r="A7367" s="238">
        <v>44238</v>
      </c>
      <c r="B7367" s="239">
        <v>44238</v>
      </c>
      <c r="C7367" s="240" t="s">
        <v>548</v>
      </c>
      <c r="D7367" s="241">
        <f>VLOOKUP(Pag_Inicio_Corr_mas_casos[[#This Row],[Corregimiento]],Hoja3!$A$2:$D$676,4,0)</f>
        <v>80821</v>
      </c>
      <c r="E7367" s="240">
        <v>9</v>
      </c>
    </row>
    <row r="7368" spans="1:5">
      <c r="A7368" s="238">
        <v>44238</v>
      </c>
      <c r="B7368" s="239">
        <v>44238</v>
      </c>
      <c r="C7368" s="240" t="s">
        <v>761</v>
      </c>
      <c r="D7368" s="241">
        <f>VLOOKUP(Pag_Inicio_Corr_mas_casos[[#This Row],[Corregimiento]],Hoja3!$A$2:$D$676,4,0)</f>
        <v>130716</v>
      </c>
      <c r="E7368" s="240">
        <v>8</v>
      </c>
    </row>
    <row r="7369" spans="1:5">
      <c r="A7369" s="238">
        <v>44238</v>
      </c>
      <c r="B7369" s="239">
        <v>44238</v>
      </c>
      <c r="C7369" s="240" t="s">
        <v>934</v>
      </c>
      <c r="D7369" s="241">
        <f>VLOOKUP(Pag_Inicio_Corr_mas_casos[[#This Row],[Corregimiento]],Hoja3!$A$2:$D$676,4,0)</f>
        <v>20203</v>
      </c>
      <c r="E7369" s="240">
        <v>8</v>
      </c>
    </row>
    <row r="7370" spans="1:5">
      <c r="A7370" s="238">
        <v>44238</v>
      </c>
      <c r="B7370" s="239">
        <v>44238</v>
      </c>
      <c r="C7370" s="240" t="s">
        <v>935</v>
      </c>
      <c r="D7370" s="241">
        <f>VLOOKUP(Pag_Inicio_Corr_mas_casos[[#This Row],[Corregimiento]],Hoja3!$A$2:$D$676,4,0)</f>
        <v>60101</v>
      </c>
      <c r="E7370" s="240">
        <v>8</v>
      </c>
    </row>
    <row r="7371" spans="1:5">
      <c r="A7371" s="238">
        <v>44238</v>
      </c>
      <c r="B7371" s="239">
        <v>44238</v>
      </c>
      <c r="C7371" s="240" t="s">
        <v>936</v>
      </c>
      <c r="D7371" s="241">
        <f>VLOOKUP(Pag_Inicio_Corr_mas_casos[[#This Row],[Corregimiento]],Hoja3!$A$2:$D$676,4,0)</f>
        <v>10201</v>
      </c>
      <c r="E7371" s="240">
        <v>7</v>
      </c>
    </row>
    <row r="7372" spans="1:5">
      <c r="A7372" s="238">
        <v>44238</v>
      </c>
      <c r="B7372" s="239">
        <v>44238</v>
      </c>
      <c r="C7372" s="240" t="s">
        <v>937</v>
      </c>
      <c r="D7372" s="241">
        <f>VLOOKUP(Pag_Inicio_Corr_mas_casos[[#This Row],[Corregimiento]],Hoja3!$A$2:$D$676,4,0)</f>
        <v>40606</v>
      </c>
      <c r="E7372" s="240">
        <v>7</v>
      </c>
    </row>
    <row r="7373" spans="1:5">
      <c r="A7373" s="238">
        <v>44238</v>
      </c>
      <c r="B7373" s="239">
        <v>44238</v>
      </c>
      <c r="C7373" s="240" t="s">
        <v>938</v>
      </c>
      <c r="D7373" s="241">
        <f>VLOOKUP(Pag_Inicio_Corr_mas_casos[[#This Row],[Corregimiento]],Hoja3!$A$2:$D$676,4,0)</f>
        <v>81008</v>
      </c>
      <c r="E7373" s="240">
        <v>7</v>
      </c>
    </row>
    <row r="7374" spans="1:5">
      <c r="A7374" s="238">
        <v>44238</v>
      </c>
      <c r="B7374" s="239">
        <v>44238</v>
      </c>
      <c r="C7374" s="240" t="s">
        <v>606</v>
      </c>
      <c r="D7374" s="241">
        <f>VLOOKUP(Pag_Inicio_Corr_mas_casos[[#This Row],[Corregimiento]],Hoja3!$A$2:$D$676,4,0)</f>
        <v>40514</v>
      </c>
      <c r="E7374" s="240">
        <v>7</v>
      </c>
    </row>
    <row r="7375" spans="1:5">
      <c r="A7375" s="40">
        <v>44239</v>
      </c>
      <c r="B7375" s="22">
        <v>44239</v>
      </c>
      <c r="C7375" t="s">
        <v>757</v>
      </c>
      <c r="D7375" s="164">
        <f>VLOOKUP(Pag_Inicio_Corr_mas_casos[[#This Row],[Corregimiento]],Hoja3!$A$2:$D$676,4,0)</f>
        <v>81002</v>
      </c>
      <c r="E7375">
        <v>49</v>
      </c>
    </row>
    <row r="7376" spans="1:5">
      <c r="A7376" s="40">
        <v>44239</v>
      </c>
      <c r="B7376" s="22">
        <v>44239</v>
      </c>
      <c r="C7376" t="s">
        <v>838</v>
      </c>
      <c r="D7376" s="164">
        <f>VLOOKUP(Pag_Inicio_Corr_mas_casos[[#This Row],[Corregimiento]],Hoja3!$A$2:$D$676,4,0)</f>
        <v>40601</v>
      </c>
      <c r="E7376">
        <v>34</v>
      </c>
    </row>
    <row r="7377" spans="1:5">
      <c r="A7377" s="40">
        <v>44239</v>
      </c>
      <c r="B7377" s="22">
        <v>44239</v>
      </c>
      <c r="C7377" t="s">
        <v>800</v>
      </c>
      <c r="D7377" s="164">
        <f>VLOOKUP(Pag_Inicio_Corr_mas_casos[[#This Row],[Corregimiento]],Hoja3!$A$2:$D$676,4,0)</f>
        <v>91001</v>
      </c>
      <c r="E7377">
        <v>24</v>
      </c>
    </row>
    <row r="7378" spans="1:5">
      <c r="A7378" s="40">
        <v>44239</v>
      </c>
      <c r="B7378" s="22">
        <v>44239</v>
      </c>
      <c r="C7378" t="s">
        <v>466</v>
      </c>
      <c r="D7378" s="164">
        <f>VLOOKUP(Pag_Inicio_Corr_mas_casos[[#This Row],[Corregimiento]],Hoja3!$A$2:$D$676,4,0)</f>
        <v>80819</v>
      </c>
      <c r="E7378">
        <v>22</v>
      </c>
    </row>
    <row r="7379" spans="1:5">
      <c r="A7379" s="40">
        <v>44239</v>
      </c>
      <c r="B7379" s="22">
        <v>44239</v>
      </c>
      <c r="C7379" t="s">
        <v>793</v>
      </c>
      <c r="D7379" s="164">
        <f>VLOOKUP(Pag_Inicio_Corr_mas_casos[[#This Row],[Corregimiento]],Hoja3!$A$2:$D$676,4,0)</f>
        <v>130702</v>
      </c>
      <c r="E7379">
        <v>22</v>
      </c>
    </row>
    <row r="7380" spans="1:5">
      <c r="A7380" s="40">
        <v>44239</v>
      </c>
      <c r="B7380" s="22">
        <v>44239</v>
      </c>
      <c r="C7380" t="s">
        <v>740</v>
      </c>
      <c r="D7380" s="164">
        <f>VLOOKUP(Pag_Inicio_Corr_mas_casos[[#This Row],[Corregimiento]],Hoja3!$A$2:$D$676,4,0)</f>
        <v>81006</v>
      </c>
      <c r="E7380">
        <v>18</v>
      </c>
    </row>
    <row r="7381" spans="1:5">
      <c r="A7381" s="40">
        <v>44239</v>
      </c>
      <c r="B7381" s="22">
        <v>44239</v>
      </c>
      <c r="C7381" t="s">
        <v>799</v>
      </c>
      <c r="D7381" s="164">
        <f>VLOOKUP(Pag_Inicio_Corr_mas_casos[[#This Row],[Corregimiento]],Hoja3!$A$2:$D$676,4,0)</f>
        <v>81003</v>
      </c>
      <c r="E7381">
        <v>14</v>
      </c>
    </row>
    <row r="7382" spans="1:5">
      <c r="A7382" s="40">
        <v>44239</v>
      </c>
      <c r="B7382" s="22">
        <v>44239</v>
      </c>
      <c r="C7382" t="s">
        <v>797</v>
      </c>
      <c r="D7382" s="164">
        <f>VLOOKUP(Pag_Inicio_Corr_mas_casos[[#This Row],[Corregimiento]],Hoja3!$A$2:$D$676,4,0)</f>
        <v>81001</v>
      </c>
      <c r="E7382">
        <v>14</v>
      </c>
    </row>
    <row r="7383" spans="1:5">
      <c r="A7383" s="40">
        <v>44239</v>
      </c>
      <c r="B7383" s="22">
        <v>44239</v>
      </c>
      <c r="C7383" t="s">
        <v>785</v>
      </c>
      <c r="D7383" s="164">
        <f>VLOOKUP(Pag_Inicio_Corr_mas_casos[[#This Row],[Corregimiento]],Hoja3!$A$2:$D$676,4,0)</f>
        <v>40612</v>
      </c>
      <c r="E7383">
        <v>14</v>
      </c>
    </row>
    <row r="7384" spans="1:5">
      <c r="A7384" s="40">
        <v>44239</v>
      </c>
      <c r="B7384" s="22">
        <v>44239</v>
      </c>
      <c r="C7384" t="s">
        <v>846</v>
      </c>
      <c r="D7384" s="164">
        <f>VLOOKUP(Pag_Inicio_Corr_mas_casos[[#This Row],[Corregimiento]],Hoja3!$A$2:$D$676,4,0)</f>
        <v>130101</v>
      </c>
      <c r="E7384">
        <v>13</v>
      </c>
    </row>
    <row r="7385" spans="1:5">
      <c r="A7385" s="40">
        <v>44239</v>
      </c>
      <c r="B7385" s="22">
        <v>44239</v>
      </c>
      <c r="C7385" t="s">
        <v>548</v>
      </c>
      <c r="D7385" s="164">
        <f>VLOOKUP(Pag_Inicio_Corr_mas_casos[[#This Row],[Corregimiento]],Hoja3!$A$2:$D$676,4,0)</f>
        <v>80821</v>
      </c>
      <c r="E7385">
        <v>13</v>
      </c>
    </row>
    <row r="7386" spans="1:5">
      <c r="A7386" s="40">
        <v>44239</v>
      </c>
      <c r="B7386" s="22">
        <v>44239</v>
      </c>
      <c r="C7386" t="s">
        <v>781</v>
      </c>
      <c r="D7386" s="164">
        <f>VLOOKUP(Pag_Inicio_Corr_mas_casos[[#This Row],[Corregimiento]],Hoja3!$A$2:$D$676,4,0)</f>
        <v>40611</v>
      </c>
      <c r="E7386">
        <v>12</v>
      </c>
    </row>
    <row r="7387" spans="1:5">
      <c r="A7387" s="40">
        <v>44239</v>
      </c>
      <c r="B7387" s="22">
        <v>44239</v>
      </c>
      <c r="C7387" t="s">
        <v>719</v>
      </c>
      <c r="D7387" s="164">
        <f>VLOOKUP(Pag_Inicio_Corr_mas_casos[[#This Row],[Corregimiento]],Hoja3!$A$2:$D$676,4,0)</f>
        <v>80823</v>
      </c>
      <c r="E7387">
        <v>11</v>
      </c>
    </row>
    <row r="7388" spans="1:5">
      <c r="A7388" s="40">
        <v>44239</v>
      </c>
      <c r="B7388" s="22">
        <v>44239</v>
      </c>
      <c r="C7388" t="s">
        <v>718</v>
      </c>
      <c r="D7388" s="164">
        <f>VLOOKUP(Pag_Inicio_Corr_mas_casos[[#This Row],[Corregimiento]],Hoja3!$A$2:$D$676,4,0)</f>
        <v>80806</v>
      </c>
      <c r="E7388">
        <v>11</v>
      </c>
    </row>
    <row r="7389" spans="1:5">
      <c r="A7389" s="40">
        <v>44239</v>
      </c>
      <c r="B7389" s="22">
        <v>44239</v>
      </c>
      <c r="C7389" t="s">
        <v>796</v>
      </c>
      <c r="D7389" s="164">
        <f>VLOOKUP(Pag_Inicio_Corr_mas_casos[[#This Row],[Corregimiento]],Hoja3!$A$2:$D$676,4,0)</f>
        <v>81008</v>
      </c>
      <c r="E7389">
        <v>10</v>
      </c>
    </row>
    <row r="7390" spans="1:5">
      <c r="A7390" s="40">
        <v>44239</v>
      </c>
      <c r="B7390" s="22">
        <v>44239</v>
      </c>
      <c r="C7390" t="s">
        <v>829</v>
      </c>
      <c r="D7390" s="164">
        <f>VLOOKUP(Pag_Inicio_Corr_mas_casos[[#This Row],[Corregimiento]],Hoja3!$A$2:$D$676,4,0)</f>
        <v>20105</v>
      </c>
      <c r="E7390">
        <v>10</v>
      </c>
    </row>
    <row r="7391" spans="1:5">
      <c r="A7391" s="40">
        <v>44239</v>
      </c>
      <c r="B7391" s="22">
        <v>44239</v>
      </c>
      <c r="C7391" t="s">
        <v>836</v>
      </c>
      <c r="D7391" s="164">
        <f>VLOOKUP(Pag_Inicio_Corr_mas_casos[[#This Row],[Corregimiento]],Hoja3!$A$2:$D$676,4,0)</f>
        <v>40501</v>
      </c>
      <c r="E7391">
        <v>10</v>
      </c>
    </row>
    <row r="7392" spans="1:5">
      <c r="A7392" s="40">
        <v>44239</v>
      </c>
      <c r="B7392" s="22">
        <v>44239</v>
      </c>
      <c r="C7392" t="s">
        <v>939</v>
      </c>
      <c r="D7392" s="164">
        <f>VLOOKUP(Pag_Inicio_Corr_mas_casos[[#This Row],[Corregimiento]],Hoja3!$A$2:$D$676,4,0)</f>
        <v>10214</v>
      </c>
      <c r="E7392">
        <v>9</v>
      </c>
    </row>
    <row r="7393" spans="1:5">
      <c r="A7393" s="40">
        <v>44239</v>
      </c>
      <c r="B7393" s="22">
        <v>44239</v>
      </c>
      <c r="C7393" t="s">
        <v>720</v>
      </c>
      <c r="D7393" s="164">
        <f>VLOOKUP(Pag_Inicio_Corr_mas_casos[[#This Row],[Corregimiento]],Hoja3!$A$2:$D$676,4,0)</f>
        <v>80807</v>
      </c>
      <c r="E7393">
        <v>9</v>
      </c>
    </row>
    <row r="7394" spans="1:5">
      <c r="A7394" s="40">
        <v>44239</v>
      </c>
      <c r="B7394" s="22">
        <v>44239</v>
      </c>
      <c r="C7394" t="s">
        <v>723</v>
      </c>
      <c r="D7394" s="164">
        <f>VLOOKUP(Pag_Inicio_Corr_mas_casos[[#This Row],[Corregimiento]],Hoja3!$A$2:$D$676,4,0)</f>
        <v>81007</v>
      </c>
      <c r="E7394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5EC8-C4D1-4FEE-A7D8-5730BBBFEF7D}">
  <dimension ref="A1:N153"/>
  <sheetViews>
    <sheetView topLeftCell="J1" workbookViewId="0">
      <selection activeCell="J1" sqref="J1"/>
    </sheetView>
  </sheetViews>
  <sheetFormatPr defaultRowHeight="15"/>
  <cols>
    <col min="1" max="1" width="27.28515625" bestFit="1" customWidth="1"/>
    <col min="10" max="10" width="27.28515625" bestFit="1" customWidth="1"/>
    <col min="11" max="11" width="23.85546875" bestFit="1" customWidth="1"/>
    <col min="13" max="13" width="27.28515625" bestFit="1" customWidth="1"/>
    <col min="14" max="14" width="26.140625" bestFit="1" customWidth="1"/>
  </cols>
  <sheetData>
    <row r="1" spans="1:14">
      <c r="A1" t="s">
        <v>450</v>
      </c>
      <c r="B1" t="s">
        <v>940</v>
      </c>
      <c r="F1" s="228"/>
      <c r="G1" s="229"/>
      <c r="H1" s="230"/>
      <c r="J1" s="237" t="s">
        <v>450</v>
      </c>
      <c r="K1" t="s">
        <v>941</v>
      </c>
      <c r="M1" t="s">
        <v>450</v>
      </c>
      <c r="N1" t="s">
        <v>941</v>
      </c>
    </row>
    <row r="2" spans="1:14">
      <c r="A2" s="214" t="s">
        <v>838</v>
      </c>
      <c r="B2" s="215">
        <v>37</v>
      </c>
      <c r="F2" s="231"/>
      <c r="G2" s="232"/>
      <c r="H2" s="233"/>
      <c r="J2" t="s">
        <v>548</v>
      </c>
      <c r="K2" s="22">
        <v>6</v>
      </c>
      <c r="M2" t="s">
        <v>838</v>
      </c>
      <c r="N2">
        <v>8</v>
      </c>
    </row>
    <row r="3" spans="1:14">
      <c r="A3" s="214" t="s">
        <v>800</v>
      </c>
      <c r="B3" s="215">
        <v>31</v>
      </c>
      <c r="F3" s="231"/>
      <c r="G3" s="232"/>
      <c r="H3" s="233"/>
      <c r="J3" t="s">
        <v>732</v>
      </c>
      <c r="K3" s="22">
        <v>6</v>
      </c>
      <c r="M3" t="s">
        <v>800</v>
      </c>
      <c r="N3">
        <v>8</v>
      </c>
    </row>
    <row r="4" spans="1:14">
      <c r="A4" s="214" t="s">
        <v>748</v>
      </c>
      <c r="B4" s="215">
        <v>27</v>
      </c>
      <c r="F4" s="231"/>
      <c r="G4" s="232"/>
      <c r="H4" s="233"/>
      <c r="J4" t="s">
        <v>927</v>
      </c>
      <c r="K4" s="22">
        <v>1</v>
      </c>
      <c r="M4" t="s">
        <v>790</v>
      </c>
      <c r="N4">
        <v>8</v>
      </c>
    </row>
    <row r="5" spans="1:14">
      <c r="A5" s="214" t="s">
        <v>790</v>
      </c>
      <c r="B5" s="215">
        <v>25</v>
      </c>
      <c r="F5" s="231"/>
      <c r="G5" s="232"/>
      <c r="H5" s="233"/>
      <c r="J5" t="s">
        <v>846</v>
      </c>
      <c r="K5" s="22">
        <v>3</v>
      </c>
      <c r="M5" t="s">
        <v>781</v>
      </c>
      <c r="N5">
        <v>7</v>
      </c>
    </row>
    <row r="6" spans="1:14">
      <c r="A6" s="214" t="s">
        <v>781</v>
      </c>
      <c r="B6" s="215">
        <v>22</v>
      </c>
      <c r="F6" s="231"/>
      <c r="G6" s="232"/>
      <c r="H6" s="233"/>
      <c r="J6" t="s">
        <v>737</v>
      </c>
      <c r="K6" s="22">
        <v>1</v>
      </c>
      <c r="M6" t="s">
        <v>548</v>
      </c>
      <c r="N6">
        <v>6</v>
      </c>
    </row>
    <row r="7" spans="1:14">
      <c r="A7" s="214" t="s">
        <v>779</v>
      </c>
      <c r="B7" s="215">
        <v>19</v>
      </c>
      <c r="F7" s="231"/>
      <c r="G7" s="232"/>
      <c r="H7" s="233"/>
      <c r="J7" t="s">
        <v>793</v>
      </c>
      <c r="K7" s="22">
        <v>3</v>
      </c>
      <c r="M7" t="s">
        <v>732</v>
      </c>
      <c r="N7">
        <v>6</v>
      </c>
    </row>
    <row r="8" spans="1:14">
      <c r="A8" s="214" t="s">
        <v>730</v>
      </c>
      <c r="B8" s="215">
        <v>18</v>
      </c>
      <c r="F8" s="231"/>
      <c r="G8" s="232"/>
      <c r="H8" s="233"/>
      <c r="J8" t="s">
        <v>723</v>
      </c>
      <c r="K8" s="22">
        <v>1</v>
      </c>
      <c r="M8" t="s">
        <v>729</v>
      </c>
      <c r="N8">
        <v>6</v>
      </c>
    </row>
    <row r="9" spans="1:14">
      <c r="A9" s="214" t="s">
        <v>732</v>
      </c>
      <c r="B9" s="215">
        <v>16</v>
      </c>
      <c r="F9" s="231"/>
      <c r="G9" s="232"/>
      <c r="H9" s="233"/>
      <c r="J9" t="s">
        <v>720</v>
      </c>
      <c r="K9" s="22">
        <v>1</v>
      </c>
      <c r="M9" t="s">
        <v>734</v>
      </c>
      <c r="N9">
        <v>5</v>
      </c>
    </row>
    <row r="10" spans="1:14">
      <c r="A10" s="214" t="s">
        <v>734</v>
      </c>
      <c r="B10" s="215">
        <v>15</v>
      </c>
      <c r="F10" s="231"/>
      <c r="G10" s="232"/>
      <c r="H10" s="233"/>
      <c r="J10" t="s">
        <v>718</v>
      </c>
      <c r="K10" s="22">
        <v>3</v>
      </c>
      <c r="M10" t="s">
        <v>785</v>
      </c>
      <c r="N10">
        <v>5</v>
      </c>
    </row>
    <row r="11" spans="1:14">
      <c r="A11" s="214" t="s">
        <v>921</v>
      </c>
      <c r="B11" s="215">
        <v>13</v>
      </c>
      <c r="F11" s="231"/>
      <c r="G11" s="232"/>
      <c r="H11" s="233"/>
      <c r="J11" t="s">
        <v>887</v>
      </c>
      <c r="K11" s="22">
        <v>1</v>
      </c>
      <c r="M11" t="s">
        <v>824</v>
      </c>
      <c r="N11">
        <v>5</v>
      </c>
    </row>
    <row r="12" spans="1:14">
      <c r="A12" s="214" t="s">
        <v>729</v>
      </c>
      <c r="B12" s="215">
        <v>13</v>
      </c>
      <c r="F12" s="231"/>
      <c r="G12" s="232"/>
      <c r="H12" s="233"/>
      <c r="J12" t="s">
        <v>734</v>
      </c>
      <c r="K12" s="22">
        <v>5</v>
      </c>
      <c r="M12" t="s">
        <v>779</v>
      </c>
      <c r="N12">
        <v>5</v>
      </c>
    </row>
    <row r="13" spans="1:14">
      <c r="A13" s="214" t="s">
        <v>719</v>
      </c>
      <c r="B13" s="215">
        <v>11</v>
      </c>
      <c r="F13" s="231"/>
      <c r="G13" s="232"/>
      <c r="H13" s="233"/>
      <c r="J13" t="s">
        <v>837</v>
      </c>
      <c r="K13" s="22">
        <v>1</v>
      </c>
      <c r="M13" t="s">
        <v>731</v>
      </c>
      <c r="N13">
        <v>5</v>
      </c>
    </row>
    <row r="14" spans="1:14">
      <c r="A14" s="216" t="s">
        <v>745</v>
      </c>
      <c r="B14" s="217">
        <v>60</v>
      </c>
      <c r="F14" s="231"/>
      <c r="G14" s="232"/>
      <c r="H14" s="233"/>
      <c r="J14" t="s">
        <v>833</v>
      </c>
      <c r="K14" s="22">
        <v>3</v>
      </c>
      <c r="M14" t="s">
        <v>814</v>
      </c>
      <c r="N14">
        <v>5</v>
      </c>
    </row>
    <row r="15" spans="1:14">
      <c r="A15" s="216" t="s">
        <v>800</v>
      </c>
      <c r="B15" s="217">
        <v>36</v>
      </c>
      <c r="F15" s="231"/>
      <c r="G15" s="232"/>
      <c r="H15" s="233"/>
      <c r="J15" t="s">
        <v>816</v>
      </c>
      <c r="K15" s="22">
        <v>1</v>
      </c>
      <c r="M15" t="s">
        <v>745</v>
      </c>
      <c r="N15">
        <v>4</v>
      </c>
    </row>
    <row r="16" spans="1:14">
      <c r="A16" s="216" t="s">
        <v>838</v>
      </c>
      <c r="B16" s="217">
        <v>34</v>
      </c>
      <c r="F16" s="231"/>
      <c r="G16" s="232"/>
      <c r="H16" s="233"/>
      <c r="J16" t="s">
        <v>745</v>
      </c>
      <c r="K16" s="22">
        <v>4</v>
      </c>
      <c r="M16" t="s">
        <v>748</v>
      </c>
      <c r="N16">
        <v>4</v>
      </c>
    </row>
    <row r="17" spans="1:14">
      <c r="A17" s="216" t="s">
        <v>814</v>
      </c>
      <c r="B17" s="217">
        <v>30</v>
      </c>
      <c r="F17" s="231"/>
      <c r="G17" s="232"/>
      <c r="H17" s="233"/>
      <c r="J17" t="s">
        <v>838</v>
      </c>
      <c r="K17" s="22">
        <v>8</v>
      </c>
      <c r="M17" t="s">
        <v>730</v>
      </c>
      <c r="N17">
        <v>4</v>
      </c>
    </row>
    <row r="18" spans="1:14">
      <c r="A18" s="216" t="s">
        <v>734</v>
      </c>
      <c r="B18" s="217">
        <v>23</v>
      </c>
      <c r="F18" s="234"/>
      <c r="G18" s="235"/>
      <c r="H18" s="236"/>
      <c r="J18" t="s">
        <v>781</v>
      </c>
      <c r="K18" s="22">
        <v>7</v>
      </c>
      <c r="M18" t="s">
        <v>789</v>
      </c>
      <c r="N18">
        <v>4</v>
      </c>
    </row>
    <row r="19" spans="1:14">
      <c r="A19" s="216" t="s">
        <v>729</v>
      </c>
      <c r="B19" s="217">
        <v>21</v>
      </c>
      <c r="J19" t="s">
        <v>785</v>
      </c>
      <c r="K19" s="22">
        <v>5</v>
      </c>
      <c r="M19" t="s">
        <v>846</v>
      </c>
      <c r="N19">
        <v>3</v>
      </c>
    </row>
    <row r="20" spans="1:14">
      <c r="A20" s="216" t="s">
        <v>790</v>
      </c>
      <c r="B20" s="217">
        <v>20</v>
      </c>
      <c r="J20" t="s">
        <v>725</v>
      </c>
      <c r="K20" s="22">
        <v>1</v>
      </c>
      <c r="M20" t="s">
        <v>793</v>
      </c>
      <c r="N20">
        <v>3</v>
      </c>
    </row>
    <row r="21" spans="1:14">
      <c r="A21" s="216" t="s">
        <v>832</v>
      </c>
      <c r="B21" s="217">
        <v>19</v>
      </c>
      <c r="J21" t="s">
        <v>924</v>
      </c>
      <c r="K21" s="22">
        <v>1</v>
      </c>
      <c r="M21" t="s">
        <v>718</v>
      </c>
      <c r="N21">
        <v>3</v>
      </c>
    </row>
    <row r="22" spans="1:14">
      <c r="A22" s="216" t="s">
        <v>793</v>
      </c>
      <c r="B22" s="217">
        <v>18</v>
      </c>
      <c r="J22" t="s">
        <v>769</v>
      </c>
      <c r="K22" s="22">
        <v>2</v>
      </c>
      <c r="M22" t="s">
        <v>833</v>
      </c>
      <c r="N22">
        <v>3</v>
      </c>
    </row>
    <row r="23" spans="1:14">
      <c r="A23" s="216" t="s">
        <v>837</v>
      </c>
      <c r="B23" s="217">
        <v>17</v>
      </c>
      <c r="J23" t="s">
        <v>928</v>
      </c>
      <c r="K23" s="22">
        <v>1</v>
      </c>
      <c r="M23" t="s">
        <v>739</v>
      </c>
      <c r="N23">
        <v>3</v>
      </c>
    </row>
    <row r="24" spans="1:14">
      <c r="A24" s="216" t="s">
        <v>846</v>
      </c>
      <c r="B24" s="217">
        <v>17</v>
      </c>
      <c r="J24" t="s">
        <v>719</v>
      </c>
      <c r="K24" s="22">
        <v>2</v>
      </c>
      <c r="M24" t="s">
        <v>830</v>
      </c>
      <c r="N24">
        <v>3</v>
      </c>
    </row>
    <row r="25" spans="1:14">
      <c r="A25" s="216" t="s">
        <v>789</v>
      </c>
      <c r="B25" s="217">
        <v>16</v>
      </c>
      <c r="J25" t="s">
        <v>722</v>
      </c>
      <c r="K25" s="22">
        <v>2</v>
      </c>
      <c r="M25" t="s">
        <v>717</v>
      </c>
      <c r="N25">
        <v>3</v>
      </c>
    </row>
    <row r="26" spans="1:14">
      <c r="A26" s="216" t="s">
        <v>785</v>
      </c>
      <c r="B26" s="217">
        <v>16</v>
      </c>
      <c r="J26" t="s">
        <v>890</v>
      </c>
      <c r="K26" s="22">
        <v>1</v>
      </c>
      <c r="M26" t="s">
        <v>769</v>
      </c>
      <c r="N26">
        <v>2</v>
      </c>
    </row>
    <row r="27" spans="1:14">
      <c r="A27" s="216" t="s">
        <v>731</v>
      </c>
      <c r="B27" s="217">
        <v>14</v>
      </c>
      <c r="J27" t="s">
        <v>832</v>
      </c>
      <c r="K27" s="22">
        <v>2</v>
      </c>
      <c r="M27" t="s">
        <v>719</v>
      </c>
      <c r="N27">
        <v>2</v>
      </c>
    </row>
    <row r="28" spans="1:14">
      <c r="A28" s="216" t="s">
        <v>548</v>
      </c>
      <c r="B28" s="217">
        <v>14</v>
      </c>
      <c r="J28" t="s">
        <v>824</v>
      </c>
      <c r="K28" s="22">
        <v>5</v>
      </c>
      <c r="M28" t="s">
        <v>722</v>
      </c>
      <c r="N28">
        <v>2</v>
      </c>
    </row>
    <row r="29" spans="1:14">
      <c r="A29" s="216" t="s">
        <v>824</v>
      </c>
      <c r="B29" s="217">
        <v>14</v>
      </c>
      <c r="J29" t="s">
        <v>779</v>
      </c>
      <c r="K29" s="22">
        <v>5</v>
      </c>
      <c r="M29" t="s">
        <v>832</v>
      </c>
      <c r="N29">
        <v>2</v>
      </c>
    </row>
    <row r="30" spans="1:14">
      <c r="A30" s="216" t="s">
        <v>732</v>
      </c>
      <c r="B30" s="217">
        <v>13</v>
      </c>
      <c r="J30" t="s">
        <v>923</v>
      </c>
      <c r="K30" s="22">
        <v>1</v>
      </c>
      <c r="M30" t="s">
        <v>796</v>
      </c>
      <c r="N30">
        <v>2</v>
      </c>
    </row>
    <row r="31" spans="1:14">
      <c r="A31" s="216" t="s">
        <v>722</v>
      </c>
      <c r="B31" s="217">
        <v>13</v>
      </c>
      <c r="J31" t="s">
        <v>925</v>
      </c>
      <c r="K31" s="22">
        <v>1</v>
      </c>
      <c r="M31" t="s">
        <v>752</v>
      </c>
      <c r="N31">
        <v>2</v>
      </c>
    </row>
    <row r="32" spans="1:14">
      <c r="A32" s="216" t="s">
        <v>739</v>
      </c>
      <c r="B32" s="217">
        <v>13</v>
      </c>
      <c r="J32" t="s">
        <v>721</v>
      </c>
      <c r="K32" s="22">
        <v>1</v>
      </c>
      <c r="M32" t="s">
        <v>611</v>
      </c>
      <c r="N32">
        <v>2</v>
      </c>
    </row>
    <row r="33" spans="1:14">
      <c r="A33" s="216" t="s">
        <v>830</v>
      </c>
      <c r="B33" s="217">
        <v>13</v>
      </c>
      <c r="J33" t="s">
        <v>748</v>
      </c>
      <c r="K33" s="22">
        <v>4</v>
      </c>
      <c r="M33" t="s">
        <v>927</v>
      </c>
      <c r="N33">
        <v>1</v>
      </c>
    </row>
    <row r="34" spans="1:14">
      <c r="A34" s="218" t="s">
        <v>790</v>
      </c>
      <c r="B34" s="219">
        <v>36</v>
      </c>
      <c r="J34" t="s">
        <v>730</v>
      </c>
      <c r="K34" s="22">
        <v>4</v>
      </c>
      <c r="M34" t="s">
        <v>737</v>
      </c>
      <c r="N34">
        <v>1</v>
      </c>
    </row>
    <row r="35" spans="1:14">
      <c r="A35" s="218" t="s">
        <v>838</v>
      </c>
      <c r="B35" s="219">
        <v>34</v>
      </c>
      <c r="J35" t="s">
        <v>796</v>
      </c>
      <c r="K35" s="22">
        <v>2</v>
      </c>
      <c r="M35" t="s">
        <v>723</v>
      </c>
      <c r="N35">
        <v>1</v>
      </c>
    </row>
    <row r="36" spans="1:14">
      <c r="A36" s="218" t="s">
        <v>800</v>
      </c>
      <c r="B36" s="219">
        <v>33</v>
      </c>
      <c r="J36" t="s">
        <v>731</v>
      </c>
      <c r="K36" s="22">
        <v>5</v>
      </c>
      <c r="M36" t="s">
        <v>720</v>
      </c>
      <c r="N36">
        <v>1</v>
      </c>
    </row>
    <row r="37" spans="1:14">
      <c r="A37" s="218" t="s">
        <v>745</v>
      </c>
      <c r="B37" s="219">
        <v>29</v>
      </c>
      <c r="J37" t="s">
        <v>715</v>
      </c>
      <c r="K37" s="22">
        <v>1</v>
      </c>
      <c r="M37" t="s">
        <v>887</v>
      </c>
      <c r="N37">
        <v>1</v>
      </c>
    </row>
    <row r="38" spans="1:14">
      <c r="A38" s="218" t="s">
        <v>734</v>
      </c>
      <c r="B38" s="219">
        <v>24</v>
      </c>
      <c r="J38" t="s">
        <v>729</v>
      </c>
      <c r="K38" s="22">
        <v>6</v>
      </c>
      <c r="M38" t="s">
        <v>837</v>
      </c>
      <c r="N38">
        <v>1</v>
      </c>
    </row>
    <row r="39" spans="1:14">
      <c r="A39" s="218" t="s">
        <v>548</v>
      </c>
      <c r="B39" s="219">
        <v>24</v>
      </c>
      <c r="J39" t="s">
        <v>739</v>
      </c>
      <c r="K39" s="22">
        <v>3</v>
      </c>
      <c r="M39" t="s">
        <v>816</v>
      </c>
      <c r="N39">
        <v>1</v>
      </c>
    </row>
    <row r="40" spans="1:14">
      <c r="A40" s="218" t="s">
        <v>824</v>
      </c>
      <c r="B40" s="219">
        <v>21</v>
      </c>
      <c r="J40" t="s">
        <v>752</v>
      </c>
      <c r="K40" s="22">
        <v>2</v>
      </c>
      <c r="M40" t="s">
        <v>725</v>
      </c>
      <c r="N40">
        <v>1</v>
      </c>
    </row>
    <row r="41" spans="1:14">
      <c r="A41" s="218" t="s">
        <v>846</v>
      </c>
      <c r="B41" s="219">
        <v>19</v>
      </c>
      <c r="J41" t="s">
        <v>830</v>
      </c>
      <c r="K41" s="22">
        <v>3</v>
      </c>
      <c r="M41" t="s">
        <v>924</v>
      </c>
      <c r="N41">
        <v>1</v>
      </c>
    </row>
    <row r="42" spans="1:14">
      <c r="A42" s="218" t="s">
        <v>833</v>
      </c>
      <c r="B42" s="219">
        <v>18</v>
      </c>
      <c r="J42" t="s">
        <v>922</v>
      </c>
      <c r="K42" s="22">
        <v>1</v>
      </c>
      <c r="M42" t="s">
        <v>928</v>
      </c>
      <c r="N42">
        <v>1</v>
      </c>
    </row>
    <row r="43" spans="1:14">
      <c r="A43" s="218" t="s">
        <v>721</v>
      </c>
      <c r="B43" s="219">
        <v>18</v>
      </c>
      <c r="J43" t="s">
        <v>726</v>
      </c>
      <c r="K43" s="22">
        <v>1</v>
      </c>
      <c r="M43" t="s">
        <v>890</v>
      </c>
      <c r="N43">
        <v>1</v>
      </c>
    </row>
    <row r="44" spans="1:14">
      <c r="A44" s="218" t="s">
        <v>731</v>
      </c>
      <c r="B44" s="219">
        <v>18</v>
      </c>
      <c r="J44" t="s">
        <v>884</v>
      </c>
      <c r="K44" s="22">
        <v>1</v>
      </c>
      <c r="M44" t="s">
        <v>923</v>
      </c>
      <c r="N44">
        <v>1</v>
      </c>
    </row>
    <row r="45" spans="1:14">
      <c r="A45" s="218" t="s">
        <v>781</v>
      </c>
      <c r="B45" s="219">
        <v>17</v>
      </c>
      <c r="J45" t="s">
        <v>611</v>
      </c>
      <c r="K45" s="22">
        <v>2</v>
      </c>
      <c r="M45" t="s">
        <v>925</v>
      </c>
      <c r="N45">
        <v>1</v>
      </c>
    </row>
    <row r="46" spans="1:14">
      <c r="A46" s="218" t="s">
        <v>722</v>
      </c>
      <c r="B46" s="219">
        <v>17</v>
      </c>
      <c r="J46" t="s">
        <v>717</v>
      </c>
      <c r="K46" s="22">
        <v>3</v>
      </c>
      <c r="M46" t="s">
        <v>721</v>
      </c>
      <c r="N46">
        <v>1</v>
      </c>
    </row>
    <row r="47" spans="1:14">
      <c r="A47" s="218" t="s">
        <v>789</v>
      </c>
      <c r="B47" s="219">
        <v>16</v>
      </c>
      <c r="J47" t="s">
        <v>897</v>
      </c>
      <c r="K47" s="22">
        <v>1</v>
      </c>
      <c r="M47" t="s">
        <v>715</v>
      </c>
      <c r="N47">
        <v>1</v>
      </c>
    </row>
    <row r="48" spans="1:14">
      <c r="A48" s="218" t="s">
        <v>814</v>
      </c>
      <c r="B48" s="219">
        <v>16</v>
      </c>
      <c r="J48" t="s">
        <v>789</v>
      </c>
      <c r="K48" s="22">
        <v>4</v>
      </c>
      <c r="M48" t="s">
        <v>922</v>
      </c>
      <c r="N48">
        <v>1</v>
      </c>
    </row>
    <row r="49" spans="1:14">
      <c r="A49" s="218" t="s">
        <v>725</v>
      </c>
      <c r="B49" s="219">
        <v>16</v>
      </c>
      <c r="J49" t="s">
        <v>848</v>
      </c>
      <c r="K49" s="22">
        <v>1</v>
      </c>
      <c r="M49" t="s">
        <v>726</v>
      </c>
      <c r="N49">
        <v>1</v>
      </c>
    </row>
    <row r="50" spans="1:14">
      <c r="A50" s="218" t="s">
        <v>732</v>
      </c>
      <c r="B50" s="219">
        <v>16</v>
      </c>
      <c r="J50" t="s">
        <v>800</v>
      </c>
      <c r="K50" s="22">
        <v>8</v>
      </c>
      <c r="M50" t="s">
        <v>884</v>
      </c>
      <c r="N50">
        <v>1</v>
      </c>
    </row>
    <row r="51" spans="1:14">
      <c r="A51" s="218" t="s">
        <v>836</v>
      </c>
      <c r="B51" s="219">
        <v>16</v>
      </c>
      <c r="J51" t="s">
        <v>807</v>
      </c>
      <c r="K51" s="22">
        <v>1</v>
      </c>
      <c r="M51" t="s">
        <v>897</v>
      </c>
      <c r="N51">
        <v>1</v>
      </c>
    </row>
    <row r="52" spans="1:14">
      <c r="A52" s="218" t="s">
        <v>739</v>
      </c>
      <c r="B52" s="219">
        <v>15</v>
      </c>
      <c r="J52" t="s">
        <v>790</v>
      </c>
      <c r="K52" s="22">
        <v>8</v>
      </c>
      <c r="M52" t="s">
        <v>848</v>
      </c>
      <c r="N52">
        <v>1</v>
      </c>
    </row>
    <row r="53" spans="1:14">
      <c r="A53" s="218" t="s">
        <v>730</v>
      </c>
      <c r="B53" s="219">
        <v>15</v>
      </c>
      <c r="J53" t="s">
        <v>921</v>
      </c>
      <c r="K53" s="22">
        <v>1</v>
      </c>
      <c r="M53" t="s">
        <v>807</v>
      </c>
      <c r="N53">
        <v>1</v>
      </c>
    </row>
    <row r="54" spans="1:14">
      <c r="A54" s="220" t="s">
        <v>800</v>
      </c>
      <c r="B54" s="221">
        <v>39</v>
      </c>
      <c r="J54" t="s">
        <v>814</v>
      </c>
      <c r="K54" s="22">
        <v>5</v>
      </c>
      <c r="M54" t="s">
        <v>921</v>
      </c>
      <c r="N54">
        <v>1</v>
      </c>
    </row>
    <row r="55" spans="1:14">
      <c r="A55" s="220" t="s">
        <v>838</v>
      </c>
      <c r="B55" s="221">
        <v>37</v>
      </c>
      <c r="J55" t="s">
        <v>942</v>
      </c>
      <c r="K55" s="22">
        <v>152</v>
      </c>
    </row>
    <row r="56" spans="1:14">
      <c r="A56" s="220" t="s">
        <v>790</v>
      </c>
      <c r="B56" s="221">
        <v>32</v>
      </c>
    </row>
    <row r="57" spans="1:14">
      <c r="A57" s="220" t="s">
        <v>769</v>
      </c>
      <c r="B57" s="221">
        <v>27</v>
      </c>
    </row>
    <row r="58" spans="1:14">
      <c r="A58" s="220" t="s">
        <v>745</v>
      </c>
      <c r="B58" s="221">
        <v>22</v>
      </c>
    </row>
    <row r="59" spans="1:14">
      <c r="A59" s="220" t="s">
        <v>734</v>
      </c>
      <c r="B59" s="221">
        <v>22</v>
      </c>
    </row>
    <row r="60" spans="1:14">
      <c r="A60" s="220" t="s">
        <v>781</v>
      </c>
      <c r="B60" s="221">
        <v>21</v>
      </c>
    </row>
    <row r="61" spans="1:14">
      <c r="A61" s="220" t="s">
        <v>739</v>
      </c>
      <c r="B61" s="221">
        <v>21</v>
      </c>
    </row>
    <row r="62" spans="1:14">
      <c r="A62" s="220" t="s">
        <v>719</v>
      </c>
      <c r="B62" s="221">
        <v>19</v>
      </c>
    </row>
    <row r="63" spans="1:14">
      <c r="A63" s="220" t="s">
        <v>836</v>
      </c>
      <c r="B63" s="221">
        <v>19</v>
      </c>
    </row>
    <row r="64" spans="1:14">
      <c r="A64" s="220" t="s">
        <v>718</v>
      </c>
      <c r="B64" s="221">
        <v>17</v>
      </c>
    </row>
    <row r="65" spans="1:2">
      <c r="A65" s="220" t="s">
        <v>729</v>
      </c>
      <c r="B65" s="221">
        <v>17</v>
      </c>
    </row>
    <row r="66" spans="1:2">
      <c r="A66" s="220" t="s">
        <v>848</v>
      </c>
      <c r="B66" s="221">
        <v>15</v>
      </c>
    </row>
    <row r="67" spans="1:2">
      <c r="A67" s="220" t="s">
        <v>548</v>
      </c>
      <c r="B67" s="221">
        <v>15</v>
      </c>
    </row>
    <row r="68" spans="1:2">
      <c r="A68" s="220" t="s">
        <v>897</v>
      </c>
      <c r="B68" s="221">
        <v>14</v>
      </c>
    </row>
    <row r="69" spans="1:2">
      <c r="A69" s="220" t="s">
        <v>720</v>
      </c>
      <c r="B69" s="221">
        <v>14</v>
      </c>
    </row>
    <row r="70" spans="1:2">
      <c r="A70" s="220" t="s">
        <v>814</v>
      </c>
      <c r="B70" s="221">
        <v>14</v>
      </c>
    </row>
    <row r="71" spans="1:2">
      <c r="A71" s="220" t="s">
        <v>731</v>
      </c>
      <c r="B71" s="221">
        <v>14</v>
      </c>
    </row>
    <row r="72" spans="1:2">
      <c r="A72" s="220" t="s">
        <v>726</v>
      </c>
      <c r="B72" s="221">
        <v>13</v>
      </c>
    </row>
    <row r="73" spans="1:2">
      <c r="A73" s="220" t="s">
        <v>890</v>
      </c>
      <c r="B73" s="221">
        <v>13</v>
      </c>
    </row>
    <row r="74" spans="1:2">
      <c r="A74" s="222" t="s">
        <v>838</v>
      </c>
      <c r="B74" s="223">
        <v>40</v>
      </c>
    </row>
    <row r="75" spans="1:2">
      <c r="A75" s="222" t="s">
        <v>922</v>
      </c>
      <c r="B75" s="223">
        <v>21</v>
      </c>
    </row>
    <row r="76" spans="1:2">
      <c r="A76" s="222" t="s">
        <v>846</v>
      </c>
      <c r="B76" s="223">
        <v>20</v>
      </c>
    </row>
    <row r="77" spans="1:2">
      <c r="A77" s="222" t="s">
        <v>730</v>
      </c>
      <c r="B77" s="223">
        <v>20</v>
      </c>
    </row>
    <row r="78" spans="1:2">
      <c r="A78" s="222" t="s">
        <v>800</v>
      </c>
      <c r="B78" s="223">
        <v>20</v>
      </c>
    </row>
    <row r="79" spans="1:2">
      <c r="A79" s="222" t="s">
        <v>832</v>
      </c>
      <c r="B79" s="223">
        <v>18</v>
      </c>
    </row>
    <row r="80" spans="1:2">
      <c r="A80" s="222" t="s">
        <v>781</v>
      </c>
      <c r="B80" s="223">
        <v>17</v>
      </c>
    </row>
    <row r="81" spans="1:2">
      <c r="A81" s="222" t="s">
        <v>790</v>
      </c>
      <c r="B81" s="223">
        <v>16</v>
      </c>
    </row>
    <row r="82" spans="1:2">
      <c r="A82" s="222" t="s">
        <v>737</v>
      </c>
      <c r="B82" s="223">
        <v>15</v>
      </c>
    </row>
    <row r="83" spans="1:2">
      <c r="A83" s="222" t="s">
        <v>731</v>
      </c>
      <c r="B83" s="223">
        <v>15</v>
      </c>
    </row>
    <row r="84" spans="1:2">
      <c r="A84" s="222" t="s">
        <v>814</v>
      </c>
      <c r="B84" s="223">
        <v>15</v>
      </c>
    </row>
    <row r="85" spans="1:2">
      <c r="A85" s="222" t="s">
        <v>548</v>
      </c>
      <c r="B85" s="223">
        <v>14</v>
      </c>
    </row>
    <row r="86" spans="1:2">
      <c r="A86" s="222" t="s">
        <v>785</v>
      </c>
      <c r="B86" s="223">
        <v>13</v>
      </c>
    </row>
    <row r="87" spans="1:2">
      <c r="A87" s="222" t="s">
        <v>884</v>
      </c>
      <c r="B87" s="223">
        <v>13</v>
      </c>
    </row>
    <row r="88" spans="1:2">
      <c r="A88" s="222" t="s">
        <v>793</v>
      </c>
      <c r="B88" s="223">
        <v>12</v>
      </c>
    </row>
    <row r="89" spans="1:2">
      <c r="A89" s="222" t="s">
        <v>833</v>
      </c>
      <c r="B89" s="223">
        <v>12</v>
      </c>
    </row>
    <row r="90" spans="1:2">
      <c r="A90" s="222" t="s">
        <v>836</v>
      </c>
      <c r="B90" s="223">
        <v>12</v>
      </c>
    </row>
    <row r="91" spans="1:2">
      <c r="A91" s="222" t="s">
        <v>732</v>
      </c>
      <c r="B91" s="223">
        <v>12</v>
      </c>
    </row>
    <row r="92" spans="1:2">
      <c r="A92" s="222" t="s">
        <v>729</v>
      </c>
      <c r="B92" s="223">
        <v>11</v>
      </c>
    </row>
    <row r="93" spans="1:2">
      <c r="A93" s="222" t="s">
        <v>752</v>
      </c>
      <c r="B93" s="223">
        <v>11</v>
      </c>
    </row>
    <row r="94" spans="1:2">
      <c r="A94" s="224" t="s">
        <v>671</v>
      </c>
      <c r="B94" s="225">
        <v>45</v>
      </c>
    </row>
    <row r="95" spans="1:2">
      <c r="A95" s="224" t="s">
        <v>838</v>
      </c>
      <c r="B95" s="225">
        <v>43</v>
      </c>
    </row>
    <row r="96" spans="1:2">
      <c r="A96" s="224" t="s">
        <v>734</v>
      </c>
      <c r="B96" s="225">
        <v>20</v>
      </c>
    </row>
    <row r="97" spans="1:2">
      <c r="A97" s="224" t="s">
        <v>745</v>
      </c>
      <c r="B97" s="225">
        <v>20</v>
      </c>
    </row>
    <row r="98" spans="1:2">
      <c r="A98" s="224" t="s">
        <v>715</v>
      </c>
      <c r="B98" s="225">
        <v>18</v>
      </c>
    </row>
    <row r="99" spans="1:2">
      <c r="A99" s="224" t="s">
        <v>785</v>
      </c>
      <c r="B99" s="225">
        <v>17</v>
      </c>
    </row>
    <row r="100" spans="1:2">
      <c r="A100" s="224" t="s">
        <v>723</v>
      </c>
      <c r="B100" s="225">
        <v>17</v>
      </c>
    </row>
    <row r="101" spans="1:2">
      <c r="A101" s="224" t="s">
        <v>824</v>
      </c>
      <c r="B101" s="225">
        <v>17</v>
      </c>
    </row>
    <row r="102" spans="1:2">
      <c r="A102" s="224" t="s">
        <v>548</v>
      </c>
      <c r="B102" s="225">
        <v>15</v>
      </c>
    </row>
    <row r="103" spans="1:2">
      <c r="A103" s="224" t="s">
        <v>790</v>
      </c>
      <c r="B103" s="225">
        <v>15</v>
      </c>
    </row>
    <row r="104" spans="1:2">
      <c r="A104" s="224" t="s">
        <v>830</v>
      </c>
      <c r="B104" s="225">
        <v>15</v>
      </c>
    </row>
    <row r="105" spans="1:2">
      <c r="A105" s="224" t="s">
        <v>717</v>
      </c>
      <c r="B105" s="225">
        <v>14</v>
      </c>
    </row>
    <row r="106" spans="1:2">
      <c r="A106" s="224" t="s">
        <v>789</v>
      </c>
      <c r="B106" s="225">
        <v>13</v>
      </c>
    </row>
    <row r="107" spans="1:2">
      <c r="A107" s="224" t="s">
        <v>718</v>
      </c>
      <c r="B107" s="225">
        <v>13</v>
      </c>
    </row>
    <row r="108" spans="1:2">
      <c r="A108" s="224" t="s">
        <v>611</v>
      </c>
      <c r="B108" s="225">
        <v>12</v>
      </c>
    </row>
    <row r="109" spans="1:2">
      <c r="A109" s="224" t="s">
        <v>752</v>
      </c>
      <c r="B109" s="225">
        <v>12</v>
      </c>
    </row>
    <row r="110" spans="1:2">
      <c r="A110" s="224" t="s">
        <v>769</v>
      </c>
      <c r="B110" s="225">
        <v>11</v>
      </c>
    </row>
    <row r="111" spans="1:2">
      <c r="A111" s="224" t="s">
        <v>796</v>
      </c>
      <c r="B111" s="225">
        <v>11</v>
      </c>
    </row>
    <row r="112" spans="1:2">
      <c r="A112" s="224" t="s">
        <v>748</v>
      </c>
      <c r="B112" s="225">
        <v>11</v>
      </c>
    </row>
    <row r="113" spans="1:2">
      <c r="A113" s="224" t="s">
        <v>781</v>
      </c>
      <c r="B113" s="225">
        <v>11</v>
      </c>
    </row>
    <row r="114" spans="1:2">
      <c r="A114" s="216" t="s">
        <v>838</v>
      </c>
      <c r="B114" s="217">
        <v>32</v>
      </c>
    </row>
    <row r="115" spans="1:2">
      <c r="A115" s="216" t="s">
        <v>800</v>
      </c>
      <c r="B115" s="217">
        <v>27</v>
      </c>
    </row>
    <row r="116" spans="1:2">
      <c r="A116" s="216" t="s">
        <v>732</v>
      </c>
      <c r="B116" s="217">
        <v>18</v>
      </c>
    </row>
    <row r="117" spans="1:2">
      <c r="A117" s="216" t="s">
        <v>785</v>
      </c>
      <c r="B117" s="217">
        <v>16</v>
      </c>
    </row>
    <row r="118" spans="1:2">
      <c r="A118" s="216" t="s">
        <v>548</v>
      </c>
      <c r="B118" s="217">
        <v>14</v>
      </c>
    </row>
    <row r="119" spans="1:2">
      <c r="A119" s="216" t="s">
        <v>824</v>
      </c>
      <c r="B119" s="217">
        <v>13</v>
      </c>
    </row>
    <row r="120" spans="1:2">
      <c r="A120" s="216" t="s">
        <v>796</v>
      </c>
      <c r="B120" s="217">
        <v>11</v>
      </c>
    </row>
    <row r="121" spans="1:2">
      <c r="A121" s="216" t="s">
        <v>717</v>
      </c>
      <c r="B121" s="217">
        <v>10</v>
      </c>
    </row>
    <row r="122" spans="1:2">
      <c r="A122" s="216" t="s">
        <v>748</v>
      </c>
      <c r="B122" s="217">
        <v>10</v>
      </c>
    </row>
    <row r="123" spans="1:2">
      <c r="A123" s="216" t="s">
        <v>730</v>
      </c>
      <c r="B123" s="217">
        <v>8</v>
      </c>
    </row>
    <row r="124" spans="1:2">
      <c r="A124" s="216" t="s">
        <v>781</v>
      </c>
      <c r="B124" s="217">
        <v>8</v>
      </c>
    </row>
    <row r="125" spans="1:2">
      <c r="A125" s="216" t="s">
        <v>923</v>
      </c>
      <c r="B125" s="217">
        <v>8</v>
      </c>
    </row>
    <row r="126" spans="1:2">
      <c r="A126" s="216" t="s">
        <v>718</v>
      </c>
      <c r="B126" s="217">
        <v>8</v>
      </c>
    </row>
    <row r="127" spans="1:2">
      <c r="A127" s="216" t="s">
        <v>790</v>
      </c>
      <c r="B127" s="217">
        <v>8</v>
      </c>
    </row>
    <row r="128" spans="1:2">
      <c r="A128" s="216" t="s">
        <v>816</v>
      </c>
      <c r="B128" s="217">
        <v>8</v>
      </c>
    </row>
    <row r="129" spans="1:2">
      <c r="A129" s="216" t="s">
        <v>924</v>
      </c>
      <c r="B129" s="217">
        <v>8</v>
      </c>
    </row>
    <row r="130" spans="1:2">
      <c r="A130" s="216" t="s">
        <v>814</v>
      </c>
      <c r="B130" s="217">
        <v>7</v>
      </c>
    </row>
    <row r="131" spans="1:2">
      <c r="A131" s="216" t="s">
        <v>807</v>
      </c>
      <c r="B131" s="217">
        <v>7</v>
      </c>
    </row>
    <row r="132" spans="1:2">
      <c r="A132" s="216" t="s">
        <v>925</v>
      </c>
      <c r="B132" s="217">
        <v>7</v>
      </c>
    </row>
    <row r="133" spans="1:2">
      <c r="A133" s="216" t="s">
        <v>729</v>
      </c>
      <c r="B133" s="217">
        <v>6</v>
      </c>
    </row>
    <row r="134" spans="1:2">
      <c r="A134" s="226" t="s">
        <v>838</v>
      </c>
      <c r="B134" s="227">
        <v>26</v>
      </c>
    </row>
    <row r="135" spans="1:2">
      <c r="A135" s="226" t="s">
        <v>836</v>
      </c>
      <c r="B135" s="227">
        <v>17</v>
      </c>
    </row>
    <row r="136" spans="1:2">
      <c r="A136" s="226" t="s">
        <v>800</v>
      </c>
      <c r="B136" s="227">
        <v>13</v>
      </c>
    </row>
    <row r="137" spans="1:2">
      <c r="A137" s="226" t="s">
        <v>732</v>
      </c>
      <c r="B137" s="227">
        <v>12</v>
      </c>
    </row>
    <row r="138" spans="1:2">
      <c r="A138" s="226" t="s">
        <v>824</v>
      </c>
      <c r="B138" s="227">
        <v>11</v>
      </c>
    </row>
    <row r="139" spans="1:2">
      <c r="A139" s="226" t="s">
        <v>785</v>
      </c>
      <c r="B139" s="227">
        <v>9</v>
      </c>
    </row>
    <row r="140" spans="1:2">
      <c r="A140" s="226" t="s">
        <v>748</v>
      </c>
      <c r="B140" s="227">
        <v>9</v>
      </c>
    </row>
    <row r="141" spans="1:2">
      <c r="A141" s="226" t="s">
        <v>790</v>
      </c>
      <c r="B141" s="227">
        <v>9</v>
      </c>
    </row>
    <row r="142" spans="1:2">
      <c r="A142" s="226" t="s">
        <v>926</v>
      </c>
      <c r="B142" s="227">
        <v>8</v>
      </c>
    </row>
    <row r="143" spans="1:2">
      <c r="A143" s="226" t="s">
        <v>731</v>
      </c>
      <c r="B143" s="227">
        <v>8</v>
      </c>
    </row>
    <row r="144" spans="1:2">
      <c r="A144" s="226" t="s">
        <v>927</v>
      </c>
      <c r="B144" s="227">
        <v>8</v>
      </c>
    </row>
    <row r="145" spans="1:2">
      <c r="A145" s="226" t="s">
        <v>887</v>
      </c>
      <c r="B145" s="227">
        <v>8</v>
      </c>
    </row>
    <row r="146" spans="1:2">
      <c r="A146" s="226" t="s">
        <v>830</v>
      </c>
      <c r="B146" s="227">
        <v>8</v>
      </c>
    </row>
    <row r="147" spans="1:2">
      <c r="A147" s="226" t="s">
        <v>822</v>
      </c>
      <c r="B147" s="227">
        <v>8</v>
      </c>
    </row>
    <row r="148" spans="1:2">
      <c r="A148" s="226" t="s">
        <v>928</v>
      </c>
      <c r="B148" s="227">
        <v>8</v>
      </c>
    </row>
    <row r="149" spans="1:2">
      <c r="A149" s="226" t="s">
        <v>789</v>
      </c>
      <c r="B149" s="227">
        <v>8</v>
      </c>
    </row>
    <row r="150" spans="1:2">
      <c r="A150" s="226" t="s">
        <v>729</v>
      </c>
      <c r="B150" s="227">
        <v>7</v>
      </c>
    </row>
    <row r="151" spans="1:2">
      <c r="A151" s="226" t="s">
        <v>781</v>
      </c>
      <c r="B151" s="227">
        <v>7</v>
      </c>
    </row>
    <row r="152" spans="1:2">
      <c r="A152" s="226" t="s">
        <v>717</v>
      </c>
      <c r="B152" s="227">
        <v>7</v>
      </c>
    </row>
    <row r="153" spans="1:2">
      <c r="A153" s="226" t="s">
        <v>793</v>
      </c>
      <c r="B153" s="227">
        <v>7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95" workbookViewId="0">
      <selection activeCell="A549" sqref="A549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943</v>
      </c>
      <c r="D1" t="s">
        <v>944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945</v>
      </c>
      <c r="B3" t="s">
        <v>440</v>
      </c>
      <c r="C3" t="s">
        <v>946</v>
      </c>
      <c r="D3">
        <v>30202</v>
      </c>
    </row>
    <row r="4" spans="1:4">
      <c r="A4" t="s">
        <v>947</v>
      </c>
      <c r="B4" t="s">
        <v>447</v>
      </c>
      <c r="C4" t="s">
        <v>447</v>
      </c>
      <c r="D4">
        <v>70313</v>
      </c>
    </row>
    <row r="5" spans="1:4">
      <c r="A5" t="s">
        <v>948</v>
      </c>
      <c r="B5" t="s">
        <v>439</v>
      </c>
      <c r="C5" t="s">
        <v>949</v>
      </c>
      <c r="D5">
        <v>120502</v>
      </c>
    </row>
    <row r="6" spans="1:4">
      <c r="A6" t="s">
        <v>950</v>
      </c>
      <c r="B6" t="s">
        <v>443</v>
      </c>
      <c r="C6" t="s">
        <v>951</v>
      </c>
      <c r="D6">
        <v>50313</v>
      </c>
    </row>
    <row r="7" spans="1:4">
      <c r="A7" t="s">
        <v>522</v>
      </c>
      <c r="B7" t="s">
        <v>445</v>
      </c>
      <c r="C7" t="s">
        <v>952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953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954</v>
      </c>
      <c r="D11">
        <v>10401</v>
      </c>
    </row>
    <row r="12" spans="1:4">
      <c r="A12" t="s">
        <v>955</v>
      </c>
      <c r="B12" t="s">
        <v>439</v>
      </c>
      <c r="C12" t="s">
        <v>956</v>
      </c>
      <c r="D12">
        <v>120902</v>
      </c>
    </row>
    <row r="13" spans="1:4">
      <c r="A13" t="s">
        <v>574</v>
      </c>
      <c r="B13" t="s">
        <v>449</v>
      </c>
      <c r="C13" t="s">
        <v>957</v>
      </c>
      <c r="D13">
        <v>40404</v>
      </c>
    </row>
    <row r="14" spans="1:4">
      <c r="A14" t="s">
        <v>560</v>
      </c>
      <c r="B14" t="s">
        <v>439</v>
      </c>
      <c r="C14" t="s">
        <v>958</v>
      </c>
      <c r="D14">
        <v>120302</v>
      </c>
    </row>
    <row r="15" spans="1:4">
      <c r="A15" t="s">
        <v>650</v>
      </c>
      <c r="B15" t="s">
        <v>439</v>
      </c>
      <c r="C15" t="s">
        <v>949</v>
      </c>
      <c r="D15">
        <v>120503</v>
      </c>
    </row>
    <row r="16" spans="1:4">
      <c r="A16" t="s">
        <v>959</v>
      </c>
      <c r="B16" t="s">
        <v>447</v>
      </c>
      <c r="C16" t="s">
        <v>960</v>
      </c>
      <c r="D16">
        <v>70702</v>
      </c>
    </row>
    <row r="17" spans="1:4">
      <c r="A17" t="s">
        <v>622</v>
      </c>
      <c r="B17" t="s">
        <v>441</v>
      </c>
      <c r="C17" t="s">
        <v>961</v>
      </c>
      <c r="D17">
        <v>130703</v>
      </c>
    </row>
    <row r="18" spans="1:4">
      <c r="A18" t="s">
        <v>465</v>
      </c>
      <c r="B18" t="s">
        <v>444</v>
      </c>
      <c r="C18" t="s">
        <v>962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963</v>
      </c>
      <c r="D20">
        <v>20201</v>
      </c>
    </row>
    <row r="21" spans="1:4">
      <c r="A21" t="s">
        <v>964</v>
      </c>
      <c r="B21" t="s">
        <v>448</v>
      </c>
      <c r="C21" t="s">
        <v>965</v>
      </c>
      <c r="D21">
        <v>91202</v>
      </c>
    </row>
    <row r="22" spans="1:4">
      <c r="A22" t="s">
        <v>468</v>
      </c>
      <c r="B22" t="s">
        <v>444</v>
      </c>
      <c r="C22" t="s">
        <v>962</v>
      </c>
      <c r="D22">
        <v>81006</v>
      </c>
    </row>
    <row r="23" spans="1:4">
      <c r="A23" t="s">
        <v>966</v>
      </c>
      <c r="B23" t="s">
        <v>441</v>
      </c>
      <c r="C23" t="s">
        <v>961</v>
      </c>
      <c r="D23">
        <v>130704</v>
      </c>
    </row>
    <row r="24" spans="1:4">
      <c r="A24" t="s">
        <v>453</v>
      </c>
      <c r="B24" t="s">
        <v>441</v>
      </c>
      <c r="C24" t="s">
        <v>967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968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969</v>
      </c>
      <c r="B28" t="s">
        <v>449</v>
      </c>
      <c r="C28" t="s">
        <v>970</v>
      </c>
      <c r="D28">
        <v>40302</v>
      </c>
    </row>
    <row r="29" spans="1:4">
      <c r="A29" t="s">
        <v>971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972</v>
      </c>
      <c r="D30">
        <v>91102</v>
      </c>
    </row>
    <row r="31" spans="1:4">
      <c r="A31" t="s">
        <v>555</v>
      </c>
      <c r="B31" t="s">
        <v>447</v>
      </c>
      <c r="C31" t="s">
        <v>973</v>
      </c>
      <c r="D31">
        <v>70402</v>
      </c>
    </row>
    <row r="32" spans="1:4">
      <c r="A32" t="s">
        <v>974</v>
      </c>
      <c r="B32" t="s">
        <v>438</v>
      </c>
      <c r="C32" t="s">
        <v>975</v>
      </c>
      <c r="D32">
        <v>10306</v>
      </c>
    </row>
    <row r="33" spans="1:4">
      <c r="A33" t="s">
        <v>976</v>
      </c>
      <c r="B33" t="s">
        <v>447</v>
      </c>
      <c r="C33" t="s">
        <v>551</v>
      </c>
      <c r="D33">
        <v>70202</v>
      </c>
    </row>
    <row r="34" spans="1:4">
      <c r="A34" t="s">
        <v>977</v>
      </c>
      <c r="B34" t="s">
        <v>447</v>
      </c>
      <c r="C34" t="s">
        <v>973</v>
      </c>
      <c r="D34">
        <v>70403</v>
      </c>
    </row>
    <row r="35" spans="1:4">
      <c r="A35" t="s">
        <v>570</v>
      </c>
      <c r="B35" t="s">
        <v>439</v>
      </c>
      <c r="C35" t="s">
        <v>958</v>
      </c>
      <c r="D35">
        <v>120303</v>
      </c>
    </row>
    <row r="36" spans="1:4">
      <c r="A36" t="s">
        <v>978</v>
      </c>
      <c r="B36" t="s">
        <v>448</v>
      </c>
      <c r="C36" t="s">
        <v>979</v>
      </c>
      <c r="D36">
        <v>90202</v>
      </c>
    </row>
    <row r="37" spans="1:4">
      <c r="A37" t="s">
        <v>980</v>
      </c>
      <c r="B37" t="s">
        <v>438</v>
      </c>
      <c r="C37" t="s">
        <v>981</v>
      </c>
      <c r="D37">
        <v>10213</v>
      </c>
    </row>
    <row r="38" spans="1:4">
      <c r="A38" t="s">
        <v>550</v>
      </c>
      <c r="B38" t="s">
        <v>438</v>
      </c>
      <c r="C38" t="s">
        <v>954</v>
      </c>
      <c r="D38">
        <v>10403</v>
      </c>
    </row>
    <row r="39" spans="1:4">
      <c r="A39" t="s">
        <v>502</v>
      </c>
      <c r="B39" t="s">
        <v>441</v>
      </c>
      <c r="C39" t="s">
        <v>961</v>
      </c>
      <c r="D39">
        <v>130701</v>
      </c>
    </row>
    <row r="40" spans="1:4">
      <c r="A40" t="s">
        <v>470</v>
      </c>
      <c r="B40" t="s">
        <v>441</v>
      </c>
      <c r="C40" t="s">
        <v>961</v>
      </c>
      <c r="D40">
        <v>130702</v>
      </c>
    </row>
    <row r="41" spans="1:4">
      <c r="A41" t="s">
        <v>982</v>
      </c>
      <c r="B41" t="s">
        <v>438</v>
      </c>
      <c r="C41" t="s">
        <v>954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983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952</v>
      </c>
      <c r="D44">
        <v>20105</v>
      </c>
    </row>
    <row r="45" spans="1:4">
      <c r="A45" t="s">
        <v>984</v>
      </c>
      <c r="B45" t="s">
        <v>438</v>
      </c>
      <c r="C45" t="s">
        <v>438</v>
      </c>
      <c r="D45">
        <v>10102</v>
      </c>
    </row>
    <row r="46" spans="1:4">
      <c r="A46" t="s">
        <v>985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986</v>
      </c>
      <c r="D47">
        <v>130402</v>
      </c>
    </row>
    <row r="48" spans="1:4">
      <c r="A48" t="s">
        <v>459</v>
      </c>
      <c r="B48" t="s">
        <v>444</v>
      </c>
      <c r="C48" t="s">
        <v>962</v>
      </c>
      <c r="D48">
        <v>81007</v>
      </c>
    </row>
    <row r="49" spans="1:4">
      <c r="A49" t="s">
        <v>454</v>
      </c>
      <c r="B49" t="s">
        <v>444</v>
      </c>
      <c r="C49" t="s">
        <v>962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987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988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989</v>
      </c>
      <c r="B56" t="s">
        <v>449</v>
      </c>
      <c r="C56" t="s">
        <v>990</v>
      </c>
      <c r="D56">
        <v>41202</v>
      </c>
    </row>
    <row r="57" spans="1:4">
      <c r="A57" t="s">
        <v>621</v>
      </c>
      <c r="B57" t="s">
        <v>439</v>
      </c>
      <c r="C57" t="s">
        <v>991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992</v>
      </c>
      <c r="B59" t="s">
        <v>449</v>
      </c>
      <c r="C59" t="s">
        <v>990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970</v>
      </c>
      <c r="D61">
        <v>40301</v>
      </c>
    </row>
    <row r="62" spans="1:4">
      <c r="A62" t="s">
        <v>631</v>
      </c>
      <c r="B62" t="s">
        <v>449</v>
      </c>
      <c r="C62" t="s">
        <v>957</v>
      </c>
      <c r="D62">
        <v>40401</v>
      </c>
    </row>
    <row r="63" spans="1:4">
      <c r="A63" t="s">
        <v>993</v>
      </c>
      <c r="B63" t="s">
        <v>448</v>
      </c>
      <c r="C63" t="s">
        <v>638</v>
      </c>
      <c r="D63">
        <v>90403</v>
      </c>
    </row>
    <row r="64" spans="1:4">
      <c r="A64" t="s">
        <v>994</v>
      </c>
      <c r="B64" t="s">
        <v>449</v>
      </c>
      <c r="C64" t="s">
        <v>995</v>
      </c>
      <c r="D64">
        <v>41002</v>
      </c>
    </row>
    <row r="65" spans="1:4">
      <c r="A65" t="s">
        <v>996</v>
      </c>
      <c r="B65" t="s">
        <v>444</v>
      </c>
      <c r="C65" t="s">
        <v>997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998</v>
      </c>
      <c r="B67" t="s">
        <v>441</v>
      </c>
      <c r="C67" t="s">
        <v>986</v>
      </c>
      <c r="D67">
        <v>130403</v>
      </c>
    </row>
    <row r="68" spans="1:4">
      <c r="A68" t="s">
        <v>999</v>
      </c>
      <c r="B68" t="s">
        <v>439</v>
      </c>
      <c r="C68" t="s">
        <v>949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1000</v>
      </c>
      <c r="B70" t="s">
        <v>439</v>
      </c>
      <c r="C70" t="s">
        <v>1001</v>
      </c>
      <c r="D70">
        <v>120802</v>
      </c>
    </row>
    <row r="71" spans="1:4">
      <c r="A71" t="s">
        <v>467</v>
      </c>
      <c r="B71" t="s">
        <v>441</v>
      </c>
      <c r="C71" t="s">
        <v>967</v>
      </c>
      <c r="D71">
        <v>130107</v>
      </c>
    </row>
    <row r="72" spans="1:4">
      <c r="A72" t="s">
        <v>1002</v>
      </c>
      <c r="B72" t="s">
        <v>445</v>
      </c>
      <c r="C72" t="s">
        <v>963</v>
      </c>
      <c r="D72">
        <v>20210</v>
      </c>
    </row>
    <row r="73" spans="1:4">
      <c r="A73" t="s">
        <v>1003</v>
      </c>
      <c r="B73" t="s">
        <v>446</v>
      </c>
      <c r="C73" t="s">
        <v>1004</v>
      </c>
      <c r="D73">
        <v>60502</v>
      </c>
    </row>
    <row r="74" spans="1:4">
      <c r="A74" t="s">
        <v>1003</v>
      </c>
      <c r="B74" t="s">
        <v>441</v>
      </c>
      <c r="C74" t="s">
        <v>986</v>
      </c>
      <c r="D74">
        <v>130404</v>
      </c>
    </row>
    <row r="75" spans="1:4">
      <c r="A75" t="s">
        <v>1003</v>
      </c>
      <c r="B75" t="s">
        <v>445</v>
      </c>
      <c r="C75" t="s">
        <v>963</v>
      </c>
      <c r="D75">
        <v>20202</v>
      </c>
    </row>
    <row r="76" spans="1:4">
      <c r="A76" t="s">
        <v>1005</v>
      </c>
      <c r="B76" t="s">
        <v>440</v>
      </c>
      <c r="C76" t="s">
        <v>1006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1007</v>
      </c>
      <c r="D78">
        <v>130302</v>
      </c>
    </row>
    <row r="79" spans="1:4">
      <c r="A79" t="s">
        <v>1008</v>
      </c>
      <c r="B79" t="s">
        <v>439</v>
      </c>
      <c r="C79" t="s">
        <v>480</v>
      </c>
      <c r="D79">
        <v>120610</v>
      </c>
    </row>
    <row r="80" spans="1:4">
      <c r="A80" t="s">
        <v>1009</v>
      </c>
      <c r="B80" t="s">
        <v>449</v>
      </c>
      <c r="C80" t="s">
        <v>957</v>
      </c>
      <c r="D80">
        <v>40402</v>
      </c>
    </row>
    <row r="81" spans="1:4">
      <c r="A81" t="s">
        <v>652</v>
      </c>
      <c r="B81" t="s">
        <v>448</v>
      </c>
      <c r="C81" t="s">
        <v>972</v>
      </c>
      <c r="D81">
        <v>91103</v>
      </c>
    </row>
    <row r="82" spans="1:4">
      <c r="A82" t="s">
        <v>1010</v>
      </c>
      <c r="B82" t="s">
        <v>448</v>
      </c>
      <c r="C82" t="s">
        <v>979</v>
      </c>
      <c r="D82">
        <v>90201</v>
      </c>
    </row>
    <row r="83" spans="1:4">
      <c r="A83" t="s">
        <v>1011</v>
      </c>
      <c r="B83" t="s">
        <v>448</v>
      </c>
      <c r="C83" t="s">
        <v>951</v>
      </c>
      <c r="D83">
        <v>90902</v>
      </c>
    </row>
    <row r="84" spans="1:4">
      <c r="A84" t="s">
        <v>1012</v>
      </c>
      <c r="B84" t="s">
        <v>439</v>
      </c>
      <c r="C84" t="s">
        <v>991</v>
      </c>
      <c r="D84">
        <v>120103</v>
      </c>
    </row>
    <row r="85" spans="1:4">
      <c r="A85" t="s">
        <v>1013</v>
      </c>
      <c r="B85" t="s">
        <v>447</v>
      </c>
      <c r="C85" t="s">
        <v>960</v>
      </c>
      <c r="D85">
        <v>70710</v>
      </c>
    </row>
    <row r="86" spans="1:4">
      <c r="A86" t="s">
        <v>1014</v>
      </c>
      <c r="B86" t="s">
        <v>443</v>
      </c>
      <c r="C86" t="s">
        <v>1015</v>
      </c>
      <c r="D86">
        <v>50102</v>
      </c>
    </row>
    <row r="87" spans="1:4">
      <c r="A87" t="s">
        <v>1016</v>
      </c>
      <c r="B87" t="s">
        <v>441</v>
      </c>
      <c r="C87" t="s">
        <v>1007</v>
      </c>
      <c r="D87">
        <v>130303</v>
      </c>
    </row>
    <row r="88" spans="1:4">
      <c r="A88" t="s">
        <v>1017</v>
      </c>
      <c r="B88" t="s">
        <v>449</v>
      </c>
      <c r="C88" t="s">
        <v>953</v>
      </c>
      <c r="D88">
        <v>40108</v>
      </c>
    </row>
    <row r="89" spans="1:4">
      <c r="A89" t="s">
        <v>640</v>
      </c>
      <c r="B89" t="s">
        <v>448</v>
      </c>
      <c r="C89" t="s">
        <v>1018</v>
      </c>
      <c r="D89">
        <v>91007</v>
      </c>
    </row>
    <row r="90" spans="1:4">
      <c r="A90" t="s">
        <v>1019</v>
      </c>
      <c r="B90" t="s">
        <v>447</v>
      </c>
      <c r="C90" t="s">
        <v>960</v>
      </c>
      <c r="D90">
        <v>70703</v>
      </c>
    </row>
    <row r="91" spans="1:4">
      <c r="A91" t="s">
        <v>674</v>
      </c>
      <c r="B91" t="s">
        <v>449</v>
      </c>
      <c r="C91" t="s">
        <v>995</v>
      </c>
      <c r="D91">
        <v>41003</v>
      </c>
    </row>
    <row r="92" spans="1:4">
      <c r="A92" t="s">
        <v>664</v>
      </c>
      <c r="B92" t="s">
        <v>445</v>
      </c>
      <c r="C92" t="s">
        <v>1020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1021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1022</v>
      </c>
      <c r="B96" t="s">
        <v>445</v>
      </c>
      <c r="C96" t="s">
        <v>1023</v>
      </c>
      <c r="D96">
        <v>20402</v>
      </c>
    </row>
    <row r="97" spans="1:4">
      <c r="A97" t="s">
        <v>519</v>
      </c>
      <c r="B97" t="s">
        <v>441</v>
      </c>
      <c r="C97" t="s">
        <v>1007</v>
      </c>
      <c r="D97">
        <v>130301</v>
      </c>
    </row>
    <row r="98" spans="1:4">
      <c r="A98" t="s">
        <v>1024</v>
      </c>
      <c r="B98" t="s">
        <v>448</v>
      </c>
      <c r="C98" t="s">
        <v>1018</v>
      </c>
      <c r="D98">
        <v>91009</v>
      </c>
    </row>
    <row r="99" spans="1:4">
      <c r="A99" t="s">
        <v>1025</v>
      </c>
      <c r="B99" t="s">
        <v>439</v>
      </c>
      <c r="C99" t="s">
        <v>1026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1027</v>
      </c>
      <c r="B101" t="s">
        <v>448</v>
      </c>
      <c r="C101" t="s">
        <v>972</v>
      </c>
      <c r="D101">
        <v>91104</v>
      </c>
    </row>
    <row r="102" spans="1:4">
      <c r="A102" t="s">
        <v>688</v>
      </c>
      <c r="B102" t="s">
        <v>448</v>
      </c>
      <c r="C102" t="s">
        <v>1028</v>
      </c>
      <c r="D102">
        <v>90705</v>
      </c>
    </row>
    <row r="103" spans="1:4">
      <c r="A103" t="s">
        <v>1029</v>
      </c>
      <c r="B103" t="s">
        <v>438</v>
      </c>
      <c r="C103" t="s">
        <v>438</v>
      </c>
      <c r="D103">
        <v>10103</v>
      </c>
    </row>
    <row r="104" spans="1:4">
      <c r="A104" t="s">
        <v>1030</v>
      </c>
      <c r="B104" t="s">
        <v>448</v>
      </c>
      <c r="C104" t="s">
        <v>1031</v>
      </c>
      <c r="D104">
        <v>90606</v>
      </c>
    </row>
    <row r="105" spans="1:4">
      <c r="A105" t="s">
        <v>1032</v>
      </c>
      <c r="B105" t="s">
        <v>441</v>
      </c>
      <c r="C105" t="s">
        <v>1007</v>
      </c>
      <c r="D105">
        <v>130304</v>
      </c>
    </row>
    <row r="106" spans="1:4">
      <c r="A106" t="s">
        <v>1033</v>
      </c>
      <c r="B106" t="s">
        <v>439</v>
      </c>
      <c r="C106" t="s">
        <v>991</v>
      </c>
      <c r="D106">
        <v>120104</v>
      </c>
    </row>
    <row r="107" spans="1:4">
      <c r="A107" t="s">
        <v>1034</v>
      </c>
      <c r="B107" t="s">
        <v>439</v>
      </c>
      <c r="C107" t="s">
        <v>958</v>
      </c>
      <c r="D107">
        <v>120304</v>
      </c>
    </row>
    <row r="108" spans="1:4">
      <c r="A108" t="s">
        <v>1035</v>
      </c>
      <c r="B108" t="s">
        <v>448</v>
      </c>
      <c r="C108" t="s">
        <v>590</v>
      </c>
      <c r="D108">
        <v>90502</v>
      </c>
    </row>
    <row r="109" spans="1:4">
      <c r="A109" t="s">
        <v>1036</v>
      </c>
      <c r="B109" t="s">
        <v>439</v>
      </c>
      <c r="C109" t="s">
        <v>991</v>
      </c>
      <c r="D109">
        <v>120105</v>
      </c>
    </row>
    <row r="110" spans="1:4">
      <c r="A110" t="s">
        <v>1037</v>
      </c>
      <c r="B110" t="s">
        <v>439</v>
      </c>
      <c r="C110" t="s">
        <v>1038</v>
      </c>
      <c r="D110">
        <v>120401</v>
      </c>
    </row>
    <row r="111" spans="1:4">
      <c r="A111" t="s">
        <v>1039</v>
      </c>
      <c r="B111" t="s">
        <v>446</v>
      </c>
      <c r="C111" t="s">
        <v>1040</v>
      </c>
      <c r="D111">
        <v>60402</v>
      </c>
    </row>
    <row r="112" spans="1:4">
      <c r="A112" t="s">
        <v>528</v>
      </c>
      <c r="B112" t="s">
        <v>439</v>
      </c>
      <c r="C112" t="s">
        <v>949</v>
      </c>
      <c r="D112">
        <v>120504</v>
      </c>
    </row>
    <row r="113" spans="1:4">
      <c r="A113" t="s">
        <v>660</v>
      </c>
      <c r="B113" t="s">
        <v>448</v>
      </c>
      <c r="C113" t="s">
        <v>1021</v>
      </c>
      <c r="D113">
        <v>90302</v>
      </c>
    </row>
    <row r="114" spans="1:4">
      <c r="A114" t="s">
        <v>1041</v>
      </c>
      <c r="B114" t="s">
        <v>439</v>
      </c>
      <c r="C114" t="s">
        <v>958</v>
      </c>
      <c r="D114">
        <v>120305</v>
      </c>
    </row>
    <row r="115" spans="1:4">
      <c r="A115" t="s">
        <v>539</v>
      </c>
      <c r="B115" t="s">
        <v>449</v>
      </c>
      <c r="C115" t="s">
        <v>1042</v>
      </c>
      <c r="D115">
        <v>41402</v>
      </c>
    </row>
    <row r="116" spans="1:4">
      <c r="A116" t="s">
        <v>473</v>
      </c>
      <c r="B116" t="s">
        <v>441</v>
      </c>
      <c r="C116" t="s">
        <v>967</v>
      </c>
      <c r="D116">
        <v>130108</v>
      </c>
    </row>
    <row r="117" spans="1:4">
      <c r="A117" t="s">
        <v>1043</v>
      </c>
      <c r="B117" t="s">
        <v>449</v>
      </c>
      <c r="C117" t="s">
        <v>987</v>
      </c>
      <c r="D117">
        <v>41303</v>
      </c>
    </row>
    <row r="118" spans="1:4">
      <c r="A118" t="s">
        <v>669</v>
      </c>
      <c r="B118" t="s">
        <v>441</v>
      </c>
      <c r="C118" t="s">
        <v>986</v>
      </c>
      <c r="D118">
        <v>130401</v>
      </c>
    </row>
    <row r="119" spans="1:4">
      <c r="A119" t="s">
        <v>477</v>
      </c>
      <c r="B119" t="s">
        <v>438</v>
      </c>
      <c r="C119" t="s">
        <v>981</v>
      </c>
      <c r="D119">
        <v>10201</v>
      </c>
    </row>
    <row r="120" spans="1:4">
      <c r="A120" t="s">
        <v>1015</v>
      </c>
      <c r="B120" t="s">
        <v>443</v>
      </c>
      <c r="C120" t="s">
        <v>1015</v>
      </c>
      <c r="D120">
        <v>50103</v>
      </c>
    </row>
    <row r="121" spans="1:4">
      <c r="A121" t="s">
        <v>657</v>
      </c>
      <c r="B121" t="s">
        <v>446</v>
      </c>
      <c r="C121" t="s">
        <v>1044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1045</v>
      </c>
      <c r="B123" t="s">
        <v>441</v>
      </c>
      <c r="C123" t="s">
        <v>986</v>
      </c>
      <c r="D123">
        <v>130405</v>
      </c>
    </row>
    <row r="124" spans="1:4">
      <c r="A124" t="s">
        <v>532</v>
      </c>
      <c r="B124" t="s">
        <v>439</v>
      </c>
      <c r="C124" t="s">
        <v>958</v>
      </c>
      <c r="D124">
        <v>120301</v>
      </c>
    </row>
    <row r="125" spans="1:4">
      <c r="A125" t="s">
        <v>689</v>
      </c>
      <c r="B125" t="s">
        <v>445</v>
      </c>
      <c r="C125" t="s">
        <v>1020</v>
      </c>
      <c r="D125">
        <v>20604</v>
      </c>
    </row>
    <row r="126" spans="1:4">
      <c r="A126" t="s">
        <v>578</v>
      </c>
      <c r="B126" t="s">
        <v>444</v>
      </c>
      <c r="C126" t="s">
        <v>997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1046</v>
      </c>
      <c r="B128" t="s">
        <v>438</v>
      </c>
      <c r="C128" t="s">
        <v>975</v>
      </c>
      <c r="D128">
        <v>10301</v>
      </c>
    </row>
    <row r="129" spans="1:4">
      <c r="A129" t="s">
        <v>1047</v>
      </c>
      <c r="B129" t="s">
        <v>448</v>
      </c>
      <c r="C129" t="s">
        <v>979</v>
      </c>
      <c r="D129">
        <v>90203</v>
      </c>
    </row>
    <row r="130" spans="1:4">
      <c r="A130" t="s">
        <v>616</v>
      </c>
      <c r="B130" t="s">
        <v>446</v>
      </c>
      <c r="C130" t="s">
        <v>1048</v>
      </c>
      <c r="D130">
        <v>60101</v>
      </c>
    </row>
    <row r="131" spans="1:4">
      <c r="A131" t="s">
        <v>1049</v>
      </c>
      <c r="B131" t="s">
        <v>446</v>
      </c>
      <c r="C131" t="s">
        <v>1044</v>
      </c>
      <c r="D131">
        <v>60203</v>
      </c>
    </row>
    <row r="132" spans="1:4">
      <c r="A132" t="s">
        <v>1050</v>
      </c>
      <c r="B132" t="s">
        <v>447</v>
      </c>
      <c r="C132" t="s">
        <v>973</v>
      </c>
      <c r="D132">
        <v>70405</v>
      </c>
    </row>
    <row r="133" spans="1:4">
      <c r="A133" t="s">
        <v>1051</v>
      </c>
      <c r="B133" t="s">
        <v>446</v>
      </c>
      <c r="C133" t="s">
        <v>1052</v>
      </c>
      <c r="D133">
        <v>60702</v>
      </c>
    </row>
    <row r="134" spans="1:4">
      <c r="A134" t="s">
        <v>1053</v>
      </c>
      <c r="B134" t="s">
        <v>441</v>
      </c>
      <c r="C134" t="s">
        <v>1007</v>
      </c>
      <c r="D134">
        <v>130305</v>
      </c>
    </row>
    <row r="135" spans="1:4">
      <c r="A135" t="s">
        <v>1054</v>
      </c>
      <c r="B135" t="s">
        <v>441</v>
      </c>
      <c r="C135" t="s">
        <v>1007</v>
      </c>
      <c r="D135">
        <v>130306</v>
      </c>
    </row>
    <row r="136" spans="1:4">
      <c r="A136" t="s">
        <v>1055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1056</v>
      </c>
      <c r="C137" t="s">
        <v>1057</v>
      </c>
      <c r="D137">
        <v>110101</v>
      </c>
    </row>
    <row r="138" spans="1:4">
      <c r="A138" t="s">
        <v>1058</v>
      </c>
      <c r="B138" t="s">
        <v>449</v>
      </c>
      <c r="C138" t="s">
        <v>587</v>
      </c>
      <c r="D138">
        <v>40603</v>
      </c>
    </row>
    <row r="139" spans="1:4">
      <c r="A139" t="s">
        <v>1059</v>
      </c>
      <c r="B139" t="s">
        <v>438</v>
      </c>
      <c r="C139" t="s">
        <v>981</v>
      </c>
      <c r="D139">
        <v>10208</v>
      </c>
    </row>
    <row r="140" spans="1:4">
      <c r="A140" t="s">
        <v>445</v>
      </c>
      <c r="B140" t="s">
        <v>445</v>
      </c>
      <c r="C140" t="s">
        <v>1020</v>
      </c>
      <c r="D140">
        <v>20603</v>
      </c>
    </row>
    <row r="141" spans="1:4">
      <c r="A141" t="s">
        <v>658</v>
      </c>
      <c r="B141" t="s">
        <v>440</v>
      </c>
      <c r="C141" t="s">
        <v>1060</v>
      </c>
      <c r="D141">
        <v>30302</v>
      </c>
    </row>
    <row r="142" spans="1:4">
      <c r="A142" t="s">
        <v>1061</v>
      </c>
      <c r="B142" t="s">
        <v>444</v>
      </c>
      <c r="C142" t="s">
        <v>657</v>
      </c>
      <c r="D142">
        <v>80507</v>
      </c>
    </row>
    <row r="143" spans="1:4">
      <c r="A143" t="s">
        <v>1062</v>
      </c>
      <c r="B143" t="s">
        <v>443</v>
      </c>
      <c r="C143" t="s">
        <v>511</v>
      </c>
      <c r="D143">
        <v>50209</v>
      </c>
    </row>
    <row r="144" spans="1:4">
      <c r="A144" t="s">
        <v>1063</v>
      </c>
      <c r="B144" t="s">
        <v>449</v>
      </c>
      <c r="C144" t="s">
        <v>970</v>
      </c>
      <c r="D144">
        <v>40303</v>
      </c>
    </row>
    <row r="145" spans="1:4">
      <c r="A145" t="s">
        <v>1064</v>
      </c>
      <c r="B145" t="s">
        <v>448</v>
      </c>
      <c r="C145" t="s">
        <v>590</v>
      </c>
      <c r="D145">
        <v>90503</v>
      </c>
    </row>
    <row r="146" spans="1:4">
      <c r="A146" t="s">
        <v>1064</v>
      </c>
      <c r="B146" t="s">
        <v>447</v>
      </c>
      <c r="C146" t="s">
        <v>973</v>
      </c>
      <c r="D146">
        <v>70404</v>
      </c>
    </row>
    <row r="147" spans="1:4">
      <c r="A147" t="s">
        <v>1065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1031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1066</v>
      </c>
      <c r="B151" t="s">
        <v>440</v>
      </c>
      <c r="C151" t="s">
        <v>1067</v>
      </c>
      <c r="D151">
        <v>30502</v>
      </c>
    </row>
    <row r="152" spans="1:4">
      <c r="A152" t="s">
        <v>1068</v>
      </c>
      <c r="B152" t="s">
        <v>443</v>
      </c>
      <c r="C152" t="s">
        <v>951</v>
      </c>
      <c r="D152">
        <v>50314</v>
      </c>
    </row>
    <row r="153" spans="1:4">
      <c r="A153" t="s">
        <v>1069</v>
      </c>
      <c r="B153" t="s">
        <v>449</v>
      </c>
      <c r="C153" t="s">
        <v>1042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1070</v>
      </c>
      <c r="B158" t="s">
        <v>439</v>
      </c>
      <c r="C158" t="s">
        <v>958</v>
      </c>
      <c r="D158">
        <v>120313</v>
      </c>
    </row>
    <row r="159" spans="1:4">
      <c r="A159" t="s">
        <v>1071</v>
      </c>
      <c r="B159" t="s">
        <v>439</v>
      </c>
      <c r="C159" t="s">
        <v>958</v>
      </c>
      <c r="D159">
        <v>120315</v>
      </c>
    </row>
    <row r="160" spans="1:4">
      <c r="A160" t="s">
        <v>1072</v>
      </c>
      <c r="B160" t="s">
        <v>449</v>
      </c>
      <c r="C160" t="s">
        <v>953</v>
      </c>
      <c r="D160">
        <v>40102</v>
      </c>
    </row>
    <row r="161" spans="1:4">
      <c r="A161" t="s">
        <v>538</v>
      </c>
      <c r="B161" t="s">
        <v>449</v>
      </c>
      <c r="C161" t="s">
        <v>1073</v>
      </c>
      <c r="D161">
        <v>40701</v>
      </c>
    </row>
    <row r="162" spans="1:4">
      <c r="A162" t="s">
        <v>1074</v>
      </c>
      <c r="B162" t="s">
        <v>449</v>
      </c>
      <c r="C162" t="s">
        <v>995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1075</v>
      </c>
      <c r="B164" t="s">
        <v>449</v>
      </c>
      <c r="C164" t="s">
        <v>1073</v>
      </c>
      <c r="D164">
        <v>40702</v>
      </c>
    </row>
    <row r="165" spans="1:4">
      <c r="A165" t="s">
        <v>679</v>
      </c>
      <c r="B165" t="s">
        <v>448</v>
      </c>
      <c r="C165" t="s">
        <v>1018</v>
      </c>
      <c r="D165">
        <v>91010</v>
      </c>
    </row>
    <row r="166" spans="1:4">
      <c r="A166" t="s">
        <v>1076</v>
      </c>
      <c r="B166" t="s">
        <v>448</v>
      </c>
      <c r="C166" t="s">
        <v>951</v>
      </c>
      <c r="D166">
        <v>90903</v>
      </c>
    </row>
    <row r="167" spans="1:4">
      <c r="A167" t="s">
        <v>571</v>
      </c>
      <c r="B167" t="s">
        <v>441</v>
      </c>
      <c r="C167" t="s">
        <v>961</v>
      </c>
      <c r="D167">
        <v>130705</v>
      </c>
    </row>
    <row r="168" spans="1:4">
      <c r="A168" t="s">
        <v>1077</v>
      </c>
      <c r="B168" t="s">
        <v>448</v>
      </c>
      <c r="C168" t="s">
        <v>1021</v>
      </c>
      <c r="D168">
        <v>90307</v>
      </c>
    </row>
    <row r="169" spans="1:4">
      <c r="A169" t="s">
        <v>1078</v>
      </c>
      <c r="B169" t="s">
        <v>439</v>
      </c>
      <c r="C169" t="s">
        <v>949</v>
      </c>
      <c r="D169">
        <v>120505</v>
      </c>
    </row>
    <row r="170" spans="1:4">
      <c r="A170" t="s">
        <v>632</v>
      </c>
      <c r="B170" t="s">
        <v>446</v>
      </c>
      <c r="C170" t="s">
        <v>1079</v>
      </c>
      <c r="D170">
        <v>60604</v>
      </c>
    </row>
    <row r="171" spans="1:4">
      <c r="A171" t="s">
        <v>1080</v>
      </c>
      <c r="B171" t="s">
        <v>448</v>
      </c>
      <c r="C171" t="s">
        <v>968</v>
      </c>
      <c r="D171">
        <v>90102</v>
      </c>
    </row>
    <row r="172" spans="1:4">
      <c r="A172" t="s">
        <v>1081</v>
      </c>
      <c r="B172" t="s">
        <v>447</v>
      </c>
      <c r="C172" t="s">
        <v>960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1082</v>
      </c>
      <c r="B174" t="s">
        <v>447</v>
      </c>
      <c r="C174" t="s">
        <v>960</v>
      </c>
      <c r="D174">
        <v>70705</v>
      </c>
    </row>
    <row r="175" spans="1:4">
      <c r="A175" t="s">
        <v>1082</v>
      </c>
      <c r="B175" t="s">
        <v>448</v>
      </c>
      <c r="C175" t="s">
        <v>965</v>
      </c>
      <c r="D175">
        <v>91203</v>
      </c>
    </row>
    <row r="176" spans="1:4">
      <c r="A176" t="s">
        <v>1082</v>
      </c>
      <c r="B176" t="s">
        <v>441</v>
      </c>
      <c r="C176" t="s">
        <v>1007</v>
      </c>
      <c r="D176">
        <v>130307</v>
      </c>
    </row>
    <row r="177" spans="1:4">
      <c r="A177" t="s">
        <v>1083</v>
      </c>
      <c r="B177" t="s">
        <v>446</v>
      </c>
      <c r="C177" t="s">
        <v>1084</v>
      </c>
      <c r="D177">
        <v>60303</v>
      </c>
    </row>
    <row r="178" spans="1:4">
      <c r="A178" t="s">
        <v>1085</v>
      </c>
      <c r="B178" t="s">
        <v>447</v>
      </c>
      <c r="C178" t="s">
        <v>1086</v>
      </c>
      <c r="D178">
        <v>70602</v>
      </c>
    </row>
    <row r="179" spans="1:4">
      <c r="A179" t="s">
        <v>1087</v>
      </c>
      <c r="B179" t="s">
        <v>445</v>
      </c>
      <c r="C179" t="s">
        <v>1023</v>
      </c>
      <c r="D179">
        <v>20403</v>
      </c>
    </row>
    <row r="180" spans="1:4">
      <c r="A180" t="s">
        <v>1088</v>
      </c>
      <c r="B180" t="s">
        <v>446</v>
      </c>
      <c r="C180" t="s">
        <v>1084</v>
      </c>
      <c r="D180">
        <v>60302</v>
      </c>
    </row>
    <row r="181" spans="1:4">
      <c r="A181" t="s">
        <v>1089</v>
      </c>
      <c r="B181" t="s">
        <v>447</v>
      </c>
      <c r="C181" t="s">
        <v>551</v>
      </c>
      <c r="D181">
        <v>70204</v>
      </c>
    </row>
    <row r="182" spans="1:4">
      <c r="A182" t="s">
        <v>1090</v>
      </c>
      <c r="B182" t="s">
        <v>446</v>
      </c>
      <c r="C182" t="s">
        <v>1084</v>
      </c>
      <c r="D182">
        <v>60304</v>
      </c>
    </row>
    <row r="183" spans="1:4">
      <c r="A183" t="s">
        <v>1090</v>
      </c>
      <c r="B183" t="s">
        <v>447</v>
      </c>
      <c r="C183" t="s">
        <v>973</v>
      </c>
      <c r="D183">
        <v>70406</v>
      </c>
    </row>
    <row r="184" spans="1:4">
      <c r="A184" t="s">
        <v>1091</v>
      </c>
      <c r="B184" t="s">
        <v>445</v>
      </c>
      <c r="C184" t="s">
        <v>963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1092</v>
      </c>
      <c r="B186" t="s">
        <v>446</v>
      </c>
      <c r="C186" t="s">
        <v>1079</v>
      </c>
      <c r="D186">
        <v>60606</v>
      </c>
    </row>
    <row r="187" spans="1:4">
      <c r="A187" t="s">
        <v>1093</v>
      </c>
      <c r="B187" t="s">
        <v>447</v>
      </c>
      <c r="C187" t="s">
        <v>551</v>
      </c>
      <c r="D187">
        <v>70205</v>
      </c>
    </row>
    <row r="188" spans="1:4">
      <c r="A188" t="s">
        <v>1094</v>
      </c>
      <c r="B188" t="s">
        <v>448</v>
      </c>
      <c r="C188" t="s">
        <v>979</v>
      </c>
      <c r="D188">
        <v>90204</v>
      </c>
    </row>
    <row r="189" spans="1:4">
      <c r="A189" t="s">
        <v>509</v>
      </c>
      <c r="B189" t="s">
        <v>441</v>
      </c>
      <c r="C189" t="s">
        <v>961</v>
      </c>
      <c r="D189">
        <v>130706</v>
      </c>
    </row>
    <row r="190" spans="1:4">
      <c r="A190" t="s">
        <v>509</v>
      </c>
      <c r="B190" t="s">
        <v>445</v>
      </c>
      <c r="C190" t="s">
        <v>1020</v>
      </c>
      <c r="D190">
        <v>20605</v>
      </c>
    </row>
    <row r="191" spans="1:4">
      <c r="A191" t="s">
        <v>1095</v>
      </c>
      <c r="B191" t="s">
        <v>445</v>
      </c>
      <c r="C191" t="s">
        <v>1096</v>
      </c>
      <c r="D191">
        <v>20502</v>
      </c>
    </row>
    <row r="192" spans="1:4">
      <c r="A192" t="s">
        <v>1097</v>
      </c>
      <c r="B192" t="s">
        <v>447</v>
      </c>
      <c r="C192" t="s">
        <v>960</v>
      </c>
      <c r="D192">
        <v>70706</v>
      </c>
    </row>
    <row r="193" spans="1:4">
      <c r="A193" t="s">
        <v>645</v>
      </c>
      <c r="B193" t="s">
        <v>445</v>
      </c>
      <c r="C193" t="s">
        <v>952</v>
      </c>
      <c r="D193">
        <v>20102</v>
      </c>
    </row>
    <row r="194" spans="1:4">
      <c r="A194" t="s">
        <v>645</v>
      </c>
      <c r="B194" t="s">
        <v>449</v>
      </c>
      <c r="C194" t="s">
        <v>987</v>
      </c>
      <c r="D194">
        <v>41304</v>
      </c>
    </row>
    <row r="195" spans="1:4">
      <c r="A195" t="s">
        <v>1098</v>
      </c>
      <c r="B195" t="s">
        <v>448</v>
      </c>
      <c r="C195" t="s">
        <v>951</v>
      </c>
      <c r="D195">
        <v>90904</v>
      </c>
    </row>
    <row r="196" spans="1:4">
      <c r="A196" t="s">
        <v>1099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981</v>
      </c>
      <c r="D197">
        <v>10206</v>
      </c>
    </row>
    <row r="198" spans="1:4">
      <c r="A198" t="s">
        <v>1100</v>
      </c>
      <c r="B198" t="s">
        <v>447</v>
      </c>
      <c r="C198" t="s">
        <v>1101</v>
      </c>
      <c r="D198">
        <v>70102</v>
      </c>
    </row>
    <row r="199" spans="1:4">
      <c r="A199" t="s">
        <v>1102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946</v>
      </c>
      <c r="D200">
        <v>30203</v>
      </c>
    </row>
    <row r="201" spans="1:4">
      <c r="A201" t="s">
        <v>1103</v>
      </c>
      <c r="B201" t="s">
        <v>440</v>
      </c>
      <c r="C201" t="s">
        <v>1060</v>
      </c>
      <c r="D201">
        <v>30303</v>
      </c>
    </row>
    <row r="202" spans="1:4">
      <c r="A202" t="s">
        <v>1103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1104</v>
      </c>
      <c r="D203">
        <v>20302</v>
      </c>
    </row>
    <row r="204" spans="1:4">
      <c r="A204" t="s">
        <v>1105</v>
      </c>
      <c r="B204" t="s">
        <v>447</v>
      </c>
      <c r="C204" t="s">
        <v>1101</v>
      </c>
      <c r="D204">
        <v>70109</v>
      </c>
    </row>
    <row r="205" spans="1:4">
      <c r="A205" t="s">
        <v>1106</v>
      </c>
      <c r="B205" t="s">
        <v>445</v>
      </c>
      <c r="C205" t="s">
        <v>952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1107</v>
      </c>
      <c r="B208" t="s">
        <v>441</v>
      </c>
      <c r="C208" t="s">
        <v>986</v>
      </c>
      <c r="D208">
        <v>130406</v>
      </c>
    </row>
    <row r="209" spans="1:4">
      <c r="A209" t="s">
        <v>1108</v>
      </c>
      <c r="B209" t="s">
        <v>446</v>
      </c>
      <c r="C209" t="s">
        <v>1052</v>
      </c>
      <c r="D209">
        <v>60704</v>
      </c>
    </row>
    <row r="210" spans="1:4">
      <c r="A210" t="s">
        <v>1109</v>
      </c>
      <c r="B210" t="s">
        <v>444</v>
      </c>
      <c r="C210" t="s">
        <v>657</v>
      </c>
      <c r="D210">
        <v>80504</v>
      </c>
    </row>
    <row r="211" spans="1:4">
      <c r="A211" t="s">
        <v>1110</v>
      </c>
      <c r="B211" t="s">
        <v>447</v>
      </c>
      <c r="C211" t="s">
        <v>1101</v>
      </c>
      <c r="D211">
        <v>70103</v>
      </c>
    </row>
    <row r="212" spans="1:4">
      <c r="A212" t="s">
        <v>1111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972</v>
      </c>
      <c r="D213">
        <v>91105</v>
      </c>
    </row>
    <row r="214" spans="1:4">
      <c r="A214" t="s">
        <v>1112</v>
      </c>
      <c r="B214" t="s">
        <v>448</v>
      </c>
      <c r="C214" t="s">
        <v>590</v>
      </c>
      <c r="D214">
        <v>90504</v>
      </c>
    </row>
    <row r="215" spans="1:4">
      <c r="A215" t="s">
        <v>1113</v>
      </c>
      <c r="B215" t="s">
        <v>447</v>
      </c>
      <c r="C215" t="s">
        <v>551</v>
      </c>
      <c r="D215">
        <v>70207</v>
      </c>
    </row>
    <row r="216" spans="1:4">
      <c r="A216" t="s">
        <v>1114</v>
      </c>
      <c r="B216" t="s">
        <v>449</v>
      </c>
      <c r="C216" t="s">
        <v>1115</v>
      </c>
      <c r="D216">
        <v>40902</v>
      </c>
    </row>
    <row r="217" spans="1:4">
      <c r="A217" t="s">
        <v>1116</v>
      </c>
      <c r="B217" t="s">
        <v>446</v>
      </c>
      <c r="C217" t="s">
        <v>1079</v>
      </c>
      <c r="D217">
        <v>60603</v>
      </c>
    </row>
    <row r="218" spans="1:4">
      <c r="A218" t="s">
        <v>1117</v>
      </c>
      <c r="B218" t="s">
        <v>445</v>
      </c>
      <c r="C218" t="s">
        <v>1096</v>
      </c>
      <c r="D218">
        <v>20503</v>
      </c>
    </row>
    <row r="219" spans="1:4">
      <c r="A219" t="s">
        <v>1118</v>
      </c>
      <c r="B219" t="s">
        <v>448</v>
      </c>
      <c r="C219" t="s">
        <v>951</v>
      </c>
      <c r="D219">
        <v>90905</v>
      </c>
    </row>
    <row r="220" spans="1:4">
      <c r="A220" t="s">
        <v>1119</v>
      </c>
      <c r="B220" t="s">
        <v>439</v>
      </c>
      <c r="C220" t="s">
        <v>949</v>
      </c>
      <c r="D220">
        <v>120506</v>
      </c>
    </row>
    <row r="221" spans="1:4">
      <c r="A221" t="s">
        <v>1120</v>
      </c>
      <c r="B221" t="s">
        <v>446</v>
      </c>
      <c r="C221" t="s">
        <v>1079</v>
      </c>
      <c r="D221">
        <v>60605</v>
      </c>
    </row>
    <row r="222" spans="1:4">
      <c r="A222" t="s">
        <v>1120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949</v>
      </c>
      <c r="D223">
        <v>120510</v>
      </c>
    </row>
    <row r="224" spans="1:4">
      <c r="A224" t="s">
        <v>1121</v>
      </c>
      <c r="B224" t="s">
        <v>445</v>
      </c>
      <c r="C224" t="s">
        <v>1096</v>
      </c>
      <c r="D224">
        <v>20504</v>
      </c>
    </row>
    <row r="225" spans="1:4">
      <c r="A225" t="s">
        <v>1122</v>
      </c>
      <c r="B225" t="s">
        <v>448</v>
      </c>
      <c r="C225" t="s">
        <v>1021</v>
      </c>
      <c r="D225">
        <v>90303</v>
      </c>
    </row>
    <row r="226" spans="1:4">
      <c r="A226" t="s">
        <v>543</v>
      </c>
      <c r="B226" t="s">
        <v>439</v>
      </c>
      <c r="C226" t="s">
        <v>949</v>
      </c>
      <c r="D226">
        <v>120507</v>
      </c>
    </row>
    <row r="227" spans="1:4">
      <c r="A227" t="s">
        <v>1123</v>
      </c>
      <c r="B227" t="s">
        <v>439</v>
      </c>
      <c r="C227" t="s">
        <v>949</v>
      </c>
      <c r="D227">
        <v>120511</v>
      </c>
    </row>
    <row r="228" spans="1:4">
      <c r="A228" t="s">
        <v>1124</v>
      </c>
      <c r="B228" t="s">
        <v>449</v>
      </c>
      <c r="C228" t="s">
        <v>1115</v>
      </c>
      <c r="D228">
        <v>40903</v>
      </c>
    </row>
    <row r="229" spans="1:4">
      <c r="A229" t="s">
        <v>1125</v>
      </c>
      <c r="B229" t="s">
        <v>445</v>
      </c>
      <c r="C229" t="s">
        <v>1104</v>
      </c>
      <c r="D229">
        <v>20303</v>
      </c>
    </row>
    <row r="230" spans="1:4">
      <c r="A230" t="s">
        <v>1125</v>
      </c>
      <c r="B230" t="s">
        <v>448</v>
      </c>
      <c r="C230" t="s">
        <v>979</v>
      </c>
      <c r="D230">
        <v>90205</v>
      </c>
    </row>
    <row r="231" spans="1:4">
      <c r="A231" t="s">
        <v>1126</v>
      </c>
      <c r="B231" t="s">
        <v>448</v>
      </c>
      <c r="C231" t="s">
        <v>590</v>
      </c>
      <c r="D231">
        <v>90505</v>
      </c>
    </row>
    <row r="232" spans="1:4">
      <c r="A232" t="s">
        <v>1127</v>
      </c>
      <c r="B232" t="s">
        <v>449</v>
      </c>
      <c r="C232" t="s">
        <v>1115</v>
      </c>
      <c r="D232">
        <v>40904</v>
      </c>
    </row>
    <row r="233" spans="1:4">
      <c r="A233" t="s">
        <v>1128</v>
      </c>
      <c r="B233" t="s">
        <v>443</v>
      </c>
      <c r="C233" t="s">
        <v>511</v>
      </c>
      <c r="D233">
        <v>50201</v>
      </c>
    </row>
    <row r="234" spans="1:4">
      <c r="A234" t="s">
        <v>1129</v>
      </c>
      <c r="B234" t="s">
        <v>445</v>
      </c>
      <c r="C234" t="s">
        <v>963</v>
      </c>
      <c r="D234">
        <v>20204</v>
      </c>
    </row>
    <row r="235" spans="1:4">
      <c r="A235" t="s">
        <v>630</v>
      </c>
      <c r="B235" t="s">
        <v>446</v>
      </c>
      <c r="C235" t="s">
        <v>1052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952</v>
      </c>
      <c r="D237">
        <v>20103</v>
      </c>
    </row>
    <row r="238" spans="1:4">
      <c r="A238" t="s">
        <v>1130</v>
      </c>
      <c r="B238" t="s">
        <v>438</v>
      </c>
      <c r="C238" t="s">
        <v>981</v>
      </c>
      <c r="D238">
        <v>10214</v>
      </c>
    </row>
    <row r="239" spans="1:4">
      <c r="A239" t="s">
        <v>1131</v>
      </c>
      <c r="B239" t="s">
        <v>449</v>
      </c>
      <c r="C239" t="s">
        <v>953</v>
      </c>
      <c r="D239">
        <v>40103</v>
      </c>
    </row>
    <row r="240" spans="1:4">
      <c r="A240" t="s">
        <v>610</v>
      </c>
      <c r="B240" t="s">
        <v>438</v>
      </c>
      <c r="C240" t="s">
        <v>981</v>
      </c>
      <c r="D240">
        <v>10204</v>
      </c>
    </row>
    <row r="241" spans="1:4">
      <c r="A241" t="s">
        <v>1132</v>
      </c>
      <c r="B241" t="s">
        <v>446</v>
      </c>
      <c r="C241" t="s">
        <v>1040</v>
      </c>
      <c r="D241">
        <v>60406</v>
      </c>
    </row>
    <row r="242" spans="1:4">
      <c r="A242" t="s">
        <v>1133</v>
      </c>
      <c r="B242" t="s">
        <v>446</v>
      </c>
      <c r="C242" t="s">
        <v>1044</v>
      </c>
      <c r="D242">
        <v>60204</v>
      </c>
    </row>
    <row r="243" spans="1:4">
      <c r="A243" t="s">
        <v>593</v>
      </c>
      <c r="B243" t="s">
        <v>445</v>
      </c>
      <c r="C243" t="s">
        <v>963</v>
      </c>
      <c r="D243">
        <v>20205</v>
      </c>
    </row>
    <row r="244" spans="1:4">
      <c r="A244" t="s">
        <v>1134</v>
      </c>
      <c r="B244" t="s">
        <v>439</v>
      </c>
      <c r="C244" t="s">
        <v>991</v>
      </c>
      <c r="D244">
        <v>120106</v>
      </c>
    </row>
    <row r="245" spans="1:4">
      <c r="A245" t="s">
        <v>1135</v>
      </c>
      <c r="B245" t="s">
        <v>446</v>
      </c>
      <c r="C245" t="s">
        <v>1040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1136</v>
      </c>
      <c r="B247" t="s">
        <v>447</v>
      </c>
      <c r="C247" t="s">
        <v>973</v>
      </c>
      <c r="D247">
        <v>70407</v>
      </c>
    </row>
    <row r="248" spans="1:4">
      <c r="A248" t="s">
        <v>1137</v>
      </c>
      <c r="B248" t="s">
        <v>441</v>
      </c>
      <c r="C248" t="s">
        <v>961</v>
      </c>
      <c r="D248">
        <v>130707</v>
      </c>
    </row>
    <row r="249" spans="1:4">
      <c r="A249" t="s">
        <v>1138</v>
      </c>
      <c r="B249" t="s">
        <v>438</v>
      </c>
      <c r="C249" t="s">
        <v>981</v>
      </c>
      <c r="D249">
        <v>10216</v>
      </c>
    </row>
    <row r="250" spans="1:4">
      <c r="A250" t="s">
        <v>1139</v>
      </c>
      <c r="B250" t="s">
        <v>438</v>
      </c>
      <c r="C250" t="s">
        <v>981</v>
      </c>
      <c r="D250">
        <v>10215</v>
      </c>
    </row>
    <row r="251" spans="1:4">
      <c r="A251" t="s">
        <v>1140</v>
      </c>
      <c r="B251" t="s">
        <v>438</v>
      </c>
      <c r="C251" t="s">
        <v>981</v>
      </c>
      <c r="D251">
        <v>10217</v>
      </c>
    </row>
    <row r="252" spans="1:4">
      <c r="A252" t="s">
        <v>1141</v>
      </c>
      <c r="B252" t="s">
        <v>447</v>
      </c>
      <c r="C252" t="s">
        <v>960</v>
      </c>
      <c r="D252">
        <v>70707</v>
      </c>
    </row>
    <row r="253" spans="1:4">
      <c r="A253" t="s">
        <v>583</v>
      </c>
      <c r="B253" t="s">
        <v>443</v>
      </c>
      <c r="C253" t="s">
        <v>1015</v>
      </c>
      <c r="D253">
        <v>50104</v>
      </c>
    </row>
    <row r="254" spans="1:4">
      <c r="A254" t="s">
        <v>1142</v>
      </c>
      <c r="B254" t="s">
        <v>448</v>
      </c>
      <c r="C254" t="s">
        <v>951</v>
      </c>
      <c r="D254">
        <v>90906</v>
      </c>
    </row>
    <row r="255" spans="1:4">
      <c r="A255" t="s">
        <v>1143</v>
      </c>
      <c r="B255" t="s">
        <v>440</v>
      </c>
      <c r="C255" t="s">
        <v>1060</v>
      </c>
      <c r="D255">
        <v>30304</v>
      </c>
    </row>
    <row r="256" spans="1:4">
      <c r="A256" t="s">
        <v>1144</v>
      </c>
      <c r="B256" t="s">
        <v>448</v>
      </c>
      <c r="C256" t="s">
        <v>1031</v>
      </c>
      <c r="D256">
        <v>90602</v>
      </c>
    </row>
    <row r="257" spans="1:4">
      <c r="A257" t="s">
        <v>1145</v>
      </c>
      <c r="B257" t="s">
        <v>449</v>
      </c>
      <c r="C257" t="s">
        <v>524</v>
      </c>
      <c r="D257">
        <v>40505</v>
      </c>
    </row>
    <row r="258" spans="1:4">
      <c r="A258" t="s">
        <v>1146</v>
      </c>
      <c r="B258" t="s">
        <v>444</v>
      </c>
      <c r="C258" t="s">
        <v>997</v>
      </c>
      <c r="D258">
        <v>80603</v>
      </c>
    </row>
    <row r="259" spans="1:4">
      <c r="A259" t="s">
        <v>1147</v>
      </c>
      <c r="B259" t="s">
        <v>449</v>
      </c>
      <c r="C259" t="s">
        <v>970</v>
      </c>
      <c r="D259">
        <v>40304</v>
      </c>
    </row>
    <row r="260" spans="1:4">
      <c r="A260" t="s">
        <v>592</v>
      </c>
      <c r="B260" t="s">
        <v>438</v>
      </c>
      <c r="C260" t="s">
        <v>981</v>
      </c>
      <c r="D260">
        <v>10203</v>
      </c>
    </row>
    <row r="261" spans="1:4">
      <c r="A261" t="s">
        <v>1148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961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1149</v>
      </c>
      <c r="B264" t="s">
        <v>447</v>
      </c>
      <c r="C264" t="s">
        <v>960</v>
      </c>
      <c r="D264">
        <v>70708</v>
      </c>
    </row>
    <row r="265" spans="1:4">
      <c r="A265" t="s">
        <v>1150</v>
      </c>
      <c r="B265" t="s">
        <v>447</v>
      </c>
      <c r="C265" t="s">
        <v>1101</v>
      </c>
      <c r="D265">
        <v>70101</v>
      </c>
    </row>
    <row r="266" spans="1:4">
      <c r="A266" t="s">
        <v>1151</v>
      </c>
      <c r="B266" t="s">
        <v>447</v>
      </c>
      <c r="C266" t="s">
        <v>1101</v>
      </c>
      <c r="D266">
        <v>70104</v>
      </c>
    </row>
    <row r="267" spans="1:4">
      <c r="A267" t="s">
        <v>680</v>
      </c>
      <c r="B267" t="s">
        <v>449</v>
      </c>
      <c r="C267" t="s">
        <v>953</v>
      </c>
      <c r="D267">
        <v>40104</v>
      </c>
    </row>
    <row r="268" spans="1:4">
      <c r="A268" t="s">
        <v>680</v>
      </c>
      <c r="B268" t="s">
        <v>448</v>
      </c>
      <c r="C268" t="s">
        <v>972</v>
      </c>
      <c r="D268">
        <v>91106</v>
      </c>
    </row>
    <row r="269" spans="1:4">
      <c r="A269" t="s">
        <v>1152</v>
      </c>
      <c r="B269" t="s">
        <v>449</v>
      </c>
      <c r="C269" t="s">
        <v>970</v>
      </c>
      <c r="D269">
        <v>40305</v>
      </c>
    </row>
    <row r="270" spans="1:4">
      <c r="A270" t="s">
        <v>1153</v>
      </c>
      <c r="B270" t="s">
        <v>441</v>
      </c>
      <c r="C270" t="s">
        <v>659</v>
      </c>
      <c r="D270">
        <v>130904</v>
      </c>
    </row>
    <row r="271" spans="1:4">
      <c r="A271" t="s">
        <v>1153</v>
      </c>
      <c r="B271" t="s">
        <v>439</v>
      </c>
      <c r="C271" t="s">
        <v>949</v>
      </c>
      <c r="D271">
        <v>120508</v>
      </c>
    </row>
    <row r="272" spans="1:4">
      <c r="A272" t="s">
        <v>644</v>
      </c>
      <c r="B272" t="s">
        <v>439</v>
      </c>
      <c r="C272" t="s">
        <v>949</v>
      </c>
      <c r="D272">
        <v>120509</v>
      </c>
    </row>
    <row r="273" spans="1:4">
      <c r="A273" t="s">
        <v>1154</v>
      </c>
      <c r="B273" t="s">
        <v>445</v>
      </c>
      <c r="C273" t="s">
        <v>1023</v>
      </c>
      <c r="D273">
        <v>20404</v>
      </c>
    </row>
    <row r="274" spans="1:4">
      <c r="A274" t="s">
        <v>1155</v>
      </c>
      <c r="B274" t="s">
        <v>439</v>
      </c>
      <c r="C274" t="s">
        <v>1001</v>
      </c>
      <c r="D274">
        <v>120803</v>
      </c>
    </row>
    <row r="275" spans="1:4">
      <c r="A275" t="s">
        <v>1156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1038</v>
      </c>
      <c r="D276">
        <v>120402</v>
      </c>
    </row>
    <row r="277" spans="1:4">
      <c r="A277" t="s">
        <v>1157</v>
      </c>
      <c r="B277" t="s">
        <v>439</v>
      </c>
      <c r="C277" t="s">
        <v>1026</v>
      </c>
      <c r="D277">
        <v>120203</v>
      </c>
    </row>
    <row r="278" spans="1:4">
      <c r="A278" t="s">
        <v>1158</v>
      </c>
      <c r="B278" t="s">
        <v>439</v>
      </c>
      <c r="C278" t="s">
        <v>1026</v>
      </c>
      <c r="D278">
        <v>120204</v>
      </c>
    </row>
    <row r="279" spans="1:4">
      <c r="A279" t="s">
        <v>1159</v>
      </c>
      <c r="B279" t="s">
        <v>439</v>
      </c>
      <c r="C279" t="s">
        <v>1026</v>
      </c>
      <c r="D279">
        <v>120205</v>
      </c>
    </row>
    <row r="280" spans="1:4">
      <c r="A280" t="s">
        <v>1160</v>
      </c>
      <c r="B280" t="s">
        <v>439</v>
      </c>
      <c r="C280" t="s">
        <v>1026</v>
      </c>
      <c r="D280">
        <v>120206</v>
      </c>
    </row>
    <row r="281" spans="1:4">
      <c r="A281" t="s">
        <v>1161</v>
      </c>
      <c r="B281" t="s">
        <v>439</v>
      </c>
      <c r="C281" t="s">
        <v>1026</v>
      </c>
      <c r="D281">
        <v>120201</v>
      </c>
    </row>
    <row r="282" spans="1:4">
      <c r="A282" t="s">
        <v>446</v>
      </c>
      <c r="B282" t="s">
        <v>441</v>
      </c>
      <c r="C282" t="s">
        <v>961</v>
      </c>
      <c r="D282">
        <v>130709</v>
      </c>
    </row>
    <row r="283" spans="1:4">
      <c r="A283" t="s">
        <v>1162</v>
      </c>
      <c r="B283" t="s">
        <v>448</v>
      </c>
      <c r="C283" t="s">
        <v>972</v>
      </c>
      <c r="D283">
        <v>91111</v>
      </c>
    </row>
    <row r="284" spans="1:4">
      <c r="A284" t="s">
        <v>646</v>
      </c>
      <c r="B284" t="s">
        <v>449</v>
      </c>
      <c r="C284" t="s">
        <v>990</v>
      </c>
      <c r="D284">
        <v>41201</v>
      </c>
    </row>
    <row r="285" spans="1:4">
      <c r="A285" t="s">
        <v>1163</v>
      </c>
      <c r="B285" t="s">
        <v>449</v>
      </c>
      <c r="C285" t="s">
        <v>547</v>
      </c>
      <c r="D285">
        <v>40802</v>
      </c>
    </row>
    <row r="286" spans="1:4">
      <c r="A286" t="s">
        <v>1164</v>
      </c>
      <c r="B286" t="s">
        <v>441</v>
      </c>
      <c r="C286" t="s">
        <v>961</v>
      </c>
      <c r="D286">
        <v>130710</v>
      </c>
    </row>
    <row r="287" spans="1:4">
      <c r="A287" t="s">
        <v>1165</v>
      </c>
      <c r="B287" t="s">
        <v>447</v>
      </c>
      <c r="C287" t="s">
        <v>960</v>
      </c>
      <c r="D287">
        <v>70711</v>
      </c>
    </row>
    <row r="288" spans="1:4">
      <c r="A288" t="s">
        <v>1166</v>
      </c>
      <c r="B288" t="s">
        <v>440</v>
      </c>
      <c r="C288" t="s">
        <v>1006</v>
      </c>
      <c r="D288">
        <v>30404</v>
      </c>
    </row>
    <row r="289" spans="1:4">
      <c r="A289" t="s">
        <v>1167</v>
      </c>
      <c r="B289" t="s">
        <v>441</v>
      </c>
      <c r="C289" t="s">
        <v>961</v>
      </c>
      <c r="D289">
        <v>130711</v>
      </c>
    </row>
    <row r="290" spans="1:4">
      <c r="A290" t="s">
        <v>1168</v>
      </c>
      <c r="B290" t="s">
        <v>439</v>
      </c>
      <c r="C290" t="s">
        <v>1038</v>
      </c>
      <c r="D290">
        <v>120403</v>
      </c>
    </row>
    <row r="291" spans="1:4">
      <c r="A291" t="s">
        <v>585</v>
      </c>
      <c r="B291" t="s">
        <v>443</v>
      </c>
      <c r="C291" t="s">
        <v>1015</v>
      </c>
      <c r="D291">
        <v>50105</v>
      </c>
    </row>
    <row r="292" spans="1:4">
      <c r="A292" t="s">
        <v>1169</v>
      </c>
      <c r="B292" t="s">
        <v>449</v>
      </c>
      <c r="C292" t="s">
        <v>957</v>
      </c>
      <c r="D292">
        <v>40405</v>
      </c>
    </row>
    <row r="293" spans="1:4">
      <c r="A293" t="s">
        <v>627</v>
      </c>
      <c r="B293" t="s">
        <v>1056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962</v>
      </c>
      <c r="D294">
        <v>81003</v>
      </c>
    </row>
    <row r="295" spans="1:4">
      <c r="A295" t="s">
        <v>457</v>
      </c>
      <c r="B295" t="s">
        <v>441</v>
      </c>
      <c r="C295" t="s">
        <v>967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963</v>
      </c>
      <c r="D297">
        <v>20206</v>
      </c>
    </row>
    <row r="298" spans="1:4">
      <c r="A298" t="s">
        <v>1170</v>
      </c>
      <c r="B298" t="s">
        <v>449</v>
      </c>
      <c r="C298" t="s">
        <v>1171</v>
      </c>
      <c r="D298">
        <v>41102</v>
      </c>
    </row>
    <row r="299" spans="1:4">
      <c r="A299" t="s">
        <v>1172</v>
      </c>
      <c r="B299" t="s">
        <v>449</v>
      </c>
      <c r="C299" t="s">
        <v>987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1173</v>
      </c>
      <c r="B301" t="s">
        <v>439</v>
      </c>
      <c r="C301" t="s">
        <v>958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1048</v>
      </c>
      <c r="D303">
        <v>60102</v>
      </c>
    </row>
    <row r="304" spans="1:4">
      <c r="A304" t="s">
        <v>617</v>
      </c>
      <c r="B304" t="s">
        <v>446</v>
      </c>
      <c r="C304" t="s">
        <v>1084</v>
      </c>
      <c r="D304">
        <v>60305</v>
      </c>
    </row>
    <row r="305" spans="1:4">
      <c r="A305" t="s">
        <v>1174</v>
      </c>
      <c r="B305" t="s">
        <v>448</v>
      </c>
      <c r="C305" t="s">
        <v>968</v>
      </c>
      <c r="D305">
        <v>90104</v>
      </c>
    </row>
    <row r="306" spans="1:4">
      <c r="A306" t="s">
        <v>1175</v>
      </c>
      <c r="B306" t="s">
        <v>448</v>
      </c>
      <c r="C306" t="s">
        <v>1018</v>
      </c>
      <c r="D306">
        <v>91002</v>
      </c>
    </row>
    <row r="307" spans="1:4">
      <c r="A307" t="s">
        <v>1175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1176</v>
      </c>
      <c r="B309" t="s">
        <v>440</v>
      </c>
      <c r="C309" t="s">
        <v>946</v>
      </c>
      <c r="D309">
        <v>30204</v>
      </c>
    </row>
    <row r="310" spans="1:4">
      <c r="A310" t="s">
        <v>1177</v>
      </c>
      <c r="B310" t="s">
        <v>447</v>
      </c>
      <c r="C310" t="s">
        <v>1101</v>
      </c>
      <c r="D310">
        <v>70105</v>
      </c>
    </row>
    <row r="311" spans="1:4">
      <c r="A311" t="s">
        <v>1178</v>
      </c>
      <c r="B311" t="s">
        <v>444</v>
      </c>
      <c r="C311" t="s">
        <v>1179</v>
      </c>
      <c r="D311">
        <v>80202</v>
      </c>
    </row>
    <row r="312" spans="1:4">
      <c r="A312" t="s">
        <v>1180</v>
      </c>
      <c r="B312" t="s">
        <v>441</v>
      </c>
      <c r="C312" t="s">
        <v>659</v>
      </c>
      <c r="D312">
        <v>130905</v>
      </c>
    </row>
    <row r="313" spans="1:4">
      <c r="A313" t="s">
        <v>1181</v>
      </c>
      <c r="B313" t="s">
        <v>444</v>
      </c>
      <c r="C313" t="s">
        <v>1179</v>
      </c>
      <c r="D313">
        <v>80203</v>
      </c>
    </row>
    <row r="314" spans="1:4">
      <c r="A314" t="s">
        <v>1182</v>
      </c>
      <c r="B314" t="s">
        <v>447</v>
      </c>
      <c r="C314" t="s">
        <v>447</v>
      </c>
      <c r="D314">
        <v>70304</v>
      </c>
    </row>
    <row r="315" spans="1:4">
      <c r="A315" t="s">
        <v>1183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1184</v>
      </c>
      <c r="B317" t="s">
        <v>448</v>
      </c>
      <c r="C317" t="s">
        <v>1031</v>
      </c>
      <c r="D317">
        <v>90603</v>
      </c>
    </row>
    <row r="318" spans="1:4">
      <c r="A318" t="s">
        <v>1185</v>
      </c>
      <c r="B318" t="s">
        <v>438</v>
      </c>
      <c r="C318" t="s">
        <v>981</v>
      </c>
      <c r="D318">
        <v>10209</v>
      </c>
    </row>
    <row r="319" spans="1:4">
      <c r="A319" t="s">
        <v>1186</v>
      </c>
      <c r="B319" t="s">
        <v>444</v>
      </c>
      <c r="C319" t="s">
        <v>1179</v>
      </c>
      <c r="D319">
        <v>80204</v>
      </c>
    </row>
    <row r="320" spans="1:4">
      <c r="A320" t="s">
        <v>1187</v>
      </c>
      <c r="B320" t="s">
        <v>441</v>
      </c>
      <c r="C320" t="s">
        <v>659</v>
      </c>
      <c r="D320">
        <v>130906</v>
      </c>
    </row>
    <row r="321" spans="1:4">
      <c r="A321" t="s">
        <v>1187</v>
      </c>
      <c r="B321" t="s">
        <v>448</v>
      </c>
      <c r="C321" t="s">
        <v>979</v>
      </c>
      <c r="D321">
        <v>90206</v>
      </c>
    </row>
    <row r="322" spans="1:4">
      <c r="A322" t="s">
        <v>1188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973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1189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968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1190</v>
      </c>
      <c r="B328" t="s">
        <v>443</v>
      </c>
      <c r="C328" t="s">
        <v>1015</v>
      </c>
      <c r="D328">
        <v>50101</v>
      </c>
    </row>
    <row r="329" spans="1:4">
      <c r="A329" t="s">
        <v>1191</v>
      </c>
      <c r="B329" t="s">
        <v>447</v>
      </c>
      <c r="C329" t="s">
        <v>1101</v>
      </c>
      <c r="D329">
        <v>70106</v>
      </c>
    </row>
    <row r="330" spans="1:4">
      <c r="A330" t="s">
        <v>1192</v>
      </c>
      <c r="B330" t="s">
        <v>445</v>
      </c>
      <c r="C330" t="s">
        <v>1096</v>
      </c>
      <c r="D330">
        <v>20505</v>
      </c>
    </row>
    <row r="331" spans="1:4">
      <c r="A331" t="s">
        <v>604</v>
      </c>
      <c r="B331" t="s">
        <v>448</v>
      </c>
      <c r="C331" t="s">
        <v>1018</v>
      </c>
      <c r="D331">
        <v>91003</v>
      </c>
    </row>
    <row r="332" spans="1:4">
      <c r="A332" t="s">
        <v>1193</v>
      </c>
      <c r="B332" t="s">
        <v>445</v>
      </c>
      <c r="C332" t="s">
        <v>1104</v>
      </c>
      <c r="D332">
        <v>20301</v>
      </c>
    </row>
    <row r="333" spans="1:4">
      <c r="A333" t="s">
        <v>1194</v>
      </c>
      <c r="B333" t="s">
        <v>446</v>
      </c>
      <c r="C333" t="s">
        <v>1084</v>
      </c>
      <c r="D333">
        <v>60306</v>
      </c>
    </row>
    <row r="334" spans="1:4">
      <c r="A334" t="s">
        <v>1195</v>
      </c>
      <c r="B334" t="s">
        <v>448</v>
      </c>
      <c r="C334" t="s">
        <v>979</v>
      </c>
      <c r="D334">
        <v>90207</v>
      </c>
    </row>
    <row r="335" spans="1:4">
      <c r="A335" t="s">
        <v>1196</v>
      </c>
      <c r="B335" t="s">
        <v>448</v>
      </c>
      <c r="C335" t="s">
        <v>1018</v>
      </c>
      <c r="D335">
        <v>91004</v>
      </c>
    </row>
    <row r="336" spans="1:4">
      <c r="A336" t="s">
        <v>1197</v>
      </c>
      <c r="B336" t="s">
        <v>441</v>
      </c>
      <c r="C336" t="s">
        <v>961</v>
      </c>
      <c r="D336">
        <v>130712</v>
      </c>
    </row>
    <row r="337" spans="1:4">
      <c r="A337" t="s">
        <v>635</v>
      </c>
      <c r="B337" t="s">
        <v>448</v>
      </c>
      <c r="C337" t="s">
        <v>972</v>
      </c>
      <c r="D337">
        <v>91107</v>
      </c>
    </row>
    <row r="338" spans="1:4">
      <c r="A338" t="s">
        <v>1198</v>
      </c>
      <c r="B338" t="s">
        <v>448</v>
      </c>
      <c r="C338" t="s">
        <v>979</v>
      </c>
      <c r="D338">
        <v>90208</v>
      </c>
    </row>
    <row r="339" spans="1:4">
      <c r="A339" t="s">
        <v>1199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972</v>
      </c>
      <c r="D340">
        <v>91112</v>
      </c>
    </row>
    <row r="341" spans="1:4">
      <c r="A341" t="s">
        <v>1200</v>
      </c>
      <c r="B341" t="s">
        <v>441</v>
      </c>
      <c r="C341" t="s">
        <v>1007</v>
      </c>
      <c r="D341">
        <v>130308</v>
      </c>
    </row>
    <row r="342" spans="1:4">
      <c r="A342" t="s">
        <v>1201</v>
      </c>
      <c r="B342" t="s">
        <v>447</v>
      </c>
      <c r="C342" t="s">
        <v>960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1202</v>
      </c>
      <c r="B344" t="s">
        <v>448</v>
      </c>
      <c r="C344" t="s">
        <v>979</v>
      </c>
      <c r="D344">
        <v>90209</v>
      </c>
    </row>
    <row r="345" spans="1:4">
      <c r="A345" t="s">
        <v>1203</v>
      </c>
      <c r="B345" t="s">
        <v>447</v>
      </c>
      <c r="C345" t="s">
        <v>1086</v>
      </c>
      <c r="D345">
        <v>70603</v>
      </c>
    </row>
    <row r="346" spans="1:4">
      <c r="A346" t="s">
        <v>1204</v>
      </c>
      <c r="B346" t="s">
        <v>449</v>
      </c>
      <c r="C346" t="s">
        <v>1171</v>
      </c>
      <c r="D346">
        <v>41103</v>
      </c>
    </row>
    <row r="347" spans="1:4">
      <c r="A347" t="s">
        <v>485</v>
      </c>
      <c r="B347" t="s">
        <v>1056</v>
      </c>
      <c r="C347" t="s">
        <v>1057</v>
      </c>
      <c r="D347">
        <v>110102</v>
      </c>
    </row>
    <row r="348" spans="1:4">
      <c r="A348" t="s">
        <v>1205</v>
      </c>
      <c r="B348" t="s">
        <v>449</v>
      </c>
      <c r="C348" t="s">
        <v>987</v>
      </c>
      <c r="D348">
        <v>41306</v>
      </c>
    </row>
    <row r="349" spans="1:4">
      <c r="A349" t="s">
        <v>1206</v>
      </c>
      <c r="B349" t="s">
        <v>439</v>
      </c>
      <c r="C349" t="s">
        <v>1038</v>
      </c>
      <c r="D349">
        <v>120404</v>
      </c>
    </row>
    <row r="350" spans="1:4">
      <c r="A350" t="s">
        <v>1207</v>
      </c>
      <c r="B350" t="s">
        <v>446</v>
      </c>
      <c r="C350" t="s">
        <v>1079</v>
      </c>
      <c r="D350">
        <v>60602</v>
      </c>
    </row>
    <row r="351" spans="1:4">
      <c r="A351" t="s">
        <v>1208</v>
      </c>
      <c r="B351" t="s">
        <v>447</v>
      </c>
      <c r="C351" t="s">
        <v>447</v>
      </c>
      <c r="D351">
        <v>70305</v>
      </c>
    </row>
    <row r="352" spans="1:4">
      <c r="A352" t="s">
        <v>1208</v>
      </c>
      <c r="B352" t="s">
        <v>448</v>
      </c>
      <c r="C352" t="s">
        <v>1021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1209</v>
      </c>
      <c r="B354" t="s">
        <v>438</v>
      </c>
      <c r="C354" t="s">
        <v>981</v>
      </c>
      <c r="D354">
        <v>10210</v>
      </c>
    </row>
    <row r="355" spans="1:4">
      <c r="A355" t="s">
        <v>1210</v>
      </c>
      <c r="B355" t="s">
        <v>447</v>
      </c>
      <c r="C355" t="s">
        <v>447</v>
      </c>
      <c r="D355">
        <v>70306</v>
      </c>
    </row>
    <row r="356" spans="1:4">
      <c r="A356" t="s">
        <v>1211</v>
      </c>
      <c r="B356" t="s">
        <v>448</v>
      </c>
      <c r="C356" t="s">
        <v>979</v>
      </c>
      <c r="D356">
        <v>90210</v>
      </c>
    </row>
    <row r="357" spans="1:4">
      <c r="A357" t="s">
        <v>1212</v>
      </c>
      <c r="B357" t="s">
        <v>445</v>
      </c>
      <c r="C357" t="s">
        <v>1023</v>
      </c>
      <c r="D357">
        <v>20405</v>
      </c>
    </row>
    <row r="358" spans="1:4">
      <c r="A358" t="s">
        <v>1212</v>
      </c>
      <c r="B358" t="s">
        <v>448</v>
      </c>
      <c r="C358" t="s">
        <v>1028</v>
      </c>
      <c r="D358">
        <v>90702</v>
      </c>
    </row>
    <row r="359" spans="1:4">
      <c r="A359" t="s">
        <v>712</v>
      </c>
      <c r="B359" t="s">
        <v>441</v>
      </c>
      <c r="C359" t="s">
        <v>986</v>
      </c>
      <c r="D359">
        <v>130407</v>
      </c>
    </row>
    <row r="360" spans="1:4">
      <c r="A360" t="s">
        <v>712</v>
      </c>
      <c r="B360" t="s">
        <v>449</v>
      </c>
      <c r="C360" t="s">
        <v>1171</v>
      </c>
      <c r="D360">
        <v>41101</v>
      </c>
    </row>
    <row r="361" spans="1:4">
      <c r="A361" t="s">
        <v>1213</v>
      </c>
      <c r="B361" t="s">
        <v>446</v>
      </c>
      <c r="C361" t="s">
        <v>1084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1104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1214</v>
      </c>
      <c r="B366" t="s">
        <v>446</v>
      </c>
      <c r="C366" t="s">
        <v>1044</v>
      </c>
      <c r="D366">
        <v>60201</v>
      </c>
    </row>
    <row r="367" spans="1:4">
      <c r="A367" t="s">
        <v>1215</v>
      </c>
      <c r="B367" t="s">
        <v>441</v>
      </c>
      <c r="C367" t="s">
        <v>1007</v>
      </c>
      <c r="D367">
        <v>130309</v>
      </c>
    </row>
    <row r="368" spans="1:4">
      <c r="A368" t="s">
        <v>590</v>
      </c>
      <c r="B368" t="s">
        <v>447</v>
      </c>
      <c r="C368" t="s">
        <v>973</v>
      </c>
      <c r="D368">
        <v>70409</v>
      </c>
    </row>
    <row r="369" spans="1:4">
      <c r="A369" t="s">
        <v>1216</v>
      </c>
      <c r="B369" t="s">
        <v>448</v>
      </c>
      <c r="C369" t="s">
        <v>590</v>
      </c>
      <c r="D369">
        <v>90501</v>
      </c>
    </row>
    <row r="370" spans="1:4">
      <c r="A370" t="s">
        <v>1217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981</v>
      </c>
      <c r="D371">
        <v>10207</v>
      </c>
    </row>
    <row r="372" spans="1:4">
      <c r="A372" t="s">
        <v>1218</v>
      </c>
      <c r="B372" t="s">
        <v>447</v>
      </c>
      <c r="C372" t="s">
        <v>551</v>
      </c>
      <c r="D372">
        <v>70201</v>
      </c>
    </row>
    <row r="373" spans="1:4">
      <c r="A373" t="s">
        <v>1219</v>
      </c>
      <c r="B373" t="s">
        <v>447</v>
      </c>
      <c r="C373" t="s">
        <v>551</v>
      </c>
      <c r="D373">
        <v>70214</v>
      </c>
    </row>
    <row r="374" spans="1:4">
      <c r="A374" t="s">
        <v>1220</v>
      </c>
      <c r="B374" t="s">
        <v>447</v>
      </c>
      <c r="C374" t="s">
        <v>1101</v>
      </c>
      <c r="D374">
        <v>70107</v>
      </c>
    </row>
    <row r="375" spans="1:4">
      <c r="A375" t="s">
        <v>1221</v>
      </c>
      <c r="B375" t="s">
        <v>441</v>
      </c>
      <c r="C375" t="s">
        <v>659</v>
      </c>
      <c r="D375">
        <v>130907</v>
      </c>
    </row>
    <row r="376" spans="1:4">
      <c r="A376" t="s">
        <v>1222</v>
      </c>
      <c r="B376" t="s">
        <v>448</v>
      </c>
      <c r="C376" t="s">
        <v>1031</v>
      </c>
      <c r="D376">
        <v>90604</v>
      </c>
    </row>
    <row r="377" spans="1:4">
      <c r="A377" t="s">
        <v>1222</v>
      </c>
      <c r="B377" t="s">
        <v>446</v>
      </c>
      <c r="C377" t="s">
        <v>1044</v>
      </c>
      <c r="D377">
        <v>60205</v>
      </c>
    </row>
    <row r="378" spans="1:4">
      <c r="A378" t="s">
        <v>601</v>
      </c>
      <c r="B378" t="s">
        <v>441</v>
      </c>
      <c r="C378" t="s">
        <v>1007</v>
      </c>
      <c r="D378">
        <v>130310</v>
      </c>
    </row>
    <row r="379" spans="1:4">
      <c r="A379" t="s">
        <v>1223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1224</v>
      </c>
      <c r="B381" t="s">
        <v>447</v>
      </c>
      <c r="C381" t="s">
        <v>1101</v>
      </c>
      <c r="D381">
        <v>70108</v>
      </c>
    </row>
    <row r="382" spans="1:4">
      <c r="A382" t="s">
        <v>1225</v>
      </c>
      <c r="B382" t="s">
        <v>446</v>
      </c>
      <c r="C382" t="s">
        <v>1048</v>
      </c>
      <c r="D382">
        <v>60104</v>
      </c>
    </row>
    <row r="383" spans="1:4">
      <c r="A383" t="s">
        <v>917</v>
      </c>
      <c r="B383" t="s">
        <v>448</v>
      </c>
      <c r="C383" t="s">
        <v>965</v>
      </c>
      <c r="D383">
        <v>91201</v>
      </c>
    </row>
    <row r="384" spans="1:4">
      <c r="A384" t="s">
        <v>1226</v>
      </c>
      <c r="B384" t="s">
        <v>446</v>
      </c>
      <c r="C384" t="s">
        <v>1004</v>
      </c>
      <c r="D384">
        <v>60504</v>
      </c>
    </row>
    <row r="385" spans="1:4">
      <c r="A385" t="s">
        <v>1227</v>
      </c>
      <c r="B385" t="s">
        <v>447</v>
      </c>
      <c r="C385" t="s">
        <v>973</v>
      </c>
      <c r="D385">
        <v>70410</v>
      </c>
    </row>
    <row r="386" spans="1:4">
      <c r="A386" t="s">
        <v>1228</v>
      </c>
      <c r="B386" t="s">
        <v>445</v>
      </c>
      <c r="C386" t="s">
        <v>1104</v>
      </c>
      <c r="D386">
        <v>20304</v>
      </c>
    </row>
    <row r="387" spans="1:4">
      <c r="A387" t="s">
        <v>1228</v>
      </c>
      <c r="B387" t="s">
        <v>446</v>
      </c>
      <c r="C387" t="s">
        <v>1040</v>
      </c>
      <c r="D387">
        <v>60404</v>
      </c>
    </row>
    <row r="388" spans="1:4">
      <c r="A388" t="s">
        <v>1228</v>
      </c>
      <c r="B388" t="s">
        <v>448</v>
      </c>
      <c r="C388" t="s">
        <v>638</v>
      </c>
      <c r="D388">
        <v>90404</v>
      </c>
    </row>
    <row r="389" spans="1:4">
      <c r="A389" t="s">
        <v>1229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1104</v>
      </c>
      <c r="D390">
        <v>20307</v>
      </c>
    </row>
    <row r="391" spans="1:4">
      <c r="A391" t="s">
        <v>1230</v>
      </c>
      <c r="B391" t="s">
        <v>448</v>
      </c>
      <c r="C391" t="s">
        <v>590</v>
      </c>
      <c r="D391">
        <v>90507</v>
      </c>
    </row>
    <row r="392" spans="1:4">
      <c r="A392" t="s">
        <v>1231</v>
      </c>
      <c r="B392" t="s">
        <v>439</v>
      </c>
      <c r="C392" t="s">
        <v>956</v>
      </c>
      <c r="D392">
        <v>120903</v>
      </c>
    </row>
    <row r="393" spans="1:4">
      <c r="A393" t="s">
        <v>564</v>
      </c>
      <c r="B393" t="s">
        <v>448</v>
      </c>
      <c r="C393" t="s">
        <v>1018</v>
      </c>
      <c r="D393">
        <v>91008</v>
      </c>
    </row>
    <row r="394" spans="1:4">
      <c r="A394" t="s">
        <v>564</v>
      </c>
      <c r="B394" t="s">
        <v>449</v>
      </c>
      <c r="C394" t="s">
        <v>1073</v>
      </c>
      <c r="D394">
        <v>40708</v>
      </c>
    </row>
    <row r="395" spans="1:4">
      <c r="A395" t="s">
        <v>1232</v>
      </c>
      <c r="B395" t="s">
        <v>449</v>
      </c>
      <c r="C395" t="s">
        <v>1073</v>
      </c>
      <c r="D395">
        <v>40703</v>
      </c>
    </row>
    <row r="396" spans="1:4">
      <c r="A396" t="s">
        <v>1233</v>
      </c>
      <c r="B396" t="s">
        <v>449</v>
      </c>
      <c r="C396" t="s">
        <v>547</v>
      </c>
      <c r="D396">
        <v>40803</v>
      </c>
    </row>
    <row r="397" spans="1:4">
      <c r="A397" t="s">
        <v>1233</v>
      </c>
      <c r="B397" t="s">
        <v>447</v>
      </c>
      <c r="C397" t="s">
        <v>447</v>
      </c>
      <c r="D397">
        <v>70307</v>
      </c>
    </row>
    <row r="398" spans="1:4">
      <c r="A398" t="s">
        <v>1234</v>
      </c>
      <c r="B398" t="s">
        <v>447</v>
      </c>
      <c r="C398" t="s">
        <v>1235</v>
      </c>
      <c r="D398">
        <v>70502</v>
      </c>
    </row>
    <row r="399" spans="1:4">
      <c r="A399" t="s">
        <v>1236</v>
      </c>
      <c r="B399" t="s">
        <v>446</v>
      </c>
      <c r="C399" t="s">
        <v>1052</v>
      </c>
      <c r="D399">
        <v>60705</v>
      </c>
    </row>
    <row r="400" spans="1:4">
      <c r="A400" t="s">
        <v>1237</v>
      </c>
      <c r="B400" t="s">
        <v>448</v>
      </c>
      <c r="C400" t="s">
        <v>1028</v>
      </c>
      <c r="D400">
        <v>90703</v>
      </c>
    </row>
    <row r="401" spans="1:4">
      <c r="A401" t="s">
        <v>1237</v>
      </c>
      <c r="B401" t="s">
        <v>446</v>
      </c>
      <c r="C401" t="s">
        <v>1004</v>
      </c>
      <c r="D401">
        <v>60503</v>
      </c>
    </row>
    <row r="402" spans="1:4">
      <c r="A402" t="s">
        <v>1238</v>
      </c>
      <c r="B402" t="s">
        <v>446</v>
      </c>
      <c r="C402" t="s">
        <v>1084</v>
      </c>
      <c r="D402">
        <v>60307</v>
      </c>
    </row>
    <row r="403" spans="1:4">
      <c r="A403" t="s">
        <v>1239</v>
      </c>
      <c r="B403" t="s">
        <v>446</v>
      </c>
      <c r="C403" t="s">
        <v>1084</v>
      </c>
      <c r="D403">
        <v>60308</v>
      </c>
    </row>
    <row r="404" spans="1:4">
      <c r="A404" t="s">
        <v>1240</v>
      </c>
      <c r="B404" t="s">
        <v>441</v>
      </c>
      <c r="C404" t="s">
        <v>961</v>
      </c>
      <c r="D404">
        <v>130713</v>
      </c>
    </row>
    <row r="405" spans="1:4">
      <c r="A405" t="s">
        <v>1241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1242</v>
      </c>
      <c r="B407" t="s">
        <v>446</v>
      </c>
      <c r="C407" t="s">
        <v>1040</v>
      </c>
      <c r="D407">
        <v>60403</v>
      </c>
    </row>
    <row r="408" spans="1:4">
      <c r="A408" t="s">
        <v>1243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957</v>
      </c>
      <c r="D409">
        <v>40406</v>
      </c>
    </row>
    <row r="410" spans="1:4">
      <c r="A410" t="s">
        <v>1244</v>
      </c>
      <c r="B410" t="s">
        <v>447</v>
      </c>
      <c r="C410" t="s">
        <v>447</v>
      </c>
      <c r="D410">
        <v>70308</v>
      </c>
    </row>
    <row r="411" spans="1:4">
      <c r="A411" t="s">
        <v>1245</v>
      </c>
      <c r="B411" t="s">
        <v>446</v>
      </c>
      <c r="C411" t="s">
        <v>1084</v>
      </c>
      <c r="D411">
        <v>60301</v>
      </c>
    </row>
    <row r="412" spans="1:4">
      <c r="A412" t="s">
        <v>686</v>
      </c>
      <c r="B412" t="s">
        <v>448</v>
      </c>
      <c r="C412" t="s">
        <v>1021</v>
      </c>
      <c r="D412">
        <v>90304</v>
      </c>
    </row>
    <row r="413" spans="1:4">
      <c r="A413" t="s">
        <v>1246</v>
      </c>
      <c r="B413" t="s">
        <v>447</v>
      </c>
      <c r="C413" t="s">
        <v>973</v>
      </c>
      <c r="D413">
        <v>70401</v>
      </c>
    </row>
    <row r="414" spans="1:4">
      <c r="A414" t="s">
        <v>1247</v>
      </c>
      <c r="B414" t="s">
        <v>439</v>
      </c>
      <c r="C414" t="s">
        <v>1001</v>
      </c>
      <c r="D414">
        <v>120804</v>
      </c>
    </row>
    <row r="415" spans="1:4">
      <c r="A415" t="s">
        <v>1248</v>
      </c>
      <c r="B415" t="s">
        <v>448</v>
      </c>
      <c r="C415" t="s">
        <v>590</v>
      </c>
      <c r="D415">
        <v>90513</v>
      </c>
    </row>
    <row r="416" spans="1:4">
      <c r="A416" t="s">
        <v>1249</v>
      </c>
      <c r="B416" t="s">
        <v>1056</v>
      </c>
      <c r="C416" t="s">
        <v>1057</v>
      </c>
      <c r="D416">
        <v>110103</v>
      </c>
    </row>
    <row r="417" spans="1:4">
      <c r="A417" t="s">
        <v>1250</v>
      </c>
      <c r="B417" t="s">
        <v>439</v>
      </c>
      <c r="C417" t="s">
        <v>958</v>
      </c>
      <c r="D417">
        <v>120307</v>
      </c>
    </row>
    <row r="418" spans="1:4">
      <c r="A418" t="s">
        <v>572</v>
      </c>
      <c r="B418" t="s">
        <v>440</v>
      </c>
      <c r="C418" t="s">
        <v>1006</v>
      </c>
      <c r="D418">
        <v>30405</v>
      </c>
    </row>
    <row r="419" spans="1:4">
      <c r="A419" t="s">
        <v>1251</v>
      </c>
      <c r="B419" t="s">
        <v>447</v>
      </c>
      <c r="C419" t="s">
        <v>1235</v>
      </c>
      <c r="D419">
        <v>70503</v>
      </c>
    </row>
    <row r="420" spans="1:4">
      <c r="A420" t="s">
        <v>529</v>
      </c>
      <c r="B420" t="s">
        <v>444</v>
      </c>
      <c r="C420" t="s">
        <v>962</v>
      </c>
      <c r="D420">
        <v>81004</v>
      </c>
    </row>
    <row r="421" spans="1:4">
      <c r="A421" t="s">
        <v>1252</v>
      </c>
      <c r="B421" t="s">
        <v>446</v>
      </c>
      <c r="C421" t="s">
        <v>1040</v>
      </c>
      <c r="D421">
        <v>60407</v>
      </c>
    </row>
    <row r="422" spans="1:4">
      <c r="A422" t="s">
        <v>1253</v>
      </c>
      <c r="B422" t="s">
        <v>441</v>
      </c>
      <c r="C422" t="s">
        <v>961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1254</v>
      </c>
      <c r="B424" t="s">
        <v>440</v>
      </c>
      <c r="C424" t="s">
        <v>1060</v>
      </c>
      <c r="D424">
        <v>30301</v>
      </c>
    </row>
    <row r="425" spans="1:4">
      <c r="A425" t="s">
        <v>1255</v>
      </c>
      <c r="B425" t="s">
        <v>438</v>
      </c>
      <c r="C425" t="s">
        <v>975</v>
      </c>
      <c r="D425">
        <v>10302</v>
      </c>
    </row>
    <row r="426" spans="1:4">
      <c r="A426" t="s">
        <v>1255</v>
      </c>
      <c r="B426" t="s">
        <v>440</v>
      </c>
      <c r="C426" t="s">
        <v>1067</v>
      </c>
      <c r="D426">
        <v>30503</v>
      </c>
    </row>
    <row r="427" spans="1:4">
      <c r="A427" t="s">
        <v>1256</v>
      </c>
      <c r="B427" t="s">
        <v>447</v>
      </c>
      <c r="C427" t="s">
        <v>973</v>
      </c>
      <c r="D427">
        <v>70411</v>
      </c>
    </row>
    <row r="428" spans="1:4">
      <c r="A428" t="s">
        <v>618</v>
      </c>
      <c r="B428" t="s">
        <v>446</v>
      </c>
      <c r="C428" t="s">
        <v>1048</v>
      </c>
      <c r="D428">
        <v>60103</v>
      </c>
    </row>
    <row r="429" spans="1:4">
      <c r="A429" t="s">
        <v>1257</v>
      </c>
      <c r="B429" t="s">
        <v>448</v>
      </c>
      <c r="C429" t="s">
        <v>979</v>
      </c>
      <c r="D429">
        <v>90211</v>
      </c>
    </row>
    <row r="430" spans="1:4">
      <c r="A430" t="s">
        <v>1258</v>
      </c>
      <c r="B430" t="s">
        <v>449</v>
      </c>
      <c r="C430" t="s">
        <v>995</v>
      </c>
      <c r="D430">
        <v>41004</v>
      </c>
    </row>
    <row r="431" spans="1:4">
      <c r="A431" t="s">
        <v>663</v>
      </c>
      <c r="B431" t="s">
        <v>448</v>
      </c>
      <c r="C431" t="s">
        <v>1031</v>
      </c>
      <c r="D431">
        <v>90601</v>
      </c>
    </row>
    <row r="432" spans="1:4">
      <c r="A432" t="s">
        <v>1259</v>
      </c>
      <c r="B432" t="s">
        <v>439</v>
      </c>
      <c r="C432" t="s">
        <v>958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1260</v>
      </c>
      <c r="B434" t="s">
        <v>439</v>
      </c>
      <c r="C434" t="s">
        <v>991</v>
      </c>
      <c r="D434">
        <v>120107</v>
      </c>
    </row>
    <row r="435" spans="1:4">
      <c r="A435" t="s">
        <v>1261</v>
      </c>
      <c r="B435" t="s">
        <v>438</v>
      </c>
      <c r="C435" t="s">
        <v>954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1023</v>
      </c>
      <c r="D437">
        <v>20401</v>
      </c>
    </row>
    <row r="438" spans="1:4">
      <c r="A438" t="s">
        <v>1262</v>
      </c>
      <c r="B438" t="s">
        <v>439</v>
      </c>
      <c r="C438" t="s">
        <v>991</v>
      </c>
      <c r="D438">
        <v>120108</v>
      </c>
    </row>
    <row r="439" spans="1:4">
      <c r="A439" t="s">
        <v>1263</v>
      </c>
      <c r="B439" t="s">
        <v>439</v>
      </c>
      <c r="C439" t="s">
        <v>958</v>
      </c>
      <c r="D439">
        <v>120308</v>
      </c>
    </row>
    <row r="440" spans="1:4">
      <c r="A440" t="s">
        <v>1264</v>
      </c>
      <c r="B440" t="s">
        <v>440</v>
      </c>
      <c r="C440" t="s">
        <v>1067</v>
      </c>
      <c r="D440">
        <v>30504</v>
      </c>
    </row>
    <row r="441" spans="1:4">
      <c r="A441" t="s">
        <v>1265</v>
      </c>
      <c r="B441" t="s">
        <v>447</v>
      </c>
      <c r="C441" t="s">
        <v>551</v>
      </c>
      <c r="D441">
        <v>70215</v>
      </c>
    </row>
    <row r="442" spans="1:4">
      <c r="A442" t="s">
        <v>1266</v>
      </c>
      <c r="B442" t="s">
        <v>449</v>
      </c>
      <c r="C442" t="s">
        <v>1042</v>
      </c>
      <c r="D442">
        <v>41404</v>
      </c>
    </row>
    <row r="443" spans="1:4">
      <c r="A443" t="s">
        <v>1267</v>
      </c>
      <c r="B443" t="s">
        <v>440</v>
      </c>
      <c r="C443" t="s">
        <v>1268</v>
      </c>
      <c r="D443">
        <v>30602</v>
      </c>
    </row>
    <row r="444" spans="1:4">
      <c r="A444" t="s">
        <v>1269</v>
      </c>
      <c r="B444" t="s">
        <v>441</v>
      </c>
      <c r="C444" t="s">
        <v>986</v>
      </c>
      <c r="D444">
        <v>130408</v>
      </c>
    </row>
    <row r="445" spans="1:4">
      <c r="A445" t="s">
        <v>1270</v>
      </c>
      <c r="B445" t="s">
        <v>440</v>
      </c>
      <c r="C445" t="s">
        <v>440</v>
      </c>
      <c r="D445">
        <v>30109</v>
      </c>
    </row>
    <row r="446" spans="1:4">
      <c r="A446" t="s">
        <v>1271</v>
      </c>
      <c r="B446" t="s">
        <v>440</v>
      </c>
      <c r="C446" t="s">
        <v>946</v>
      </c>
      <c r="D446">
        <v>30201</v>
      </c>
    </row>
    <row r="447" spans="1:4">
      <c r="A447" t="s">
        <v>623</v>
      </c>
      <c r="B447" t="s">
        <v>441</v>
      </c>
      <c r="C447" t="s">
        <v>967</v>
      </c>
      <c r="D447">
        <v>130103</v>
      </c>
    </row>
    <row r="448" spans="1:4">
      <c r="A448" t="s">
        <v>1272</v>
      </c>
      <c r="B448" t="s">
        <v>449</v>
      </c>
      <c r="C448" t="s">
        <v>953</v>
      </c>
      <c r="D448">
        <v>40109</v>
      </c>
    </row>
    <row r="449" spans="1:4">
      <c r="A449" t="s">
        <v>546</v>
      </c>
      <c r="B449" t="s">
        <v>448</v>
      </c>
      <c r="C449" t="s">
        <v>1018</v>
      </c>
      <c r="D449">
        <v>91014</v>
      </c>
    </row>
    <row r="450" spans="1:4">
      <c r="A450" t="s">
        <v>1273</v>
      </c>
      <c r="B450" t="s">
        <v>441</v>
      </c>
      <c r="C450" t="s">
        <v>961</v>
      </c>
      <c r="D450">
        <v>130715</v>
      </c>
    </row>
    <row r="451" spans="1:4">
      <c r="A451" t="s">
        <v>684</v>
      </c>
      <c r="B451" t="s">
        <v>446</v>
      </c>
      <c r="C451" t="s">
        <v>1040</v>
      </c>
      <c r="D451">
        <v>60401</v>
      </c>
    </row>
    <row r="452" spans="1:4">
      <c r="A452" t="s">
        <v>1274</v>
      </c>
      <c r="B452" t="s">
        <v>445</v>
      </c>
      <c r="C452" t="s">
        <v>1096</v>
      </c>
      <c r="D452">
        <v>20501</v>
      </c>
    </row>
    <row r="453" spans="1:4">
      <c r="A453" t="s">
        <v>460</v>
      </c>
      <c r="B453" t="s">
        <v>444</v>
      </c>
      <c r="C453" t="s">
        <v>962</v>
      </c>
      <c r="D453">
        <v>81008</v>
      </c>
    </row>
    <row r="454" spans="1:4">
      <c r="A454" t="s">
        <v>1275</v>
      </c>
      <c r="B454" t="s">
        <v>447</v>
      </c>
      <c r="C454" t="s">
        <v>1235</v>
      </c>
      <c r="D454">
        <v>70505</v>
      </c>
    </row>
    <row r="455" spans="1:4">
      <c r="A455" t="s">
        <v>1276</v>
      </c>
      <c r="B455" t="s">
        <v>444</v>
      </c>
      <c r="C455" t="s">
        <v>1277</v>
      </c>
      <c r="D455">
        <v>81102</v>
      </c>
    </row>
    <row r="456" spans="1:4">
      <c r="A456" t="s">
        <v>1278</v>
      </c>
      <c r="B456" t="s">
        <v>444</v>
      </c>
      <c r="C456" t="s">
        <v>1277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1020</v>
      </c>
      <c r="D459">
        <v>20606</v>
      </c>
    </row>
    <row r="460" spans="1:4">
      <c r="A460" t="s">
        <v>1279</v>
      </c>
      <c r="B460" t="s">
        <v>440</v>
      </c>
      <c r="C460" t="s">
        <v>1067</v>
      </c>
      <c r="D460">
        <v>30501</v>
      </c>
    </row>
    <row r="461" spans="1:4">
      <c r="A461" t="s">
        <v>1280</v>
      </c>
      <c r="B461" t="s">
        <v>440</v>
      </c>
      <c r="C461" t="s">
        <v>946</v>
      </c>
      <c r="D461">
        <v>30205</v>
      </c>
    </row>
    <row r="462" spans="1:4">
      <c r="A462" t="s">
        <v>603</v>
      </c>
      <c r="B462" t="s">
        <v>449</v>
      </c>
      <c r="C462" t="s">
        <v>957</v>
      </c>
      <c r="D462">
        <v>40403</v>
      </c>
    </row>
    <row r="463" spans="1:4">
      <c r="A463" t="s">
        <v>603</v>
      </c>
      <c r="B463" t="s">
        <v>440</v>
      </c>
      <c r="C463" t="s">
        <v>1067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1281</v>
      </c>
      <c r="B465" t="s">
        <v>449</v>
      </c>
      <c r="C465" t="s">
        <v>953</v>
      </c>
      <c r="D465">
        <v>40105</v>
      </c>
    </row>
    <row r="466" spans="1:5">
      <c r="A466" t="s">
        <v>1282</v>
      </c>
      <c r="B466" t="s">
        <v>449</v>
      </c>
      <c r="C466" t="s">
        <v>970</v>
      </c>
      <c r="D466">
        <v>40306</v>
      </c>
    </row>
    <row r="467" spans="1:5">
      <c r="A467" t="s">
        <v>1282</v>
      </c>
      <c r="B467" t="s">
        <v>447</v>
      </c>
      <c r="C467" t="s">
        <v>1086</v>
      </c>
      <c r="D467">
        <v>70604</v>
      </c>
    </row>
    <row r="468" spans="1:5">
      <c r="A468" t="s">
        <v>1283</v>
      </c>
      <c r="B468" t="s">
        <v>446</v>
      </c>
      <c r="C468" t="s">
        <v>1004</v>
      </c>
      <c r="D468">
        <v>60505</v>
      </c>
    </row>
    <row r="469" spans="1:5">
      <c r="A469" t="s">
        <v>648</v>
      </c>
      <c r="B469" t="s">
        <v>446</v>
      </c>
      <c r="C469" t="s">
        <v>1004</v>
      </c>
      <c r="D469">
        <v>60501</v>
      </c>
    </row>
    <row r="470" spans="1:5">
      <c r="A470" t="s">
        <v>1284</v>
      </c>
      <c r="B470" t="s">
        <v>447</v>
      </c>
      <c r="C470" t="s">
        <v>1086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1285</v>
      </c>
      <c r="B472" t="s">
        <v>444</v>
      </c>
      <c r="C472" t="s">
        <v>997</v>
      </c>
      <c r="D472">
        <v>80604</v>
      </c>
    </row>
    <row r="473" spans="1:5">
      <c r="A473" t="s">
        <v>541</v>
      </c>
      <c r="B473" t="s">
        <v>449</v>
      </c>
      <c r="C473" t="s">
        <v>1042</v>
      </c>
      <c r="D473">
        <v>41405</v>
      </c>
    </row>
    <row r="474" spans="1:5">
      <c r="A474" t="s">
        <v>1286</v>
      </c>
      <c r="B474" t="s">
        <v>443</v>
      </c>
      <c r="C474" t="s">
        <v>511</v>
      </c>
      <c r="D474">
        <v>50203</v>
      </c>
    </row>
    <row r="475" spans="1:5">
      <c r="A475" t="s">
        <v>1287</v>
      </c>
      <c r="B475" t="s">
        <v>447</v>
      </c>
      <c r="C475" t="s">
        <v>1235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970</v>
      </c>
      <c r="D478">
        <v>40307</v>
      </c>
    </row>
    <row r="479" spans="1:5">
      <c r="A479" t="s">
        <v>1288</v>
      </c>
      <c r="B479" t="s">
        <v>444</v>
      </c>
      <c r="C479" t="s">
        <v>1179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1020</v>
      </c>
      <c r="D481">
        <v>20601</v>
      </c>
    </row>
    <row r="482" spans="1:4">
      <c r="A482" t="s">
        <v>569</v>
      </c>
      <c r="B482" t="s">
        <v>439</v>
      </c>
      <c r="C482" t="s">
        <v>958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1289</v>
      </c>
      <c r="B484" t="s">
        <v>446</v>
      </c>
      <c r="C484" t="s">
        <v>1040</v>
      </c>
      <c r="D484">
        <v>60405</v>
      </c>
    </row>
    <row r="485" spans="1:4">
      <c r="A485" t="s">
        <v>1290</v>
      </c>
      <c r="B485" t="s">
        <v>447</v>
      </c>
      <c r="C485" t="s">
        <v>1101</v>
      </c>
      <c r="D485">
        <v>70110</v>
      </c>
    </row>
    <row r="486" spans="1:4">
      <c r="A486" t="s">
        <v>1291</v>
      </c>
      <c r="B486" t="s">
        <v>446</v>
      </c>
      <c r="C486" t="s">
        <v>1079</v>
      </c>
      <c r="D486">
        <v>60601</v>
      </c>
    </row>
    <row r="487" spans="1:4">
      <c r="A487" t="s">
        <v>1292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1104</v>
      </c>
      <c r="D488">
        <v>20305</v>
      </c>
    </row>
    <row r="489" spans="1:4">
      <c r="A489" t="s">
        <v>710</v>
      </c>
      <c r="B489" t="s">
        <v>448</v>
      </c>
      <c r="C489" t="s">
        <v>1031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1293</v>
      </c>
      <c r="B491" t="s">
        <v>440</v>
      </c>
      <c r="C491" t="s">
        <v>946</v>
      </c>
      <c r="D491">
        <v>30206</v>
      </c>
    </row>
    <row r="492" spans="1:4">
      <c r="A492" t="s">
        <v>1294</v>
      </c>
      <c r="B492" t="s">
        <v>448</v>
      </c>
      <c r="C492" t="s">
        <v>590</v>
      </c>
      <c r="D492">
        <v>90508</v>
      </c>
    </row>
    <row r="493" spans="1:4">
      <c r="A493" t="s">
        <v>1295</v>
      </c>
      <c r="B493" t="s">
        <v>440</v>
      </c>
      <c r="C493" t="s">
        <v>1067</v>
      </c>
      <c r="D493">
        <v>30506</v>
      </c>
    </row>
    <row r="494" spans="1:4">
      <c r="A494" t="s">
        <v>517</v>
      </c>
      <c r="B494" t="s">
        <v>441</v>
      </c>
      <c r="C494" t="s">
        <v>961</v>
      </c>
      <c r="D494">
        <v>130716</v>
      </c>
    </row>
    <row r="495" spans="1:4">
      <c r="A495" t="s">
        <v>1296</v>
      </c>
      <c r="B495" t="s">
        <v>449</v>
      </c>
      <c r="C495" t="s">
        <v>995</v>
      </c>
      <c r="D495">
        <v>41005</v>
      </c>
    </row>
    <row r="496" spans="1:4">
      <c r="A496" t="s">
        <v>1086</v>
      </c>
      <c r="B496" t="s">
        <v>445</v>
      </c>
      <c r="C496" t="s">
        <v>952</v>
      </c>
      <c r="D496">
        <v>20104</v>
      </c>
    </row>
    <row r="497" spans="1:4">
      <c r="A497" t="s">
        <v>1297</v>
      </c>
      <c r="B497" t="s">
        <v>447</v>
      </c>
      <c r="C497" t="s">
        <v>1086</v>
      </c>
      <c r="D497">
        <v>70601</v>
      </c>
    </row>
    <row r="498" spans="1:4">
      <c r="A498" t="s">
        <v>1298</v>
      </c>
      <c r="B498" t="s">
        <v>448</v>
      </c>
      <c r="C498" t="s">
        <v>1018</v>
      </c>
      <c r="D498">
        <v>91005</v>
      </c>
    </row>
    <row r="499" spans="1:4">
      <c r="A499" t="s">
        <v>1299</v>
      </c>
      <c r="B499" t="s">
        <v>446</v>
      </c>
      <c r="C499" t="s">
        <v>1004</v>
      </c>
      <c r="D499">
        <v>60506</v>
      </c>
    </row>
    <row r="500" spans="1:4">
      <c r="A500" t="s">
        <v>565</v>
      </c>
      <c r="B500" t="s">
        <v>440</v>
      </c>
      <c r="C500" t="s">
        <v>1006</v>
      </c>
      <c r="D500">
        <v>30401</v>
      </c>
    </row>
    <row r="501" spans="1:4">
      <c r="A501" t="s">
        <v>1300</v>
      </c>
      <c r="B501" t="s">
        <v>449</v>
      </c>
      <c r="C501" t="s">
        <v>1073</v>
      </c>
      <c r="D501">
        <v>40704</v>
      </c>
    </row>
    <row r="502" spans="1:4">
      <c r="A502" t="s">
        <v>1301</v>
      </c>
      <c r="B502" t="s">
        <v>449</v>
      </c>
      <c r="C502" t="s">
        <v>1073</v>
      </c>
      <c r="D502">
        <v>40705</v>
      </c>
    </row>
    <row r="503" spans="1:4">
      <c r="A503" t="s">
        <v>1302</v>
      </c>
      <c r="B503" t="s">
        <v>449</v>
      </c>
      <c r="C503" t="s">
        <v>987</v>
      </c>
      <c r="D503">
        <v>41307</v>
      </c>
    </row>
    <row r="504" spans="1:4">
      <c r="A504" t="s">
        <v>1303</v>
      </c>
      <c r="B504" t="s">
        <v>446</v>
      </c>
      <c r="C504" t="s">
        <v>1004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1304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1305</v>
      </c>
      <c r="B508" t="s">
        <v>445</v>
      </c>
      <c r="C508" t="s">
        <v>952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961</v>
      </c>
      <c r="D510">
        <v>130717</v>
      </c>
    </row>
    <row r="511" spans="1:4">
      <c r="A511" t="s">
        <v>1306</v>
      </c>
      <c r="B511" t="s">
        <v>440</v>
      </c>
      <c r="C511" t="s">
        <v>1006</v>
      </c>
      <c r="D511">
        <v>30403</v>
      </c>
    </row>
    <row r="512" spans="1:4">
      <c r="A512" t="s">
        <v>1307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1015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1308</v>
      </c>
      <c r="B516" t="s">
        <v>441</v>
      </c>
      <c r="C516" t="s">
        <v>986</v>
      </c>
      <c r="D516">
        <v>130409</v>
      </c>
    </row>
    <row r="517" spans="1:4">
      <c r="A517" t="s">
        <v>1309</v>
      </c>
      <c r="B517" t="s">
        <v>438</v>
      </c>
      <c r="C517" t="s">
        <v>438</v>
      </c>
      <c r="D517">
        <v>10104</v>
      </c>
    </row>
    <row r="518" spans="1:4">
      <c r="A518" t="s">
        <v>1310</v>
      </c>
      <c r="B518" t="s">
        <v>438</v>
      </c>
      <c r="C518" t="s">
        <v>975</v>
      </c>
      <c r="D518">
        <v>10303</v>
      </c>
    </row>
    <row r="519" spans="1:4">
      <c r="A519" t="s">
        <v>1311</v>
      </c>
      <c r="B519" t="s">
        <v>438</v>
      </c>
      <c r="C519" t="s">
        <v>975</v>
      </c>
      <c r="D519">
        <v>10304</v>
      </c>
    </row>
    <row r="520" spans="1:4">
      <c r="A520" t="s">
        <v>1312</v>
      </c>
      <c r="B520" t="s">
        <v>447</v>
      </c>
      <c r="C520" t="s">
        <v>1235</v>
      </c>
      <c r="D520">
        <v>70504</v>
      </c>
    </row>
    <row r="521" spans="1:4">
      <c r="A521" t="s">
        <v>1313</v>
      </c>
      <c r="B521" t="s">
        <v>439</v>
      </c>
      <c r="C521" t="s">
        <v>1026</v>
      </c>
      <c r="D521">
        <v>120207</v>
      </c>
    </row>
    <row r="522" spans="1:4">
      <c r="A522" t="s">
        <v>1314</v>
      </c>
      <c r="B522" t="s">
        <v>448</v>
      </c>
      <c r="C522" t="s">
        <v>972</v>
      </c>
      <c r="D522">
        <v>91108</v>
      </c>
    </row>
    <row r="523" spans="1:4">
      <c r="A523" t="s">
        <v>615</v>
      </c>
      <c r="B523" t="s">
        <v>449</v>
      </c>
      <c r="C523" t="s">
        <v>987</v>
      </c>
      <c r="D523">
        <v>41308</v>
      </c>
    </row>
    <row r="524" spans="1:4">
      <c r="A524" t="s">
        <v>1315</v>
      </c>
      <c r="B524" t="s">
        <v>446</v>
      </c>
      <c r="C524" t="s">
        <v>1044</v>
      </c>
      <c r="D524">
        <v>60206</v>
      </c>
    </row>
    <row r="525" spans="1:4">
      <c r="A525" t="s">
        <v>1316</v>
      </c>
      <c r="B525" t="s">
        <v>446</v>
      </c>
      <c r="C525" t="s">
        <v>1044</v>
      </c>
      <c r="D525">
        <v>60207</v>
      </c>
    </row>
    <row r="526" spans="1:4">
      <c r="A526" t="s">
        <v>1317</v>
      </c>
      <c r="B526" t="s">
        <v>448</v>
      </c>
      <c r="C526" t="s">
        <v>965</v>
      </c>
      <c r="D526">
        <v>91204</v>
      </c>
    </row>
    <row r="527" spans="1:4">
      <c r="A527" t="s">
        <v>1318</v>
      </c>
      <c r="B527" t="s">
        <v>449</v>
      </c>
      <c r="C527" t="s">
        <v>953</v>
      </c>
      <c r="D527">
        <v>40106</v>
      </c>
    </row>
    <row r="528" spans="1:4">
      <c r="A528" t="s">
        <v>567</v>
      </c>
      <c r="B528" t="s">
        <v>438</v>
      </c>
      <c r="C528" t="s">
        <v>975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1319</v>
      </c>
      <c r="B530" t="s">
        <v>449</v>
      </c>
      <c r="C530" t="s">
        <v>1115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1320</v>
      </c>
      <c r="B532" t="s">
        <v>446</v>
      </c>
      <c r="C532" t="s">
        <v>1079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951</v>
      </c>
      <c r="D535">
        <v>50307</v>
      </c>
    </row>
    <row r="536" spans="1:4">
      <c r="A536" t="s">
        <v>1321</v>
      </c>
      <c r="B536" t="s">
        <v>443</v>
      </c>
      <c r="C536" t="s">
        <v>951</v>
      </c>
      <c r="D536">
        <v>50315</v>
      </c>
    </row>
    <row r="537" spans="1:4">
      <c r="A537" t="s">
        <v>675</v>
      </c>
      <c r="B537" t="s">
        <v>448</v>
      </c>
      <c r="C537" t="s">
        <v>1028</v>
      </c>
      <c r="D537">
        <v>90701</v>
      </c>
    </row>
    <row r="538" spans="1:4">
      <c r="A538" t="s">
        <v>1322</v>
      </c>
      <c r="B538" t="s">
        <v>448</v>
      </c>
      <c r="C538" t="s">
        <v>972</v>
      </c>
      <c r="D538">
        <v>91109</v>
      </c>
    </row>
    <row r="539" spans="1:4">
      <c r="A539" t="s">
        <v>1322</v>
      </c>
      <c r="B539" t="s">
        <v>445</v>
      </c>
      <c r="C539" t="s">
        <v>1020</v>
      </c>
      <c r="D539">
        <v>20607</v>
      </c>
    </row>
    <row r="540" spans="1:4">
      <c r="A540" t="s">
        <v>518</v>
      </c>
      <c r="B540" t="s">
        <v>445</v>
      </c>
      <c r="C540" t="s">
        <v>963</v>
      </c>
      <c r="D540">
        <v>20207</v>
      </c>
    </row>
    <row r="541" spans="1:4">
      <c r="A541" t="s">
        <v>1323</v>
      </c>
      <c r="B541" t="s">
        <v>447</v>
      </c>
      <c r="C541" t="s">
        <v>551</v>
      </c>
      <c r="D541">
        <v>70218</v>
      </c>
    </row>
    <row r="542" spans="1:4">
      <c r="A542" t="s">
        <v>1324</v>
      </c>
      <c r="B542" t="s">
        <v>443</v>
      </c>
      <c r="C542" t="s">
        <v>951</v>
      </c>
      <c r="D542">
        <v>50308</v>
      </c>
    </row>
    <row r="543" spans="1:4">
      <c r="A543" t="s">
        <v>1325</v>
      </c>
      <c r="B543" t="s">
        <v>440</v>
      </c>
      <c r="C543" t="s">
        <v>1060</v>
      </c>
      <c r="D543">
        <v>30305</v>
      </c>
    </row>
    <row r="544" spans="1:4">
      <c r="A544" t="s">
        <v>1325</v>
      </c>
      <c r="B544" t="s">
        <v>445</v>
      </c>
      <c r="C544" t="s">
        <v>1020</v>
      </c>
      <c r="D544">
        <v>20608</v>
      </c>
    </row>
    <row r="545" spans="1:4">
      <c r="A545" t="s">
        <v>643</v>
      </c>
      <c r="B545" t="s">
        <v>448</v>
      </c>
      <c r="C545" t="s">
        <v>951</v>
      </c>
      <c r="D545">
        <v>90907</v>
      </c>
    </row>
    <row r="546" spans="1:4">
      <c r="A546" t="s">
        <v>602</v>
      </c>
      <c r="B546" t="s">
        <v>1056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995</v>
      </c>
      <c r="D547">
        <v>41001</v>
      </c>
    </row>
    <row r="548" spans="1:4">
      <c r="A548" t="s">
        <v>1326</v>
      </c>
      <c r="B548" t="s">
        <v>448</v>
      </c>
      <c r="C548" t="s">
        <v>972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1327</v>
      </c>
      <c r="B550" t="s">
        <v>448</v>
      </c>
      <c r="C550" t="s">
        <v>1018</v>
      </c>
      <c r="D550">
        <v>91013</v>
      </c>
    </row>
    <row r="551" spans="1:4">
      <c r="A551" t="s">
        <v>637</v>
      </c>
      <c r="B551" t="s">
        <v>439</v>
      </c>
      <c r="C551" t="s">
        <v>958</v>
      </c>
      <c r="D551">
        <v>120310</v>
      </c>
    </row>
    <row r="552" spans="1:4">
      <c r="A552" t="s">
        <v>576</v>
      </c>
      <c r="B552" t="s">
        <v>449</v>
      </c>
      <c r="C552" t="s">
        <v>1073</v>
      </c>
      <c r="D552">
        <v>40706</v>
      </c>
    </row>
    <row r="553" spans="1:4">
      <c r="A553" t="s">
        <v>1328</v>
      </c>
      <c r="B553" t="s">
        <v>448</v>
      </c>
      <c r="C553" t="s">
        <v>951</v>
      </c>
      <c r="D553">
        <v>90908</v>
      </c>
    </row>
    <row r="554" spans="1:4">
      <c r="A554" t="s">
        <v>500</v>
      </c>
      <c r="B554" t="s">
        <v>444</v>
      </c>
      <c r="C554" t="s">
        <v>962</v>
      </c>
      <c r="D554">
        <v>81009</v>
      </c>
    </row>
    <row r="555" spans="1:4">
      <c r="A555" t="s">
        <v>1329</v>
      </c>
      <c r="B555" t="s">
        <v>447</v>
      </c>
      <c r="C555" t="s">
        <v>447</v>
      </c>
      <c r="D555">
        <v>70310</v>
      </c>
    </row>
    <row r="556" spans="1:4">
      <c r="A556" t="s">
        <v>1329</v>
      </c>
      <c r="B556" t="s">
        <v>446</v>
      </c>
      <c r="C556" t="s">
        <v>1079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1330</v>
      </c>
      <c r="B558" t="s">
        <v>444</v>
      </c>
      <c r="C558" t="s">
        <v>1179</v>
      </c>
      <c r="D558">
        <v>80206</v>
      </c>
    </row>
    <row r="559" spans="1:4">
      <c r="A559" t="s">
        <v>1331</v>
      </c>
      <c r="B559" t="s">
        <v>441</v>
      </c>
      <c r="C559" t="s">
        <v>986</v>
      </c>
      <c r="D559">
        <v>130410</v>
      </c>
    </row>
    <row r="560" spans="1:4">
      <c r="A560" t="s">
        <v>1332</v>
      </c>
      <c r="B560" t="s">
        <v>440</v>
      </c>
      <c r="C560" t="s">
        <v>440</v>
      </c>
      <c r="D560">
        <v>30112</v>
      </c>
    </row>
    <row r="561" spans="1:4">
      <c r="A561" t="s">
        <v>1333</v>
      </c>
      <c r="B561" t="s">
        <v>439</v>
      </c>
      <c r="C561" t="s">
        <v>1026</v>
      </c>
      <c r="D561">
        <v>120208</v>
      </c>
    </row>
    <row r="562" spans="1:4">
      <c r="A562" t="s">
        <v>1334</v>
      </c>
      <c r="B562" t="s">
        <v>440</v>
      </c>
      <c r="C562" t="s">
        <v>946</v>
      </c>
      <c r="D562">
        <v>30207</v>
      </c>
    </row>
    <row r="563" spans="1:4">
      <c r="A563" t="s">
        <v>534</v>
      </c>
      <c r="B563" t="s">
        <v>439</v>
      </c>
      <c r="C563" t="s">
        <v>1001</v>
      </c>
      <c r="D563">
        <v>120801</v>
      </c>
    </row>
    <row r="564" spans="1:4">
      <c r="A564" t="s">
        <v>628</v>
      </c>
      <c r="B564" t="s">
        <v>443</v>
      </c>
      <c r="C564" t="s">
        <v>1015</v>
      </c>
      <c r="D564">
        <v>50109</v>
      </c>
    </row>
    <row r="565" spans="1:4">
      <c r="A565" t="s">
        <v>1335</v>
      </c>
      <c r="B565" t="s">
        <v>449</v>
      </c>
      <c r="C565" t="s">
        <v>524</v>
      </c>
      <c r="D565">
        <v>40507</v>
      </c>
    </row>
    <row r="566" spans="1:4">
      <c r="A566" t="s">
        <v>1336</v>
      </c>
      <c r="B566" t="s">
        <v>448</v>
      </c>
      <c r="C566" t="s">
        <v>968</v>
      </c>
      <c r="D566">
        <v>90105</v>
      </c>
    </row>
    <row r="567" spans="1:4">
      <c r="A567" t="s">
        <v>1337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1338</v>
      </c>
      <c r="B569" t="s">
        <v>441</v>
      </c>
      <c r="C569" t="s">
        <v>659</v>
      </c>
      <c r="D569">
        <v>130901</v>
      </c>
    </row>
    <row r="570" spans="1:4">
      <c r="A570" t="s">
        <v>1339</v>
      </c>
      <c r="B570" t="s">
        <v>444</v>
      </c>
      <c r="C570" t="s">
        <v>444</v>
      </c>
      <c r="D570">
        <v>80801</v>
      </c>
    </row>
    <row r="571" spans="1:4">
      <c r="A571" t="s">
        <v>1171</v>
      </c>
      <c r="B571" t="s">
        <v>449</v>
      </c>
      <c r="C571" t="s">
        <v>1171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1021</v>
      </c>
      <c r="D575">
        <v>90305</v>
      </c>
    </row>
    <row r="576" spans="1:4">
      <c r="A576" t="s">
        <v>665</v>
      </c>
      <c r="B576" t="s">
        <v>448</v>
      </c>
      <c r="C576" t="s">
        <v>979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1340</v>
      </c>
      <c r="B580" t="s">
        <v>440</v>
      </c>
      <c r="C580" t="s">
        <v>1268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990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1048</v>
      </c>
      <c r="D584">
        <v>60105</v>
      </c>
    </row>
    <row r="585" spans="1:4">
      <c r="A585" t="s">
        <v>678</v>
      </c>
      <c r="B585" t="s">
        <v>445</v>
      </c>
      <c r="C585" t="s">
        <v>963</v>
      </c>
      <c r="D585">
        <v>20208</v>
      </c>
    </row>
    <row r="586" spans="1:4">
      <c r="A586" t="s">
        <v>1341</v>
      </c>
      <c r="B586" t="s">
        <v>440</v>
      </c>
      <c r="C586" t="s">
        <v>1268</v>
      </c>
      <c r="D586">
        <v>30603</v>
      </c>
    </row>
    <row r="587" spans="1:4">
      <c r="A587" t="s">
        <v>990</v>
      </c>
      <c r="B587" t="s">
        <v>449</v>
      </c>
      <c r="C587" t="s">
        <v>990</v>
      </c>
      <c r="D587">
        <v>41205</v>
      </c>
    </row>
    <row r="588" spans="1:4">
      <c r="A588" t="s">
        <v>1342</v>
      </c>
      <c r="B588" t="s">
        <v>448</v>
      </c>
      <c r="C588" t="s">
        <v>1021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1018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1343</v>
      </c>
      <c r="B593" t="s">
        <v>444</v>
      </c>
      <c r="C593" t="s">
        <v>1179</v>
      </c>
      <c r="D593">
        <v>80201</v>
      </c>
    </row>
    <row r="594" spans="1:4">
      <c r="A594" t="s">
        <v>1344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1345</v>
      </c>
      <c r="B596" t="s">
        <v>439</v>
      </c>
      <c r="C596" t="s">
        <v>956</v>
      </c>
      <c r="D596">
        <v>120904</v>
      </c>
    </row>
    <row r="597" spans="1:4">
      <c r="A597" t="s">
        <v>1346</v>
      </c>
      <c r="B597" t="s">
        <v>448</v>
      </c>
      <c r="C597" t="s">
        <v>1018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956</v>
      </c>
      <c r="D600">
        <v>120901</v>
      </c>
    </row>
    <row r="601" spans="1:4">
      <c r="A601" t="s">
        <v>620</v>
      </c>
      <c r="B601" t="s">
        <v>441</v>
      </c>
      <c r="C601" t="s">
        <v>967</v>
      </c>
      <c r="D601">
        <v>130104</v>
      </c>
    </row>
    <row r="602" spans="1:4">
      <c r="A602" t="s">
        <v>620</v>
      </c>
      <c r="B602" t="s">
        <v>449</v>
      </c>
      <c r="C602" t="s">
        <v>995</v>
      </c>
      <c r="D602">
        <v>41008</v>
      </c>
    </row>
    <row r="603" spans="1:4">
      <c r="A603" t="s">
        <v>1347</v>
      </c>
      <c r="B603" t="s">
        <v>449</v>
      </c>
      <c r="C603" t="s">
        <v>995</v>
      </c>
      <c r="D603">
        <v>41006</v>
      </c>
    </row>
    <row r="604" spans="1:4">
      <c r="A604" t="s">
        <v>1347</v>
      </c>
      <c r="B604" t="s">
        <v>449</v>
      </c>
      <c r="C604" t="s">
        <v>1171</v>
      </c>
      <c r="D604">
        <v>41105</v>
      </c>
    </row>
    <row r="605" spans="1:4">
      <c r="A605" t="s">
        <v>1348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951</v>
      </c>
      <c r="D606">
        <v>50316</v>
      </c>
    </row>
    <row r="607" spans="1:4">
      <c r="A607" t="s">
        <v>487</v>
      </c>
      <c r="B607" t="s">
        <v>448</v>
      </c>
      <c r="C607" t="s">
        <v>951</v>
      </c>
      <c r="D607">
        <v>90901</v>
      </c>
    </row>
    <row r="608" spans="1:4">
      <c r="A608" t="s">
        <v>1067</v>
      </c>
      <c r="B608" t="s">
        <v>440</v>
      </c>
      <c r="C608" t="s">
        <v>1067</v>
      </c>
      <c r="D608">
        <v>30507</v>
      </c>
    </row>
    <row r="609" spans="1:4">
      <c r="A609" t="s">
        <v>599</v>
      </c>
      <c r="B609" t="s">
        <v>449</v>
      </c>
      <c r="C609" t="s">
        <v>1115</v>
      </c>
      <c r="D609">
        <v>40905</v>
      </c>
    </row>
    <row r="610" spans="1:4">
      <c r="A610" t="s">
        <v>1349</v>
      </c>
      <c r="B610" t="s">
        <v>446</v>
      </c>
      <c r="C610" t="s">
        <v>1052</v>
      </c>
      <c r="D610">
        <v>60701</v>
      </c>
    </row>
    <row r="611" spans="1:4">
      <c r="A611" t="s">
        <v>1350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961</v>
      </c>
      <c r="D612">
        <v>130718</v>
      </c>
    </row>
    <row r="613" spans="1:4">
      <c r="A613" t="s">
        <v>677</v>
      </c>
      <c r="B613" t="s">
        <v>445</v>
      </c>
      <c r="C613" t="s">
        <v>963</v>
      </c>
      <c r="D613">
        <v>20209</v>
      </c>
    </row>
    <row r="614" spans="1:4">
      <c r="A614" t="s">
        <v>1351</v>
      </c>
      <c r="B614" t="s">
        <v>440</v>
      </c>
      <c r="C614" t="s">
        <v>440</v>
      </c>
      <c r="D614">
        <v>30114</v>
      </c>
    </row>
    <row r="615" spans="1:4">
      <c r="A615" t="s">
        <v>1351</v>
      </c>
      <c r="B615" t="s">
        <v>441</v>
      </c>
      <c r="C615" t="s">
        <v>1007</v>
      </c>
      <c r="D615">
        <v>130313</v>
      </c>
    </row>
    <row r="616" spans="1:4">
      <c r="A616" t="s">
        <v>1351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1018</v>
      </c>
      <c r="D617">
        <v>91001</v>
      </c>
    </row>
    <row r="618" spans="1:4">
      <c r="A618" t="s">
        <v>1352</v>
      </c>
      <c r="B618" t="s">
        <v>448</v>
      </c>
      <c r="C618" t="s">
        <v>1018</v>
      </c>
      <c r="D618">
        <v>91015</v>
      </c>
    </row>
    <row r="619" spans="1:4">
      <c r="A619" t="s">
        <v>1353</v>
      </c>
      <c r="B619" t="s">
        <v>448</v>
      </c>
      <c r="C619" t="s">
        <v>1018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1354</v>
      </c>
      <c r="B622" t="s">
        <v>449</v>
      </c>
      <c r="C622" t="s">
        <v>953</v>
      </c>
      <c r="D622">
        <v>40107</v>
      </c>
    </row>
    <row r="623" spans="1:4">
      <c r="A623" t="s">
        <v>1355</v>
      </c>
      <c r="B623" t="s">
        <v>447</v>
      </c>
      <c r="C623" t="s">
        <v>551</v>
      </c>
      <c r="D623">
        <v>70222</v>
      </c>
    </row>
    <row r="624" spans="1:4">
      <c r="A624" t="s">
        <v>1356</v>
      </c>
      <c r="B624" t="s">
        <v>443</v>
      </c>
      <c r="C624" t="s">
        <v>1015</v>
      </c>
      <c r="D624">
        <v>50110</v>
      </c>
    </row>
    <row r="625" spans="1:4">
      <c r="A625" t="s">
        <v>1357</v>
      </c>
      <c r="B625" t="s">
        <v>439</v>
      </c>
      <c r="C625" t="s">
        <v>958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991</v>
      </c>
      <c r="D627">
        <v>120101</v>
      </c>
    </row>
    <row r="628" spans="1:4">
      <c r="A628" t="s">
        <v>589</v>
      </c>
      <c r="B628" t="s">
        <v>448</v>
      </c>
      <c r="C628" t="s">
        <v>972</v>
      </c>
      <c r="D628">
        <v>91101</v>
      </c>
    </row>
    <row r="629" spans="1:4">
      <c r="A629" t="s">
        <v>1358</v>
      </c>
      <c r="B629" t="s">
        <v>441</v>
      </c>
      <c r="C629" t="s">
        <v>986</v>
      </c>
      <c r="D629">
        <v>130411</v>
      </c>
    </row>
    <row r="630" spans="1:4">
      <c r="A630" t="s">
        <v>1359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1038</v>
      </c>
      <c r="D631">
        <v>120405</v>
      </c>
    </row>
    <row r="632" spans="1:4">
      <c r="A632" t="s">
        <v>554</v>
      </c>
      <c r="B632" t="s">
        <v>444</v>
      </c>
      <c r="C632" t="s">
        <v>1277</v>
      </c>
      <c r="D632">
        <v>81101</v>
      </c>
    </row>
    <row r="633" spans="1:4">
      <c r="A633" t="s">
        <v>1360</v>
      </c>
      <c r="B633" t="s">
        <v>443</v>
      </c>
      <c r="C633" t="s">
        <v>1015</v>
      </c>
      <c r="D633">
        <v>50111</v>
      </c>
    </row>
    <row r="634" spans="1:4">
      <c r="A634" t="s">
        <v>1361</v>
      </c>
      <c r="B634" t="s">
        <v>448</v>
      </c>
      <c r="C634" t="s">
        <v>965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1362</v>
      </c>
      <c r="B636" t="s">
        <v>449</v>
      </c>
      <c r="C636" t="s">
        <v>970</v>
      </c>
      <c r="D636">
        <v>40308</v>
      </c>
    </row>
    <row r="637" spans="1:4">
      <c r="A637" t="s">
        <v>673</v>
      </c>
      <c r="B637" t="s">
        <v>449</v>
      </c>
      <c r="C637" t="s">
        <v>1073</v>
      </c>
      <c r="D637">
        <v>40707</v>
      </c>
    </row>
    <row r="638" spans="1:4">
      <c r="A638" t="s">
        <v>493</v>
      </c>
      <c r="B638" t="s">
        <v>445</v>
      </c>
      <c r="C638" t="s">
        <v>1020</v>
      </c>
      <c r="D638">
        <v>20609</v>
      </c>
    </row>
    <row r="639" spans="1:4">
      <c r="A639" t="s">
        <v>1363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987</v>
      </c>
      <c r="D641">
        <v>41301</v>
      </c>
    </row>
    <row r="642" spans="1:4">
      <c r="A642" t="s">
        <v>1364</v>
      </c>
      <c r="B642" t="s">
        <v>439</v>
      </c>
      <c r="C642" t="s">
        <v>480</v>
      </c>
      <c r="D642">
        <v>120611</v>
      </c>
    </row>
    <row r="643" spans="1:4">
      <c r="A643" t="s">
        <v>1365</v>
      </c>
      <c r="B643" t="s">
        <v>447</v>
      </c>
      <c r="C643" t="s">
        <v>960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1023</v>
      </c>
      <c r="D645">
        <v>20406</v>
      </c>
    </row>
    <row r="646" spans="1:4">
      <c r="A646" t="s">
        <v>1366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1001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1367</v>
      </c>
      <c r="B649" t="s">
        <v>443</v>
      </c>
      <c r="C649" t="s">
        <v>1015</v>
      </c>
      <c r="D649">
        <v>50112</v>
      </c>
    </row>
    <row r="650" spans="1:4">
      <c r="A650" t="s">
        <v>670</v>
      </c>
      <c r="B650" t="s">
        <v>445</v>
      </c>
      <c r="C650" t="s">
        <v>1020</v>
      </c>
      <c r="D650">
        <v>20610</v>
      </c>
    </row>
    <row r="651" spans="1:4">
      <c r="A651" t="s">
        <v>1368</v>
      </c>
      <c r="B651" t="s">
        <v>439</v>
      </c>
      <c r="C651" t="s">
        <v>958</v>
      </c>
      <c r="D651">
        <v>120312</v>
      </c>
    </row>
    <row r="652" spans="1:4">
      <c r="A652" t="s">
        <v>1369</v>
      </c>
      <c r="B652" t="s">
        <v>448</v>
      </c>
      <c r="C652" t="s">
        <v>1031</v>
      </c>
      <c r="D652">
        <v>90608</v>
      </c>
    </row>
    <row r="653" spans="1:4">
      <c r="A653" t="s">
        <v>1370</v>
      </c>
      <c r="B653" t="s">
        <v>444</v>
      </c>
      <c r="C653" t="s">
        <v>997</v>
      </c>
      <c r="D653">
        <v>80605</v>
      </c>
    </row>
    <row r="654" spans="1:4">
      <c r="A654" t="s">
        <v>1371</v>
      </c>
      <c r="B654" t="s">
        <v>448</v>
      </c>
      <c r="C654" t="s">
        <v>1018</v>
      </c>
      <c r="D654">
        <v>91012</v>
      </c>
    </row>
    <row r="655" spans="1:4">
      <c r="A655" t="s">
        <v>1372</v>
      </c>
      <c r="B655" t="s">
        <v>448</v>
      </c>
      <c r="C655" t="s">
        <v>1028</v>
      </c>
      <c r="D655">
        <v>90704</v>
      </c>
    </row>
    <row r="656" spans="1:4">
      <c r="A656" t="s">
        <v>1373</v>
      </c>
      <c r="B656" t="s">
        <v>439</v>
      </c>
      <c r="C656" t="s">
        <v>956</v>
      </c>
      <c r="D656">
        <v>120905</v>
      </c>
    </row>
    <row r="657" spans="1:4">
      <c r="A657" t="s">
        <v>1374</v>
      </c>
      <c r="B657" t="s">
        <v>438</v>
      </c>
      <c r="C657" t="s">
        <v>954</v>
      </c>
      <c r="D657">
        <v>10405</v>
      </c>
    </row>
    <row r="658" spans="1:4">
      <c r="A658" t="s">
        <v>1375</v>
      </c>
      <c r="B658" t="s">
        <v>438</v>
      </c>
      <c r="C658" t="s">
        <v>954</v>
      </c>
      <c r="D658">
        <v>10406</v>
      </c>
    </row>
    <row r="659" spans="1:4">
      <c r="A659" t="s">
        <v>1376</v>
      </c>
      <c r="B659" t="s">
        <v>447</v>
      </c>
      <c r="C659" t="s">
        <v>551</v>
      </c>
      <c r="D659">
        <v>70223</v>
      </c>
    </row>
    <row r="660" spans="1:4">
      <c r="A660" t="s">
        <v>1377</v>
      </c>
      <c r="B660" t="s">
        <v>447</v>
      </c>
      <c r="C660" t="s">
        <v>551</v>
      </c>
      <c r="D660">
        <v>70224</v>
      </c>
    </row>
    <row r="661" spans="1:4">
      <c r="A661" t="s">
        <v>1378</v>
      </c>
      <c r="B661" t="s">
        <v>449</v>
      </c>
      <c r="C661" t="s">
        <v>987</v>
      </c>
      <c r="D661">
        <v>41309</v>
      </c>
    </row>
    <row r="662" spans="1:4">
      <c r="A662" t="s">
        <v>492</v>
      </c>
      <c r="B662" t="s">
        <v>441</v>
      </c>
      <c r="C662" t="s">
        <v>967</v>
      </c>
      <c r="D662">
        <v>130105</v>
      </c>
    </row>
    <row r="663" spans="1:4">
      <c r="A663" t="s">
        <v>516</v>
      </c>
      <c r="B663" t="s">
        <v>444</v>
      </c>
      <c r="C663" t="s">
        <v>962</v>
      </c>
      <c r="D663">
        <v>81005</v>
      </c>
    </row>
    <row r="664" spans="1:4">
      <c r="A664" t="s">
        <v>1379</v>
      </c>
      <c r="B664" t="s">
        <v>440</v>
      </c>
      <c r="C664" t="s">
        <v>1067</v>
      </c>
      <c r="D664">
        <v>30508</v>
      </c>
    </row>
    <row r="665" spans="1:4">
      <c r="A665" t="s">
        <v>1380</v>
      </c>
      <c r="B665" t="s">
        <v>448</v>
      </c>
      <c r="C665" t="s">
        <v>590</v>
      </c>
      <c r="D665">
        <v>90511</v>
      </c>
    </row>
    <row r="666" spans="1:4">
      <c r="A666" t="s">
        <v>1381</v>
      </c>
      <c r="B666" t="s">
        <v>441</v>
      </c>
      <c r="C666" t="s">
        <v>1007</v>
      </c>
      <c r="D666">
        <v>130311</v>
      </c>
    </row>
    <row r="667" spans="1:4">
      <c r="A667" t="s">
        <v>1382</v>
      </c>
      <c r="B667" t="s">
        <v>447</v>
      </c>
      <c r="C667" t="s">
        <v>447</v>
      </c>
      <c r="D667">
        <v>70314</v>
      </c>
    </row>
    <row r="668" spans="1:4">
      <c r="A668" t="s">
        <v>1383</v>
      </c>
      <c r="B668" t="s">
        <v>441</v>
      </c>
      <c r="C668" t="s">
        <v>1007</v>
      </c>
      <c r="D668">
        <v>130312</v>
      </c>
    </row>
    <row r="669" spans="1:4">
      <c r="A669" t="s">
        <v>1384</v>
      </c>
      <c r="B669" t="s">
        <v>445</v>
      </c>
      <c r="C669" t="s">
        <v>1023</v>
      </c>
      <c r="D669">
        <v>20407</v>
      </c>
    </row>
    <row r="670" spans="1:4">
      <c r="A670" t="s">
        <v>595</v>
      </c>
      <c r="B670" t="s">
        <v>445</v>
      </c>
      <c r="C670" t="s">
        <v>952</v>
      </c>
      <c r="D670">
        <v>20107</v>
      </c>
    </row>
    <row r="671" spans="1:4">
      <c r="A671" t="s">
        <v>455</v>
      </c>
      <c r="B671" t="s">
        <v>441</v>
      </c>
      <c r="C671" t="s">
        <v>967</v>
      </c>
      <c r="D671">
        <v>130106</v>
      </c>
    </row>
    <row r="672" spans="1:4">
      <c r="A672" t="s">
        <v>559</v>
      </c>
      <c r="B672" t="s">
        <v>449</v>
      </c>
      <c r="C672" t="s">
        <v>1042</v>
      </c>
      <c r="D672">
        <v>41401</v>
      </c>
    </row>
    <row r="673" spans="1:4">
      <c r="A673" t="s">
        <v>1385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951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2021-02-14T02:48:46Z</dcterms:modified>
  <cp:category/>
  <cp:contentStatus/>
</cp:coreProperties>
</file>