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04" documentId="8_{EB53E55E-EEC3-4F21-8E7D-52E27AC5BA5D}" xr6:coauthVersionLast="45" xr6:coauthVersionMax="45" xr10:uidLastSave="{78DB8EBD-F3BC-084A-9CBA-DC3C37FE64F2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<sst xmlns="http://schemas.openxmlformats.org/spreadsheetml/2006/main" count="160" uniqueCount="154">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</sst>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15"/>
    <tableColumn id="8" xr3:uid="{F74063BD-5DCD-4BB4-9589-556329FB26A8}" name="11-06-2020" dataDxfId="14"/>
    <tableColumn id="9" xr3:uid="{649F498F-D961-48D9-B03E-7696FE365482}" name="12-06-2020" dataDxfId="13"/>
    <tableColumn id="97" xr3:uid="{A5C46252-53A6-4C20-9528-EBBB46C70C09}" name="13-06-20" dataDxfId="12"/>
    <tableColumn id="98" xr3:uid="{906D3465-B7AE-4BEA-B15E-BF4AFA9B17FB}" name="14-06-20" dataDxfId="11"/>
    <tableColumn id="99" xr3:uid="{D4054379-978C-4004-A172-E45CCD7387C8}" name="15-06-20" dataDxfId="10"/>
    <tableColumn id="100" xr3:uid="{B8F2504B-914D-40CA-89AF-1A51923EE234}" name="16-06-20" dataDxfId="9"/>
    <tableColumn id="101" xr3:uid="{A08E839E-61A6-476B-86AD-BC3F1C31B6F7}" name="17-06-20" dataDxfId="8"/>
    <tableColumn id="102" xr3:uid="{1925CCF1-0C7C-484C-818E-28B0B29E2B65}" name="18-06-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T1" activePane="topRight" state="frozen"/>
      <selection pane="topRight" activeCell="CW6" sqref="CW6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148</v>
      </c>
      <c r="CT1" s="8" t="s">
        <v>149</v>
      </c>
      <c r="CU1" s="8" t="s">
        <v>150</v>
      </c>
      <c r="CV1" s="8" t="s">
        <v>151</v>
      </c>
      <c r="CW1" s="8" t="s">
        <v>152</v>
      </c>
      <c r="CX1" s="1" t="s">
        <v>153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</row>
    <row r="2" spans="1:115" x14ac:dyDescent="0.2">
      <c r="A2" t="s">
        <v>109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</row>
    <row r="3" spans="1:115" x14ac:dyDescent="0.2">
      <c r="A3" t="s">
        <v>110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</row>
    <row r="4" spans="1:115" x14ac:dyDescent="0.2">
      <c r="A4" t="s">
        <v>111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</row>
    <row r="5" spans="1:115" x14ac:dyDescent="0.2">
      <c r="A5" t="s">
        <v>112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</row>
    <row r="6" spans="1:115" x14ac:dyDescent="0.2">
      <c r="A6" t="s">
        <v>113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</row>
    <row r="7" spans="1:115" x14ac:dyDescent="0.2">
      <c r="A7" t="s">
        <v>114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43998</v>
      </c>
      <c r="E4" s="10"/>
    </row>
    <row r="5" spans="1:39" x14ac:dyDescent="0.2">
      <c r="D5" s="11"/>
    </row>
    <row r="6" spans="1:39" ht="56.25" x14ac:dyDescent="0.2">
      <c r="A6" s="14" t="s">
        <v>115</v>
      </c>
      <c r="B6" s="14" t="s">
        <v>116</v>
      </c>
      <c r="C6" s="14" t="s">
        <v>117</v>
      </c>
      <c r="D6" s="14" t="s">
        <v>118</v>
      </c>
      <c r="E6" s="14" t="s">
        <v>119</v>
      </c>
      <c r="F6" s="14" t="s">
        <v>109</v>
      </c>
      <c r="G6" s="14" t="s">
        <v>120</v>
      </c>
      <c r="H6" s="14" t="s">
        <v>110</v>
      </c>
      <c r="I6" s="14" t="s">
        <v>121</v>
      </c>
      <c r="J6" s="14" t="s">
        <v>122</v>
      </c>
      <c r="K6" s="14" t="s">
        <v>123</v>
      </c>
      <c r="L6" s="14" t="s">
        <v>111</v>
      </c>
      <c r="M6" s="14" t="s">
        <v>112</v>
      </c>
      <c r="N6" s="14" t="s">
        <v>113</v>
      </c>
      <c r="O6" s="14" t="s">
        <v>114</v>
      </c>
      <c r="P6" s="14" t="s">
        <v>124</v>
      </c>
      <c r="Q6" s="14" t="s">
        <v>125</v>
      </c>
      <c r="R6" s="14" t="s">
        <v>127</v>
      </c>
      <c r="S6" s="14" t="s">
        <v>126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134</v>
      </c>
      <c r="Y6" s="14" t="s">
        <v>135</v>
      </c>
      <c r="Z6" s="14" t="s">
        <v>136</v>
      </c>
      <c r="AA6" s="14" t="s">
        <v>137</v>
      </c>
      <c r="AB6" s="14" t="s">
        <v>138</v>
      </c>
      <c r="AC6" s="14" t="s">
        <v>139</v>
      </c>
      <c r="AD6" s="14" t="s">
        <v>132</v>
      </c>
      <c r="AE6" s="14" t="s">
        <v>133</v>
      </c>
      <c r="AF6" s="14" t="s">
        <v>140</v>
      </c>
      <c r="AG6" s="14" t="s">
        <v>141</v>
      </c>
      <c r="AH6" s="14" t="s">
        <v>142</v>
      </c>
      <c r="AI6" s="14" t="s">
        <v>143</v>
      </c>
      <c r="AJ6" s="14" t="s">
        <v>144</v>
      </c>
      <c r="AK6" s="14" t="s">
        <v>146</v>
      </c>
      <c r="AL6" s="14" t="s">
        <v>145</v>
      </c>
      <c r="AM6" s="14" t="s">
        <v>147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ultima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OUT TIME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0</v>
      </c>
      <c r="G106">
        <f t="shared" si="41"/>
        <v>-95299</v>
      </c>
      <c r="H106" cm="1">
        <f t="array" ref="H106">+INDEX(Hoja1!$B$2:$MO$7,2,$E106)</f>
        <v>0</v>
      </c>
      <c r="I106">
        <f t="shared" si="42"/>
        <v>-70633</v>
      </c>
      <c r="J106">
        <f t="shared" si="33"/>
        <v>0</v>
      </c>
      <c r="K106">
        <f t="shared" si="43"/>
        <v>-24666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60"/>
        <v>0</v>
      </c>
      <c r="Q106" s="13">
        <f t="shared" si="61"/>
        <v>0</v>
      </c>
      <c r="R106">
        <f t="shared" si="44"/>
        <v>-96952</v>
      </c>
      <c r="S106">
        <f t="shared" si="45"/>
        <v>-24666</v>
      </c>
      <c r="T106">
        <f t="shared" si="46"/>
        <v>-6325</v>
      </c>
      <c r="U106">
        <f t="shared" si="47"/>
        <v>-813</v>
      </c>
      <c r="V106">
        <f t="shared" si="48"/>
        <v>-486</v>
      </c>
      <c r="W106">
        <f t="shared" si="49"/>
        <v>-107</v>
      </c>
      <c r="X106">
        <f t="shared" si="50"/>
        <v>-58.652147610405322</v>
      </c>
      <c r="Y106">
        <f t="shared" si="51"/>
        <v>-1</v>
      </c>
      <c r="Z106">
        <f t="shared" si="52"/>
        <v>0</v>
      </c>
      <c r="AA106">
        <f t="shared" si="53"/>
        <v>0</v>
      </c>
      <c r="AB106">
        <f t="shared" si="54"/>
        <v>0</v>
      </c>
      <c r="AC106">
        <f t="shared" si="55"/>
        <v>0</v>
      </c>
      <c r="AD106">
        <f t="shared" si="34"/>
        <v>0</v>
      </c>
      <c r="AE106">
        <f t="shared" si="35"/>
        <v>0</v>
      </c>
      <c r="AF106">
        <f t="shared" si="36"/>
        <v>0</v>
      </c>
      <c r="AG106">
        <f t="shared" si="37"/>
        <v>0</v>
      </c>
      <c r="AH106">
        <f t="shared" si="38"/>
        <v>0</v>
      </c>
      <c r="AI106">
        <f t="shared" si="39"/>
        <v>0</v>
      </c>
      <c r="AJ106">
        <f>+TODO_PACIENTES[[#This Row],[Aislamiento Domiciliario]]+TODO_PACIENTES[[#This Row],[Aislamiento en Hoteles]]+TODO_PACIENTES[[#This Row],[Hospitalizados en Sala]]+TODO_PACIENTES[[#This Row],[Hospitalizados en UCI]]</f>
        <v>0</v>
      </c>
      <c r="AK106">
        <f t="shared" si="40"/>
        <v>0</v>
      </c>
      <c r="AL106">
        <f>+TODO_PACIENTES[[#This Row],[Personas con Medidas Sanitarias]]-AJ105</f>
        <v>-7731</v>
      </c>
      <c r="AM106">
        <f>+IFERROR(TODO_PACIENTES[[#This Row],[Variación Personas Medidas Sanitarias]]/AJ105,0)</f>
        <v>-1</v>
      </c>
    </row>
    <row r="107" spans="1:39" x14ac:dyDescent="0.2">
      <c r="A107" s="12" t="str">
        <f t="shared" si="56"/>
        <v>OUT TIME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0</v>
      </c>
      <c r="G107">
        <f t="shared" si="41"/>
        <v>0</v>
      </c>
      <c r="H107" cm="1">
        <f t="array" ref="H107">+INDEX(Hoja1!$B$2:$MO$7,2,$E107)</f>
        <v>0</v>
      </c>
      <c r="I107">
        <f t="shared" si="42"/>
        <v>0</v>
      </c>
      <c r="J107">
        <f t="shared" si="33"/>
        <v>0</v>
      </c>
      <c r="K107">
        <f t="shared" si="43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60"/>
        <v>0</v>
      </c>
      <c r="Q107" s="13">
        <f t="shared" si="61"/>
        <v>0</v>
      </c>
      <c r="R107">
        <f t="shared" si="44"/>
        <v>95299</v>
      </c>
      <c r="S107">
        <f t="shared" si="45"/>
        <v>0</v>
      </c>
      <c r="T107">
        <f t="shared" si="46"/>
        <v>0</v>
      </c>
      <c r="U107">
        <f t="shared" si="47"/>
        <v>0</v>
      </c>
      <c r="V107">
        <f t="shared" si="48"/>
        <v>0</v>
      </c>
      <c r="W107">
        <f t="shared" si="49"/>
        <v>0</v>
      </c>
      <c r="X107">
        <f t="shared" si="50"/>
        <v>-1</v>
      </c>
      <c r="Y107">
        <f t="shared" si="51"/>
        <v>0</v>
      </c>
      <c r="Z107">
        <f t="shared" si="52"/>
        <v>0</v>
      </c>
      <c r="AA107">
        <f t="shared" si="53"/>
        <v>0</v>
      </c>
      <c r="AB107">
        <f t="shared" si="54"/>
        <v>0</v>
      </c>
      <c r="AC107">
        <f t="shared" si="55"/>
        <v>0</v>
      </c>
      <c r="AD107">
        <f t="shared" si="34"/>
        <v>0</v>
      </c>
      <c r="AE107">
        <f t="shared" si="35"/>
        <v>0</v>
      </c>
      <c r="AF107">
        <f t="shared" si="36"/>
        <v>0</v>
      </c>
      <c r="AG107">
        <f t="shared" si="37"/>
        <v>0</v>
      </c>
      <c r="AH107">
        <f t="shared" si="38"/>
        <v>0</v>
      </c>
      <c r="AI107">
        <f t="shared" si="39"/>
        <v>0</v>
      </c>
      <c r="AJ107">
        <f>+TODO_PACIENTES[[#This Row],[Aislamiento Domiciliario]]+TODO_PACIENTES[[#This Row],[Aislamiento en Hoteles]]+TODO_PACIENTES[[#This Row],[Hospitalizados en Sala]]+TODO_PACIENTES[[#This Row],[Hospitalizados en UCI]]</f>
        <v>0</v>
      </c>
      <c r="AK107">
        <f t="shared" si="40"/>
        <v>0</v>
      </c>
      <c r="AL107">
        <f>+TODO_PACIENTES[[#This Row],[Personas con Medidas Sanitarias]]-AJ106</f>
        <v>0</v>
      </c>
      <c r="AM107">
        <f>+IFERROR(TODO_PACIENTES[[#This Row],[Variación Personas Medidas Sanitarias]]/AJ106,0)</f>
        <v>0</v>
      </c>
    </row>
    <row r="108" spans="1:39" x14ac:dyDescent="0.2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0</v>
      </c>
      <c r="H108" cm="1">
        <f t="array" ref="H108">+INDEX(Hoja1!$B$2:$MO$7,2,$E108)</f>
        <v>0</v>
      </c>
      <c r="I108">
        <f t="shared" si="42"/>
        <v>0</v>
      </c>
      <c r="J108">
        <f t="shared" si="33"/>
        <v>0</v>
      </c>
      <c r="K108">
        <f t="shared" si="4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0</v>
      </c>
      <c r="S108">
        <f t="shared" si="45"/>
        <v>0</v>
      </c>
      <c r="T108">
        <f t="shared" si="46"/>
        <v>0</v>
      </c>
      <c r="U108">
        <f t="shared" si="47"/>
        <v>0</v>
      </c>
      <c r="V108">
        <f t="shared" si="48"/>
        <v>0</v>
      </c>
      <c r="W108">
        <f t="shared" si="49"/>
        <v>0</v>
      </c>
      <c r="X108">
        <f t="shared" si="50"/>
        <v>0</v>
      </c>
      <c r="Y108">
        <f t="shared" si="51"/>
        <v>0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0</v>
      </c>
      <c r="AM108">
        <f>+IFERROR(TODO_PACIENTES[[#This Row],[Variación Personas Medidas Sanitarias]]/AJ107,0)</f>
        <v>0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0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