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365" documentId="101_{CB5E88A5-A06E-40A0-BB95-3F7BF1722639}" xr6:coauthVersionLast="47" xr6:coauthVersionMax="47" xr10:uidLastSave="{0E80F9FA-2165-4341-9108-DDFED524EA45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2487" r:id="rId6"/>
    <pivotCache cacheId="12488" r:id="rId7"/>
    <pivotCache cacheId="12489" r:id="rId8"/>
    <pivotCache cacheId="12490" r:id="rId9"/>
    <pivotCache cacheId="12491" r:id="rId10"/>
    <pivotCache cacheId="12492" r:id="rId11"/>
    <pivotCache cacheId="12493" r:id="rId12"/>
    <pivotCache cacheId="12494" r:id="rId13"/>
    <pivotCache cacheId="12495" r:id="rId14"/>
    <pivotCache cacheId="1249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7" i="1" l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7" i="1" l="1"/>
  <c r="BE667" i="1"/>
</calcChain>
</file>

<file path=xl/sharedStrings.xml><?xml version="1.0" encoding="utf-8"?>
<sst xmlns="http://schemas.openxmlformats.org/spreadsheetml/2006/main" count="19538" uniqueCount="1969">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</sst>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24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24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24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24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24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24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24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24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24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24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7" totalsRowShown="0">
  <autoFilter ref="B1:CA667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823" totalsRowShown="0" headerRowDxfId="4">
  <autoFilter ref="B1:E138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7"/>
  <sheetViews>
    <sheetView tabSelected="1" workbookViewId="0">
      <pane xSplit="1" ySplit="1" topLeftCell="BS648" activePane="bottomRight" state="frozen"/>
      <selection pane="bottomRight" activeCell="CA667" sqref="CA66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>
      <c r="A666" s="1">
        <v>44563</v>
      </c>
      <c r="B666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>
        <f>+IFERROR(C666/3.974,"")</f>
        <v>125512.07851031705</v>
      </c>
      <c r="S666">
        <f>+IFERROR(E666/3.974,"")</f>
        <v>1870.4076497232006</v>
      </c>
      <c r="T666">
        <f>+IFERROR(G666/3.974,"")</f>
        <v>119911.17262204328</v>
      </c>
      <c r="U666">
        <f>+IFERROR(I666/3.974,"")</f>
        <v>3730.4982385505787</v>
      </c>
      <c r="V666" s="4">
        <v>4531950</v>
      </c>
      <c r="W666">
        <f>V666-V665</f>
        <v>7356</v>
      </c>
      <c r="X666">
        <f>IFERROR(W666-W665,0)</f>
        <v>-7422</v>
      </c>
      <c r="Y666" s="20">
        <f>IFERROR(V666/3.974,0)</f>
        <v>1140400.1006542526</v>
      </c>
      <c r="Z666" s="4">
        <v>4029616</v>
      </c>
      <c r="AA666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>
        <f>AJ666-AJ665</f>
        <v>434</v>
      </c>
      <c r="AL666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>
        <f>AS666-AS665</f>
        <v>18</v>
      </c>
      <c r="AU666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6">
        <v>92521</v>
      </c>
      <c r="BI666">
        <f>IFERROR((BH666-BH665), 0)</f>
        <v>178</v>
      </c>
      <c r="BJ666" s="4">
        <v>188535</v>
      </c>
      <c r="BK666">
        <f>IFERROR((BJ666-BJ665),0)</f>
        <v>372</v>
      </c>
      <c r="BL666" s="4">
        <v>140511</v>
      </c>
      <c r="BM666">
        <f>IFERROR((BL666-BL665),0)</f>
        <v>270</v>
      </c>
      <c r="BN666" s="4">
        <v>54692</v>
      </c>
      <c r="BO666">
        <f>IFERROR((BN666-BN665),0)</f>
        <v>134</v>
      </c>
      <c r="BP666" s="4">
        <v>22526</v>
      </c>
      <c r="BQ666">
        <f>IFERROR((BP666-BP665),0)</f>
        <v>23</v>
      </c>
      <c r="BR666" s="8">
        <v>35</v>
      </c>
      <c r="BS666" s="15">
        <f>IFERROR((BR666-BR665),0)</f>
        <v>0</v>
      </c>
      <c r="BT666" s="8">
        <v>338</v>
      </c>
      <c r="BU666" s="15">
        <f>IFERROR((BT666-BT665),0)</f>
        <v>0</v>
      </c>
      <c r="BV666" s="8">
        <v>1558</v>
      </c>
      <c r="BW666" s="15">
        <f>IFERROR((BV666-BV665),0)</f>
        <v>0</v>
      </c>
      <c r="BX666" s="8">
        <v>3490</v>
      </c>
      <c r="BY666" s="15">
        <f>IFERROR((BX666-BX665),0)</f>
        <v>1</v>
      </c>
      <c r="BZ666" s="13">
        <v>2012</v>
      </c>
      <c r="CA666" s="16">
        <f>IFERROR((BZ666-BZ665),0)</f>
        <v>2</v>
      </c>
    </row>
    <row r="667" spans="1:79">
      <c r="A667" s="1">
        <v>44564</v>
      </c>
      <c r="B667" s="222">
        <v>44565</v>
      </c>
      <c r="C667" s="4">
        <v>500148</v>
      </c>
      <c r="D667">
        <f>IFERROR(C667-C666,"")</f>
        <v>1363</v>
      </c>
      <c r="E667" s="4">
        <v>7440</v>
      </c>
      <c r="F667">
        <f>IFERROR(E667-E666,"")</f>
        <v>7</v>
      </c>
      <c r="G667" s="4">
        <v>476662</v>
      </c>
      <c r="H667">
        <f>G667-G666</f>
        <v>135</v>
      </c>
      <c r="I667">
        <f>+IFERROR(C667-E667-G667,"")</f>
        <v>16046</v>
      </c>
      <c r="J667">
        <f>+IFERROR(D667-F667-H667,"")</f>
        <v>1221</v>
      </c>
      <c r="K667">
        <f>+IFERROR(E667/C667,"")</f>
        <v>1.4875596823340291E-2</v>
      </c>
      <c r="L667">
        <f>+IFERROR(G667/C667,"")</f>
        <v>0.95304189959771912</v>
      </c>
      <c r="M667">
        <f>+IFERROR(I667/C667,"")</f>
        <v>3.2082503578940637E-2</v>
      </c>
      <c r="N667" s="222">
        <f>+IFERROR(D667/C667,"")</f>
        <v>2.7251933427705401E-3</v>
      </c>
      <c r="O667">
        <f>+IFERROR(F667/E667,"")</f>
        <v>9.4086021505376349E-4</v>
      </c>
      <c r="P667">
        <f>+IFERROR(H667/G667,"")</f>
        <v>2.8321955599565308E-4</v>
      </c>
      <c r="Q667">
        <f>+IFERROR(J667/I667,"")</f>
        <v>7.6093730524741374E-2</v>
      </c>
      <c r="R667" s="222">
        <f>+IFERROR(C667/3.974,"")</f>
        <v>125855.05787619526</v>
      </c>
      <c r="S667" s="222">
        <f>+IFERROR(E667/3.974,"")</f>
        <v>1872.1690991444389</v>
      </c>
      <c r="T667" s="222">
        <f>+IFERROR(G667/3.974,"")</f>
        <v>119945.14343231001</v>
      </c>
      <c r="U667" s="222">
        <f>+IFERROR(I667/3.974,"")</f>
        <v>4037.7453447408152</v>
      </c>
      <c r="V667" s="4">
        <v>4541240</v>
      </c>
      <c r="W667">
        <f>V667-V666</f>
        <v>9290</v>
      </c>
      <c r="X667" s="222">
        <f>IFERROR(W667-W666,0)</f>
        <v>1934</v>
      </c>
      <c r="Y667" s="20">
        <f>IFERROR(V667/3.974,0)</f>
        <v>1142737.795671867</v>
      </c>
      <c r="Z667" s="4">
        <v>4037543</v>
      </c>
      <c r="AA667" s="222">
        <f>Z667-Z666</f>
        <v>7927</v>
      </c>
      <c r="AB667" s="17">
        <f>IFERROR(Z667/V667,0)</f>
        <v>0.88908381851652851</v>
      </c>
      <c r="AC667" s="16">
        <f>IFERROR(AA667-AA666,0)</f>
        <v>1548</v>
      </c>
      <c r="AD667">
        <f>V667-Z667</f>
        <v>503697</v>
      </c>
      <c r="AE667">
        <f>AD667-AD666</f>
        <v>1363</v>
      </c>
      <c r="AF667" s="17">
        <f>IFERROR(AD667/V667,0)</f>
        <v>0.11091618148347147</v>
      </c>
      <c r="AG667" s="16">
        <f>IFERROR(AE667-AE666,0)</f>
        <v>386</v>
      </c>
      <c r="AH667" s="20">
        <f>IFERROR(AE667/W667,0)</f>
        <v>0.14671689989235737</v>
      </c>
      <c r="AI667" s="20">
        <f>IFERROR(AD667/3.974,0)</f>
        <v>126748.11273276295</v>
      </c>
      <c r="AJ667" s="4">
        <v>15618</v>
      </c>
      <c r="AK667" s="222">
        <f>AJ667-AJ666</f>
        <v>1220</v>
      </c>
      <c r="AL667" s="222">
        <f>IFERROR(AJ667/AJ666,0)-1</f>
        <v>8.4733990832059902E-2</v>
      </c>
      <c r="AM667" s="20">
        <f>IFERROR(AJ667/3.974,0)</f>
        <v>3930.0452944136887</v>
      </c>
      <c r="AN667" s="20">
        <f>IFERROR(AJ667/C667," ")</f>
        <v>3.122675687996353E-2</v>
      </c>
      <c r="AO667" s="4">
        <v>223</v>
      </c>
      <c r="AP667">
        <f>AO667-AO666</f>
        <v>-1</v>
      </c>
      <c r="AQ667">
        <f>IFERROR(AO667/AO666,0)-1</f>
        <v>-4.4642857142856984E-3</v>
      </c>
      <c r="AR667" s="20">
        <f>IFERROR(AO667/3.974,0)</f>
        <v>56.114745848012078</v>
      </c>
      <c r="AS667" s="4">
        <v>174</v>
      </c>
      <c r="AT667" s="222">
        <f>AS667-AS666</f>
        <v>3</v>
      </c>
      <c r="AU667" s="222">
        <f>IFERROR(AS667/AS666,0)-1</f>
        <v>1.7543859649122862E-2</v>
      </c>
      <c r="AV667" s="20">
        <f>IFERROR(AS667/3.974,0)</f>
        <v>43.784599899345743</v>
      </c>
      <c r="AW667" s="30">
        <f>IFERROR(AS667/C667," ")</f>
        <v>3.4789702248134551E-4</v>
      </c>
      <c r="AX667" s="4">
        <v>31</v>
      </c>
      <c r="AY667">
        <f>AX667-AX666</f>
        <v>-1</v>
      </c>
      <c r="AZ667" s="222">
        <f>IFERROR(AX667/AX666,0)-1</f>
        <v>-3.125E-2</v>
      </c>
      <c r="BA667" s="20">
        <f>IFERROR(AX667/3.974,0)</f>
        <v>7.8007045797684951</v>
      </c>
      <c r="BB667" s="30">
        <f>IFERROR(AX667/C667," ")</f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>IFERROR(BC667-BC666,0)</f>
        <v>1221</v>
      </c>
      <c r="BE667" s="30">
        <f>IFERROR(BC667/BC666,0)-1</f>
        <v>8.2360876897133117E-2</v>
      </c>
      <c r="BF667" s="20">
        <f>IFERROR(BC667/3.974,0)</f>
        <v>4037.7453447408152</v>
      </c>
      <c r="BG667" s="20">
        <f>IFERROR(BC667/C667," ")</f>
        <v>3.2082503578940637E-2</v>
      </c>
      <c r="BH667" s="223">
        <v>92790</v>
      </c>
      <c r="BI667" s="224">
        <f>IFERROR((BH667-BH666), 0)</f>
        <v>269</v>
      </c>
      <c r="BJ667" s="225">
        <v>189057</v>
      </c>
      <c r="BK667" s="224">
        <f>IFERROR((BJ667-BJ666),0)</f>
        <v>522</v>
      </c>
      <c r="BL667" s="225">
        <v>140912</v>
      </c>
      <c r="BM667" s="224">
        <f>IFERROR((BL667-BL666),0)</f>
        <v>401</v>
      </c>
      <c r="BN667" s="225">
        <v>54838</v>
      </c>
      <c r="BO667" s="224">
        <f>IFERROR((BN667-BN666),0)</f>
        <v>146</v>
      </c>
      <c r="BP667" s="225">
        <v>22551</v>
      </c>
      <c r="BQ667" s="224">
        <f>IFERROR((BP667-BP666),0)</f>
        <v>25</v>
      </c>
      <c r="BR667" s="8">
        <v>35</v>
      </c>
      <c r="BS667" s="226">
        <f>IFERROR((BR667-BR666),0)</f>
        <v>0</v>
      </c>
      <c r="BT667" s="8">
        <v>338</v>
      </c>
      <c r="BU667" s="226">
        <f>IFERROR((BT667-BT666),0)</f>
        <v>0</v>
      </c>
      <c r="BV667" s="8">
        <v>1562</v>
      </c>
      <c r="BW667" s="226">
        <f>IFERROR((BV667-BV666),0)</f>
        <v>4</v>
      </c>
      <c r="BX667" s="8">
        <v>3492</v>
      </c>
      <c r="BY667" s="226">
        <f>IFERROR((BX667-BX666),0)</f>
        <v>2</v>
      </c>
      <c r="BZ667" s="13">
        <v>2013</v>
      </c>
      <c r="CA667" s="227">
        <f>IFERROR((BZ667-BZ666),0)</f>
        <v>1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O1" activePane="topRight" state="frozen"/>
      <selection pane="topRight" activeCell="YQ15" sqref="YQ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823"/>
  <sheetViews>
    <sheetView topLeftCell="C13799" workbookViewId="0">
      <selection activeCell="C13817" sqref="C1381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2022-01-04T17:15:46Z</dcterms:modified>
  <cp:category/>
  <cp:contentStatus/>
</cp:coreProperties>
</file>