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9329" documentId="11_9248B46DC1CBB2E3ED7FF6F9903E8C1851038383" xr6:coauthVersionLast="46" xr6:coauthVersionMax="46" xr10:uidLastSave="{FAC66F4D-1F93-4327-AAAF-D05B1890FE64}"/>
  <bookViews>
    <workbookView xWindow="-120" yWindow="-120" windowWidth="29040" windowHeight="15840" firstSheet="3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7" r:id="rId4"/>
    <sheet name="Hoja3" sheetId="6" r:id="rId5"/>
  </sheets>
  <calcPr calcId="191028" calcCompleted="0"/>
  <pivotCaches>
    <pivotCache cacheId="9068" r:id="rId6"/>
    <pivotCache cacheId="906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39" i="1" l="1"/>
  <c r="AP339" i="1"/>
  <c r="J339" i="1"/>
  <c r="I339" i="1"/>
  <c r="H339" i="1"/>
  <c r="F339" i="1"/>
  <c r="D339" i="1"/>
  <c r="K339" i="1"/>
  <c r="L339" i="1"/>
  <c r="M339" i="1"/>
  <c r="N339" i="1"/>
  <c r="O339" i="1"/>
  <c r="P339" i="1"/>
  <c r="Q339" i="1"/>
  <c r="R339" i="1"/>
  <c r="S339" i="1"/>
  <c r="T339" i="1"/>
  <c r="U339" i="1"/>
  <c r="W339" i="1"/>
  <c r="X339" i="1"/>
  <c r="Y339" i="1"/>
  <c r="AA339" i="1"/>
  <c r="AB339" i="1"/>
  <c r="AC339" i="1"/>
  <c r="AD339" i="1"/>
  <c r="AE339" i="1"/>
  <c r="AF339" i="1"/>
  <c r="AG339" i="1"/>
  <c r="AH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J338" i="1"/>
  <c r="I338" i="1"/>
  <c r="H338" i="1"/>
  <c r="F338" i="1"/>
  <c r="D338" i="1"/>
  <c r="K338" i="1"/>
  <c r="L338" i="1"/>
  <c r="M338" i="1"/>
  <c r="N338" i="1"/>
  <c r="O338" i="1"/>
  <c r="P338" i="1"/>
  <c r="Q338" i="1"/>
  <c r="R338" i="1"/>
  <c r="S338" i="1"/>
  <c r="T338" i="1"/>
  <c r="U338" i="1"/>
  <c r="W338" i="1"/>
  <c r="X338" i="1"/>
  <c r="Y338" i="1"/>
  <c r="AA338" i="1"/>
  <c r="AB338" i="1"/>
  <c r="AC338" i="1"/>
  <c r="AD338" i="1"/>
  <c r="AE338" i="1"/>
  <c r="AF338" i="1"/>
  <c r="AG338" i="1"/>
  <c r="AH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J337" i="1"/>
  <c r="I337" i="1"/>
  <c r="H337" i="1"/>
  <c r="F337" i="1"/>
  <c r="D337" i="1"/>
  <c r="K337" i="1"/>
  <c r="L337" i="1"/>
  <c r="M337" i="1"/>
  <c r="N337" i="1"/>
  <c r="O337" i="1"/>
  <c r="P337" i="1"/>
  <c r="Q337" i="1"/>
  <c r="R337" i="1"/>
  <c r="S337" i="1"/>
  <c r="T337" i="1"/>
  <c r="U337" i="1"/>
  <c r="W337" i="1"/>
  <c r="X337" i="1"/>
  <c r="Y337" i="1"/>
  <c r="AA337" i="1"/>
  <c r="AB337" i="1"/>
  <c r="AC337" i="1"/>
  <c r="AD337" i="1"/>
  <c r="AE337" i="1"/>
  <c r="AF337" i="1"/>
  <c r="AG337" i="1"/>
  <c r="AH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J336" i="1"/>
  <c r="I336" i="1"/>
  <c r="H336" i="1"/>
  <c r="F336" i="1"/>
  <c r="D336" i="1"/>
  <c r="K336" i="1"/>
  <c r="L336" i="1"/>
  <c r="M336" i="1"/>
  <c r="N336" i="1"/>
  <c r="O336" i="1"/>
  <c r="P336" i="1"/>
  <c r="Q336" i="1"/>
  <c r="R336" i="1"/>
  <c r="S336" i="1"/>
  <c r="T336" i="1"/>
  <c r="U336" i="1"/>
  <c r="W336" i="1"/>
  <c r="X336" i="1"/>
  <c r="Y336" i="1"/>
  <c r="AA336" i="1"/>
  <c r="AB336" i="1"/>
  <c r="AC336" i="1"/>
  <c r="AD336" i="1"/>
  <c r="AE336" i="1"/>
  <c r="AF336" i="1"/>
  <c r="AG336" i="1"/>
  <c r="AH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J335" i="1"/>
  <c r="I335" i="1"/>
  <c r="H335" i="1"/>
  <c r="F335" i="1"/>
  <c r="D335" i="1"/>
  <c r="K335" i="1"/>
  <c r="L335" i="1"/>
  <c r="M335" i="1"/>
  <c r="N335" i="1"/>
  <c r="O335" i="1"/>
  <c r="P335" i="1"/>
  <c r="Q335" i="1"/>
  <c r="R335" i="1"/>
  <c r="S335" i="1"/>
  <c r="T335" i="1"/>
  <c r="U335" i="1"/>
  <c r="W335" i="1"/>
  <c r="X335" i="1"/>
  <c r="Y335" i="1"/>
  <c r="AA335" i="1"/>
  <c r="AB335" i="1"/>
  <c r="AC335" i="1"/>
  <c r="AD335" i="1"/>
  <c r="AE335" i="1"/>
  <c r="AF335" i="1"/>
  <c r="AG335" i="1"/>
  <c r="AH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J334" i="1"/>
  <c r="I334" i="1"/>
  <c r="H334" i="1"/>
  <c r="F334" i="1"/>
  <c r="D334" i="1"/>
  <c r="K334" i="1"/>
  <c r="L334" i="1"/>
  <c r="M334" i="1"/>
  <c r="N334" i="1"/>
  <c r="O334" i="1"/>
  <c r="P334" i="1"/>
  <c r="Q334" i="1"/>
  <c r="R334" i="1"/>
  <c r="S334" i="1"/>
  <c r="T334" i="1"/>
  <c r="U334" i="1"/>
  <c r="W334" i="1"/>
  <c r="X334" i="1"/>
  <c r="Y334" i="1"/>
  <c r="AA334" i="1"/>
  <c r="AB334" i="1"/>
  <c r="AC334" i="1"/>
  <c r="AD334" i="1"/>
  <c r="AE334" i="1"/>
  <c r="AF334" i="1"/>
  <c r="AG334" i="1"/>
  <c r="AH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J333" i="1"/>
  <c r="I333" i="1"/>
  <c r="H333" i="1"/>
  <c r="F333" i="1"/>
  <c r="D333" i="1"/>
  <c r="K333" i="1"/>
  <c r="L333" i="1"/>
  <c r="M333" i="1"/>
  <c r="N333" i="1"/>
  <c r="O333" i="1"/>
  <c r="P333" i="1"/>
  <c r="Q333" i="1"/>
  <c r="R333" i="1"/>
  <c r="S333" i="1"/>
  <c r="T333" i="1"/>
  <c r="U333" i="1"/>
  <c r="W333" i="1"/>
  <c r="X333" i="1"/>
  <c r="Y333" i="1"/>
  <c r="AA333" i="1"/>
  <c r="AB333" i="1"/>
  <c r="AC333" i="1"/>
  <c r="AD333" i="1"/>
  <c r="AE333" i="1"/>
  <c r="AF333" i="1"/>
  <c r="AG333" i="1"/>
  <c r="AH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J332" i="1"/>
  <c r="I332" i="1"/>
  <c r="H332" i="1"/>
  <c r="F332" i="1"/>
  <c r="D332" i="1"/>
  <c r="D331" i="1"/>
  <c r="K332" i="1"/>
  <c r="L332" i="1"/>
  <c r="M332" i="1"/>
  <c r="N332" i="1"/>
  <c r="O332" i="1"/>
  <c r="P332" i="1"/>
  <c r="Q332" i="1"/>
  <c r="R332" i="1"/>
  <c r="S332" i="1"/>
  <c r="T332" i="1"/>
  <c r="U332" i="1"/>
  <c r="W332" i="1"/>
  <c r="X332" i="1"/>
  <c r="Y332" i="1"/>
  <c r="AA332" i="1"/>
  <c r="AB332" i="1"/>
  <c r="AC332" i="1"/>
  <c r="AD332" i="1"/>
  <c r="AE332" i="1"/>
  <c r="AF332" i="1"/>
  <c r="AG332" i="1"/>
  <c r="AH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1" i="1"/>
  <c r="Y331" i="1"/>
  <c r="AA331" i="1"/>
  <c r="AB331" i="1"/>
  <c r="AC331" i="1"/>
  <c r="AD331" i="1"/>
  <c r="AE331" i="1"/>
  <c r="AF331" i="1"/>
  <c r="AG331" i="1"/>
  <c r="AH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AF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0" i="1"/>
  <c r="Y330" i="1"/>
  <c r="AA330" i="1"/>
  <c r="AB330" i="1"/>
  <c r="AC330" i="1"/>
  <c r="AD330" i="1"/>
  <c r="AE330" i="1"/>
  <c r="AG330" i="1"/>
  <c r="AH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29" i="1"/>
  <c r="Y329" i="1"/>
  <c r="AA329" i="1"/>
  <c r="AB329" i="1"/>
  <c r="AC329" i="1"/>
  <c r="AD329" i="1"/>
  <c r="AE329" i="1"/>
  <c r="AF329" i="1"/>
  <c r="AG329" i="1"/>
  <c r="AH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8" i="1"/>
  <c r="Y328" i="1"/>
  <c r="AA328" i="1"/>
  <c r="AB328" i="1"/>
  <c r="AC328" i="1"/>
  <c r="AD328" i="1"/>
  <c r="AE328" i="1"/>
  <c r="AF328" i="1"/>
  <c r="AG328" i="1"/>
  <c r="AH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7" i="1"/>
  <c r="Y327" i="1"/>
  <c r="AA327" i="1"/>
  <c r="AB327" i="1"/>
  <c r="AC327" i="1"/>
  <c r="AD327" i="1"/>
  <c r="AE327" i="1"/>
  <c r="AF327" i="1"/>
  <c r="AG327" i="1"/>
  <c r="AH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6" i="1"/>
  <c r="Y326" i="1"/>
  <c r="AA326" i="1"/>
  <c r="AB326" i="1"/>
  <c r="AC326" i="1"/>
  <c r="AD326" i="1"/>
  <c r="AE326" i="1"/>
  <c r="AF326" i="1"/>
  <c r="AG326" i="1"/>
  <c r="AH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J325" i="1"/>
  <c r="H325" i="1"/>
  <c r="F325" i="1"/>
  <c r="D325" i="1"/>
  <c r="K325" i="1"/>
  <c r="L325" i="1"/>
  <c r="M325" i="1"/>
  <c r="N325" i="1"/>
  <c r="O325" i="1"/>
  <c r="P325" i="1"/>
  <c r="Q325" i="1"/>
  <c r="R325" i="1"/>
  <c r="S325" i="1"/>
  <c r="T325" i="1"/>
  <c r="U325" i="1"/>
  <c r="W325" i="1"/>
  <c r="X325" i="1"/>
  <c r="Y325" i="1"/>
  <c r="AA325" i="1"/>
  <c r="AB325" i="1"/>
  <c r="AC325" i="1"/>
  <c r="AD325" i="1"/>
  <c r="AE325" i="1"/>
  <c r="AF325" i="1"/>
  <c r="AG325" i="1"/>
  <c r="AH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J324" i="1"/>
  <c r="I324" i="1"/>
  <c r="H324" i="1"/>
  <c r="F324" i="1"/>
  <c r="D324" i="1"/>
  <c r="K324" i="1"/>
  <c r="L324" i="1"/>
  <c r="M324" i="1"/>
  <c r="N324" i="1"/>
  <c r="O324" i="1"/>
  <c r="P324" i="1"/>
  <c r="Q324" i="1"/>
  <c r="R324" i="1"/>
  <c r="S324" i="1"/>
  <c r="T324" i="1"/>
  <c r="U324" i="1"/>
  <c r="W324" i="1"/>
  <c r="X324" i="1"/>
  <c r="Y324" i="1"/>
  <c r="AA324" i="1"/>
  <c r="AB324" i="1"/>
  <c r="AC324" i="1"/>
  <c r="AD324" i="1"/>
  <c r="AE324" i="1"/>
  <c r="AF324" i="1"/>
  <c r="AG324" i="1"/>
  <c r="AH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J323" i="1"/>
  <c r="I323" i="1"/>
  <c r="H323" i="1"/>
  <c r="F323" i="1"/>
  <c r="D323" i="1"/>
  <c r="K323" i="1"/>
  <c r="L323" i="1"/>
  <c r="M323" i="1"/>
  <c r="N323" i="1"/>
  <c r="O323" i="1"/>
  <c r="P323" i="1"/>
  <c r="Q323" i="1"/>
  <c r="R323" i="1"/>
  <c r="S323" i="1"/>
  <c r="T323" i="1"/>
  <c r="U323" i="1"/>
  <c r="W323" i="1"/>
  <c r="X323" i="1"/>
  <c r="Y323" i="1"/>
  <c r="AA323" i="1"/>
  <c r="AB323" i="1"/>
  <c r="AC323" i="1"/>
  <c r="AD323" i="1"/>
  <c r="AE323" i="1"/>
  <c r="AF323" i="1"/>
  <c r="AG323" i="1"/>
  <c r="AH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J322" i="1"/>
  <c r="I322" i="1"/>
  <c r="H322" i="1"/>
  <c r="F322" i="1"/>
  <c r="D322" i="1"/>
  <c r="K322" i="1"/>
  <c r="L322" i="1"/>
  <c r="M322" i="1"/>
  <c r="N322" i="1"/>
  <c r="O322" i="1"/>
  <c r="P322" i="1"/>
  <c r="Q322" i="1"/>
  <c r="R322" i="1"/>
  <c r="S322" i="1"/>
  <c r="T322" i="1"/>
  <c r="U322" i="1"/>
  <c r="W322" i="1"/>
  <c r="X322" i="1"/>
  <c r="Y322" i="1"/>
  <c r="AA322" i="1"/>
  <c r="AB322" i="1"/>
  <c r="AC322" i="1"/>
  <c r="AD322" i="1"/>
  <c r="AE322" i="1"/>
  <c r="AF322" i="1"/>
  <c r="AG322" i="1"/>
  <c r="AH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J321" i="1"/>
  <c r="I321" i="1"/>
  <c r="H321" i="1"/>
  <c r="F321" i="1"/>
  <c r="D321" i="1"/>
  <c r="K321" i="1"/>
  <c r="L321" i="1"/>
  <c r="M321" i="1"/>
  <c r="N321" i="1"/>
  <c r="O321" i="1"/>
  <c r="P321" i="1"/>
  <c r="Q321" i="1"/>
  <c r="R321" i="1"/>
  <c r="S321" i="1"/>
  <c r="T321" i="1"/>
  <c r="U321" i="1"/>
  <c r="W321" i="1"/>
  <c r="X321" i="1"/>
  <c r="Y321" i="1"/>
  <c r="AA321" i="1"/>
  <c r="AB321" i="1"/>
  <c r="AC321" i="1"/>
  <c r="AD321" i="1"/>
  <c r="AE321" i="1"/>
  <c r="AF321" i="1"/>
  <c r="AG321" i="1"/>
  <c r="AH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J320" i="1"/>
  <c r="I320" i="1"/>
  <c r="H320" i="1"/>
  <c r="F320" i="1"/>
  <c r="D320" i="1"/>
  <c r="K320" i="1"/>
  <c r="L320" i="1"/>
  <c r="M320" i="1"/>
  <c r="N320" i="1"/>
  <c r="O320" i="1"/>
  <c r="P320" i="1"/>
  <c r="Q320" i="1"/>
  <c r="R320" i="1"/>
  <c r="S320" i="1"/>
  <c r="T320" i="1"/>
  <c r="U320" i="1"/>
  <c r="W320" i="1"/>
  <c r="X320" i="1"/>
  <c r="Y320" i="1"/>
  <c r="AA320" i="1"/>
  <c r="AB320" i="1"/>
  <c r="AC320" i="1"/>
  <c r="AD320" i="1"/>
  <c r="AE320" i="1"/>
  <c r="AF320" i="1"/>
  <c r="AG320" i="1"/>
  <c r="AH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J319" i="1"/>
  <c r="J318" i="1"/>
  <c r="I319" i="1"/>
  <c r="H319" i="1"/>
  <c r="F319" i="1"/>
  <c r="D319" i="1"/>
  <c r="K319" i="1"/>
  <c r="L319" i="1"/>
  <c r="M319" i="1"/>
  <c r="N319" i="1"/>
  <c r="O319" i="1"/>
  <c r="P319" i="1"/>
  <c r="Q319" i="1"/>
  <c r="R319" i="1"/>
  <c r="S319" i="1"/>
  <c r="T319" i="1"/>
  <c r="U319" i="1"/>
  <c r="W319" i="1"/>
  <c r="X319" i="1"/>
  <c r="Y319" i="1"/>
  <c r="AA319" i="1"/>
  <c r="AB319" i="1"/>
  <c r="AC319" i="1"/>
  <c r="AD319" i="1"/>
  <c r="AE319" i="1"/>
  <c r="AF319" i="1"/>
  <c r="AG319" i="1"/>
  <c r="AH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Q318" i="1"/>
  <c r="R318" i="1"/>
  <c r="S318" i="1"/>
  <c r="T318" i="1"/>
  <c r="U318" i="1"/>
  <c r="W318" i="1"/>
  <c r="X318" i="1"/>
  <c r="Y318" i="1"/>
  <c r="AA318" i="1"/>
  <c r="AB318" i="1"/>
  <c r="AC318" i="1"/>
  <c r="AD318" i="1"/>
  <c r="AE318" i="1"/>
  <c r="AF318" i="1"/>
  <c r="AG318" i="1"/>
  <c r="AH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Y317" i="1"/>
  <c r="AA317" i="1"/>
  <c r="AB317" i="1"/>
  <c r="AD317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 s="1"/>
  <c r="Y316" i="1"/>
  <c r="AA316" i="1"/>
  <c r="AC317" i="1" s="1"/>
  <c r="AB316" i="1"/>
  <c r="AD316" i="1"/>
  <c r="AE317" i="1" s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 s="1"/>
  <c r="Y315" i="1"/>
  <c r="AA315" i="1"/>
  <c r="AC316" i="1" s="1"/>
  <c r="AB315" i="1"/>
  <c r="AD315" i="1"/>
  <c r="AE316" i="1" s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 s="1"/>
  <c r="Y314" i="1"/>
  <c r="AA314" i="1"/>
  <c r="AC315" i="1" s="1"/>
  <c r="AB314" i="1"/>
  <c r="AD314" i="1"/>
  <c r="AE315" i="1" s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 s="1"/>
  <c r="Y313" i="1"/>
  <c r="AA313" i="1"/>
  <c r="AC314" i="1" s="1"/>
  <c r="AB313" i="1"/>
  <c r="AD313" i="1"/>
  <c r="AE314" i="1" s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 s="1"/>
  <c r="AI312" i="1"/>
  <c r="AD311" i="1"/>
  <c r="AE312" i="1"/>
  <c r="W312" i="1"/>
  <c r="X313" i="1" s="1"/>
  <c r="AH312" i="1"/>
  <c r="AD310" i="1"/>
  <c r="AE311" i="1"/>
  <c r="AG312" i="1"/>
  <c r="AF312" i="1"/>
  <c r="AA312" i="1"/>
  <c r="AC313" i="1" s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39" i="1" l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 s="1"/>
  <c r="AG315" i="1"/>
  <c r="AH315" i="1"/>
  <c r="J314" i="1"/>
  <c r="Q314" i="1" s="1"/>
  <c r="AG316" i="1"/>
  <c r="AH316" i="1"/>
  <c r="J315" i="1"/>
  <c r="Q315" i="1" s="1"/>
  <c r="AG317" i="1"/>
  <c r="AH317" i="1"/>
  <c r="J316" i="1"/>
  <c r="Q316" i="1" s="1"/>
  <c r="J317" i="1"/>
  <c r="Q317" i="1" s="1"/>
  <c r="BD317" i="1"/>
  <c r="BE317" i="1"/>
  <c r="BD316" i="1"/>
  <c r="BE316" i="1"/>
  <c r="BD315" i="1"/>
  <c r="BE315" i="1"/>
  <c r="BD314" i="1"/>
  <c r="BE314" i="1"/>
</calcChain>
</file>

<file path=xl/sharedStrings.xml><?xml version="1.0" encoding="utf-8"?>
<sst xmlns="http://schemas.openxmlformats.org/spreadsheetml/2006/main" count="10084" uniqueCount="1375">
  <si>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</si>
  <si>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</si>
  <si>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</si>
  <si>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</si>
  <si>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</si>
  <si>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</si>
  <si>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</si>
  <si>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</si>
  <si>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</si>
  <si>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</si>
  <si>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</si>
  <si>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</si>
  <si>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</si>
  <si>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</si>
  <si>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</si>
  <si>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</si>
  <si>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</si>
  <si>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</si>
  <si>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</si>
  <si>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</si>
  <si>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</si>
  <si>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</si>
  <si>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</si>
  <si>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</si>
  <si>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</si>
  <si>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</si>
  <si>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</si>
  <si>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</si>
  <si>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</si>
  <si>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</si>
  <si>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</si>
  <si>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</si>
  <si>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</si>
  <si>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</si>
  <si>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</si>
  <si>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</si>
  <si>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</si>
  <si>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</si>
  <si>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</si>
  <si>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</si>
  <si>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</si>
  <si>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</si>
  <si>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</si>
  <si>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</si>
  <si>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</si>
  <si>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</si>
  <si>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</si>
  <si>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</si>
  <si>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</si>
  <si>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</si>
  <si>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</si>
  <si>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</si>
  <si>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</si>
  <si>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</si>
  <si>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</si>
  <si>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</si>
  <si>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</si>
  <si>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</si>
  <si>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</si>
  <si>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</si>
  <si>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</si>
  <si>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</si>
  <si>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</si>
  <si>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</si>
  <si>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</si>
  <si>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</si>
  <si>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</si>
  <si>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</si>
  <si>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</si>
  <si>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</si>
  <si>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</si>
  <si>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</si>
  <si>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</si>
  <si>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</si>
  <si>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</si>
  <si>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</si>
  <si>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</si>
  <si>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</si>
  <si>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</si>
  <si>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</si>
  <si>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</si>
  <si>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</si>
  <si>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</si>
  <si>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</si>
  <si>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</si>
  <si>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</si>
  <si>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</si>
  <si>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</si>
  <si>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</si>
  <si>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</si>
  <si>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</si>
  <si>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</si>
  <si>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</si>
  <si>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</si>
  <si>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</si>
  <si>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</si>
  <si>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</si>
  <si>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</si>
  <si>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</si>
  <si>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</si>
  <si>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</si>
  <si>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</si>
  <si>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</si>
  <si>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</si>
  <si>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</si>
  <si>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</si>
  <si>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</si>
  <si>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</si>
  <si>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</si>
  <si>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</si>
  <si>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</si>
  <si>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</si>
  <si>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</si>
  <si>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</si>
  <si>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</si>
  <si>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</si>
  <si>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</si>
  <si>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</si>
  <si>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</si>
  <si>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</si>
  <si>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</si>
  <si>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</si>
  <si>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</si>
  <si>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</si>
  <si>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</si>
  <si>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</si>
  <si>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</si>
  <si>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</si>
  <si>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</si>
  <si>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</si>
  <si>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</si>
  <si>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</si>
  <si>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</si>
  <si>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</si>
  <si>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</si>
  <si>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</si>
  <si>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</si>
  <si>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</si>
  <si>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</si>
  <si>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</si>
  <si>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</si>
  <si>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</si>
  <si>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</si>
  <si>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</si>
  <si>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</si>
  <si>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</si>
  <si>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</si>
  <si>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</si>
  <si>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</si>
  <si>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</si>
  <si>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</si>
  <si>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</si>
  <si>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</si>
  <si>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</si>
  <si>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</si>
  <si>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</si>
  <si>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</si>
  <si>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</si>
  <si>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</si>
  <si>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</si>
  <si>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</si>
  <si>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</si>
  <si>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</si>
  <si>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</si>
  <si>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</si>
  <si>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</si>
  <si>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</si>
  <si>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</si>
  <si>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</si>
  <si>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</si>
  <si>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</si>
  <si>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</si>
  <si>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</si>
  <si>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</si>
  <si>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</si>
  <si>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</si>
  <si>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</si>
  <si>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</si>
  <si>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</si>
  <si>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</si>
  <si>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</si>
  <si>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</si>
  <si>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</si>
  <si>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</si>
  <si>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</si>
  <si>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</si>
  <si>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</si>
  <si>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</si>
  <si>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</si>
  <si>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</si>
  <si>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</si>
  <si>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</si>
  <si>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</si>
  <si>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</si>
  <si>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</si>
  <si>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</si>
  <si>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</si>
  <si>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</si>
  <si>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</si>
  <si>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</si>
  <si>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</si>
  <si>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</si>
  <si>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</si>
  <si>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</si>
  <si>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</si>
  <si>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</si>
  <si>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</si>
  <si>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</si>
  <si>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</si>
  <si>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</si>
  <si>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</si>
  <si>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</si>
  <si>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</si>
  <si>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</si>
  <si>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</si>
  <si>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</si>
  <si>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</si>
  <si>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</si>
  <si>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</si>
  <si>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</si>
  <si>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</si>
  <si>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</si>
  <si>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</si>
  <si>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</si>
  <si>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</si>
  <si>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</si>
  <si>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</si>
  <si>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</si>
  <si>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</si>
  <si>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</si>
  <si>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</si>
  <si>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</si>
  <si>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</si>
  <si>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</si>
  <si>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</si>
  <si>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</si>
  <si>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</si>
  <si>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</si>
  <si>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</si>
  <si>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</si>
  <si>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</si>
  <si>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</si>
  <si>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</si>
  <si>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</si>
  <si>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</si>
  <si>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</si>
  <si>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</si>
  <si>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</si>
  <si>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</si>
  <si>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</si>
  <si>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</si>
  <si>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</si>
  <si>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</si>
  <si>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</si>
  <si>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</si>
  <si>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</si>
  <si>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</si>
  <si>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</si>
  <si>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</si>
  <si>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</si>
  <si>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</si>
  <si>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</si>
  <si>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</si>
  <si>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</si>
  <si>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</si>
  <si>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</si>
  <si>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</si>
  <si>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</si>
  <si>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</si>
  <si>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</si>
  <si>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</si>
  <si>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</si>
  <si>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</si>
  <si>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</si>
  <si>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</si>
  <si>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</si>
  <si>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</si>
  <si>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</si>
  <si>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</si>
  <si>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</si>
  <si>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</si>
  <si>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</si>
  <si>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</si>
  <si>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</si>
  <si>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</si>
  <si>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</si>
  <si>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</si>
  <si>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</si>
  <si>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</si>
  <si>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</si>
  <si>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</si>
  <si>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</si>
  <si>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</si>
  <si>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</si>
  <si>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</si>
  <si>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</si>
  <si>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</si>
  <si>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</si>
  <si>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</si>
  <si>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</si>
  <si>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</si>
  <si>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</si>
  <si>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</si>
  <si>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</si>
  <si>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</si>
  <si>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</si>
  <si>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</si>
  <si>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</si>
  <si>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</si>
  <si>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</si>
  <si>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</si>
  <si>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</si>
  <si>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</si>
  <si>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</si>
  <si>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</si>
  <si>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</si>
  <si>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</si>
  <si>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</si>
  <si>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</si>
  <si>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</si>
  <si>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</si>
  <si>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</si>
  <si>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</si>
  <si>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</si>
  <si>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</si>
  <si>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</si>
  <si>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</si>
  <si>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</si>
  <si>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</si>
  <si>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</si>
  <si>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</si>
  <si>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</si>
  <si>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</si>
  <si>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</si>
  <si>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</si>
  <si>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</si>
  <si>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</si>
  <si>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</si>
  <si>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</si>
  <si>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</si>
  <si>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</si>
  <si>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</si>
  <si>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</si>
  <si>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</si>
  <si>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</si>
  <si>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</si>
  <si>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</si>
  <si>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</si>
  <si>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</si>
  <si>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</si>
  <si>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</si>
  <si>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</si>
  <si>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</si>
  <si>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</si>
  <si>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</si>
  <si>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</si>
  <si>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</si>
  <si>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</si>
  <si>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</si>
  <si>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</si>
  <si>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</si>
  <si>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</si>
  <si>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</si>
  <si>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</si>
  <si>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</si>
  <si>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</si>
  <si>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</si>
  <si>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</si>
  <si>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</si>
  <si>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</si>
  <si>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</si>
  <si>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</si>
  <si>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</si>
  <si>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</si>
  <si>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</si>
  <si>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</si>
  <si>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</si>
  <si>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</si>
  <si>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</si>
  <si>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</si>
  <si>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</si>
  <si>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</si>
  <si>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</si>
  <si>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</si>
  <si>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</si>
  <si>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</si>
  <si>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</si>
  <si>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</si>
  <si>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</si>
  <si>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</si>
  <si>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</si>
  <si>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</si>
  <si>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</si>
  <si>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</si>
  <si>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</si>
  <si>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</si>
  <si>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</si>
  <si>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</si>
  <si>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</si>
  <si>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</si>
  <si>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</si>
  <si>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</si>
  <si>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</si>
  <si>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</si>
  <si>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</si>
  <si>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</si>
  <si>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</si>
  <si>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</si>
  <si>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</si>
  <si>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</si>
  <si>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</si>
  <si>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</si>
  <si>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</si>
  <si>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</si>
  <si>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</si>
  <si>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</si>
  <si>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</si>
  <si>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</si>
  <si>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</si>
  <si>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</si>
  <si>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</si>
  <si>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</si>
  <si>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</si>
  <si>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</si>
  <si>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</si>
  <si>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</si>
  <si>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</si>
  <si>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</si>
  <si>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</si>
  <si>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</si>
  <si>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</si>
  <si>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</si>
  <si>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</si>
  <si>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</si>
  <si>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</si>
  <si>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</si>
  <si>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</si>
  <si>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</si>
  <si>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</si>
  <si>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</si>
  <si>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</si>
  <si>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</si>
  <si>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</si>
  <si>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</si>
  <si>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</si>
  <si>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</si>
  <si>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</si>
  <si>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</si>
  <si>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</si>
  <si>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</si>
  <si>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</si>
  <si>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</si>
  <si>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</si>
  <si>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</si>
  <si>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</si>
  <si>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</si>
  <si>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</si>
  <si>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</si>
  <si>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</si>
  <si>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</si>
  <si>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</si>
  <si>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</si>
  <si>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</si>
  <si>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</si>
  <si>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</si>
  <si>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</si>
  <si>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</si>
  <si>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</si>
  <si>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</si>
  <si>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</si>
  <si>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</si>
  <si>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</si>
  <si>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</si>
  <si>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</si>
  <si>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</si>
  <si>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</si>
  <si>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</si>
  <si>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</si>
  <si>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</si>
  <si>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</si>
  <si>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</si>
  <si>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</si>
  <si>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</si>
  <si>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</si>
  <si>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</si>
  <si>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</si>
  <si>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</si>
  <si>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</si>
  <si>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</si>
  <si>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</si>
  <si>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</si>
  <si>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</si>
  <si>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</si>
  <si>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</si>
  <si>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</si>
  <si>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</si>
  <si>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</si>
  <si>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</si>
  <si>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</si>
  <si>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</si>
  <si>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</si>
  <si>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</si>
  <si>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</si>
  <si>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</si>
  <si>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</si>
  <si>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</si>
  <si>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</si>
  <si>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</si>
  <si>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</si>
  <si>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</si>
  <si>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</si>
  <si>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</si>
  <si>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</si>
  <si>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</si>
  <si>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</si>
  <si>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</si>
  <si>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</si>
  <si>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</si>
  <si>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</si>
  <si>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</si>
  <si>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</si>
  <si>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</si>
  <si>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</si>
  <si>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</si>
  <si>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</si>
  <si>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</si>
  <si>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</si>
  <si>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</si>
  <si>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</si>
  <si>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</si>
  <si>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</si>
  <si>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</si>
  <si>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</si>
  <si>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</si>
  <si>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</si>
  <si>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</si>
  <si>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</si>
  <si>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</si>
  <si>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</si>
  <si>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</si>
  <si>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</si>
  <si>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</si>
  <si>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</si>
  <si>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</si>
  <si>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</si>
  <si>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</si>
  <si>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</si>
  <si>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</si>
  <si>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</si>
  <si>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</si>
  <si>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</si>
  <si>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</si>
  <si>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</si>
  <si>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</si>
  <si>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</si>
  <si>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</si>
  <si>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</si>
  <si>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</si>
  <si>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</si>
  <si>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</si>
  <si>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</si>
  <si>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</si>
  <si>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</si>
  <si>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</si>
  <si>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</si>
  <si>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</si>
  <si>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</si>
  <si>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</si>
  <si>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</si>
  <si>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</si>
  <si>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</si>
  <si>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</si>
  <si>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</si>
  <si>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</si>
  <si>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</si>
  <si>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</si>
  <si>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</si>
  <si>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</si>
  <si>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</si>
  <si>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</si>
  <si>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</si>
  <si>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</si>
  <si>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</si>
  <si>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</si>
  <si>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</si>
  <si>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</si>
  <si>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</si>
  <si>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</si>
  <si>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</si>
  <si>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</si>
  <si>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</si>
  <si>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</si>
  <si>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</si>
  <si>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</si>
  <si>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</si>
  <si>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</si>
  <si>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</si>
  <si>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</si>
  <si>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</si>
  <si>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</si>
  <si>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</si>
  <si>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</si>
  <si>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</si>
  <si>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</si>
  <si>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</si>
  <si>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</si>
  <si>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</si>
  <si>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</si>
  <si>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</si>
  <si>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</si>
  <si>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</si>
  <si>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</si>
  <si>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</si>
  <si>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</si>
  <si>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</si>
  <si>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</si>
  <si>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</si>
  <si>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</si>
  <si>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</si>
  <si>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</si>
  <si>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</si>
  <si>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</si>
  <si>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</si>
  <si>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</si>
  <si>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</si>
  <si>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</si>
  <si>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</si>
  <si>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</si>
  <si>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</si>
  <si>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</si>
  <si>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</si>
  <si>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</si>
  <si>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</si>
  <si>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</si>
  <si>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</si>
  <si>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</si>
  <si>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</si>
  <si>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</si>
  <si>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</si>
  <si>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</si>
  <si>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</si>
  <si>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</si>
  <si>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</si>
  <si>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</si>
  <si>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</si>
  <si>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</si>
  <si>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</si>
  <si>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</si>
  <si>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</si>
  <si>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</si>
  <si>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</si>
  <si>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</si>
  <si>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</si>
  <si>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</si>
  <si>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</si>
  <si>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</si>
  <si>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</si>
  <si>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</si>
  <si>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</si>
  <si>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</si>
  <si>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</si>
  <si>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</si>
  <si>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</si>
  <si>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</si>
  <si>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</si>
  <si>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</si>
  <si>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</si>
  <si>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</si>
  <si>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</si>
  <si>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</si>
  <si>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</si>
  <si>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</si>
  <si>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</si>
  <si>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</si>
  <si>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</si>
  <si>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</si>
  <si>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</si>
  <si>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</si>
  <si>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</si>
  <si>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</si>
  <si>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</si>
  <si>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</si>
  <si>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</si>
  <si>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</si>
  <si>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</si>
  <si>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</si>
  <si>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</si>
  <si>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</si>
  <si>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</si>
  <si>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</si>
  <si>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</si>
  <si>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</si>
  <si>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</si>
  <si>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</si>
  <si>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</si>
  <si>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</si>
  <si>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</si>
  <si>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</si>
  <si>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</si>
  <si>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</si>
  <si>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</si>
  <si>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</si>
  <si>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</si>
  <si>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</si>
  <si>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</si>
  <si>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</si>
  <si>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</si>
  <si>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</si>
  <si>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</si>
  <si>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</si>
  <si>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</si>
  <si>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</si>
  <si>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</si>
  <si>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</si>
  <si>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</si>
  <si>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</si>
  <si>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</si>
  <si>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</si>
  <si>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</si>
  <si>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</si>
  <si>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</si>
  <si>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</si>
  <si>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</si>
  <si>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</si>
  <si>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</si>
  <si>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</si>
  <si>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</si>
  <si>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</si>
  <si>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</si>
  <si>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</si>
  <si>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</si>
  <si>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</si>
  <si>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</si>
  <si>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</si>
  <si>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</si>
  <si>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</si>
  <si>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</si>
  <si>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</si>
  <si>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</si>
  <si>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</si>
  <si>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</si>
  <si>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</si>
  <si>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</si>
  <si>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</si>
  <si>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</si>
  <si>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</si>
  <si>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</si>
  <si>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</si>
  <si>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</si>
  <si>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</si>
  <si>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</si>
  <si>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</si>
  <si>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</si>
  <si>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</si>
  <si>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</si>
  <si>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</si>
  <si>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</si>
  <si>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</si>
  <si>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</si>
  <si>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</si>
  <si>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</si>
  <si>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</si>
  <si>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</si>
  <si>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</si>
  <si>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</si>
  <si>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</si>
  <si>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</si>
  <si>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</si>
  <si>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</si>
  <si>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</si>
  <si>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</si>
  <si>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</si>
  <si>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</si>
  <si>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</si>
  <si>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</si>
  <si>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</si>
  <si>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</si>
  <si>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</si>
  <si>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</si>
  <si>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</si>
  <si>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</si>
  <si>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</si>
  <si>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</si>
  <si>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</si>
  <si>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</si>
  <si>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</si>
  <si>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</si>
  <si>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</si>
  <si>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</si>
  <si>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</si>
  <si>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</si>
  <si>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</si>
  <si>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</si>
  <si>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</si>
  <si>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</si>
  <si>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</si>
  <si>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</si>
  <si>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</si>
  <si>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</si>
  <si>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</si>
  <si>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</si>
  <si>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</si>
  <si>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</si>
  <si>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</si>
  <si>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</si>
  <si>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</si>
  <si>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</si>
  <si>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</si>
  <si>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</si>
  <si>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</si>
  <si>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</si>
  <si>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</si>
  <si>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</si>
  <si>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</si>
  <si>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</si>
  <si>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</si>
  <si>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</si>
  <si>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</si>
  <si>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</si>
  <si>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</si>
  <si>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</si>
  <si>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</si>
  <si>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</si>
  <si>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</si>
  <si>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</si>
  <si>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</si>
  <si>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</si>
  <si>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</si>
  <si>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</si>
  <si>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</si>
  <si>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</si>
  <si>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</si>
  <si>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</si>
  <si>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</si>
  <si>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</si>
  <si>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</si>
  <si>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</si>
  <si>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</si>
  <si>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</si>
  <si>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</si>
  <si>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</si>
  <si>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</si>
  <si>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</si>
  <si>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</si>
  <si>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</si>
  <si>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</si>
  <si>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</si>
  <si>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</si>
  <si>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</si>
  <si>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</si>
  <si>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</si>
  <si>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</si>
  <si>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</si>
  <si>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</si>
  <si>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</si>
  <si>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</si>
  <si>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</si>
  <si>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</si>
  <si>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</si>
  <si>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</si>
  <si>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</si>
  <si>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</si>
  <si>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</si>
  <si>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</si>
  <si>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</si>
  <si>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</si>
  <si>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</si>
  <si>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</si>
  <si>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</si>
  <si>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</si>
  <si>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</si>
  <si>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</si>
  <si>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</si>
  <si>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</si>
  <si>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</si>
  <si>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</si>
  <si>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</si>
  <si>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</si>
  <si>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</si>
  <si>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</si>
  <si>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</si>
  <si>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</si>
  <si>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</si>
  <si>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</si>
  <si>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</si>
  <si>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</si>
  <si>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</si>
  <si>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</si>
  <si>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</si>
  <si>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</si>
  <si>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</si>
  <si>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</si>
  <si>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</si>
  <si>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</si>
  <si>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</si>
  <si>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</si>
  <si>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</si>
  <si>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</si>
  <si>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</si>
  <si>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</si>
  <si>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</si>
  <si>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</si>
  <si>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</si>
  <si>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</si>
  <si>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</si>
  <si>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</si>
  <si>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</si>
  <si>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</si>
  <si>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</si>
  <si>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</si>
  <si>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</si>
  <si>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</si>
  <si>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</si>
  <si>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</si>
  <si>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</si>
  <si>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</si>
  <si>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</si>
  <si>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</si>
  <si>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</si>
  <si>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</si>
  <si>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</si>
  <si>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</si>
  <si>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</si>
  <si>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</si>
  <si>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</si>
  <si>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</si>
  <si>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</si>
  <si>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</si>
  <si>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</si>
  <si>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casos</t>
  </si>
  <si>
    <t>Cuenta de Corregimiento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</si>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</sst>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3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3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25" borderId="10" xfId="0" applyFont="1" applyFill="1" applyBorder="1"/>
    <xf numFmtId="0" fontId="0" fillId="25" borderId="20" xfId="0" applyFont="1" applyFill="1" applyBorder="1"/>
    <xf numFmtId="0" fontId="0" fillId="12" borderId="10" xfId="0" applyFont="1" applyFill="1" applyBorder="1"/>
    <xf numFmtId="0" fontId="0" fillId="12" borderId="20" xfId="0" applyFont="1" applyFill="1" applyBorder="1"/>
    <xf numFmtId="0" fontId="0" fillId="21" borderId="10" xfId="0" applyFont="1" applyFill="1" applyBorder="1"/>
    <xf numFmtId="0" fontId="0" fillId="21" borderId="20" xfId="0" applyFont="1" applyFill="1" applyBorder="1"/>
    <xf numFmtId="0" fontId="0" fillId="5" borderId="10" xfId="0" applyFont="1" applyFill="1" applyBorder="1"/>
    <xf numFmtId="0" fontId="0" fillId="5" borderId="20" xfId="0" applyFont="1" applyFill="1" applyBorder="1"/>
    <xf numFmtId="0" fontId="0" fillId="19" borderId="10" xfId="0" applyFont="1" applyFill="1" applyBorder="1"/>
    <xf numFmtId="0" fontId="0" fillId="19" borderId="20" xfId="0" applyFont="1" applyFill="1" applyBorder="1"/>
    <xf numFmtId="0" fontId="0" fillId="10" borderId="10" xfId="0" applyFont="1" applyFill="1" applyBorder="1"/>
    <xf numFmtId="0" fontId="0" fillId="10" borderId="20" xfId="0" applyFont="1" applyFill="1" applyBorder="1"/>
    <xf numFmtId="0" fontId="0" fillId="14" borderId="10" xfId="0" applyFont="1" applyFill="1" applyBorder="1"/>
    <xf numFmtId="0" fontId="0" fillId="14" borderId="2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pivotButton="1"/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36.594553935189" createdVersion="6" refreshedVersion="6" minRefreshableVersion="3" recordCount="151" xr:uid="{3F475C91-8B20-44AE-8032-3F51C72BE7CF}">
  <cacheSource type="worksheet">
    <worksheetSource ref="A2:B153" sheet="Hoja1"/>
  </cacheSource>
  <cacheFields count="2">
    <cacheField name="david (cabecera)" numFmtId="0">
      <sharedItems/>
    </cacheField>
    <cacheField name="37" numFmtId="0">
      <sharedItems containsSemiMixedTypes="0" containsString="0" containsNumber="1" containsInteger="1" minValue="6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36.595078935185" createdVersion="6" refreshedVersion="6" minRefreshableVersion="3" recordCount="152" xr:uid="{BD50D1A0-A7A9-4726-B075-F561A0C20774}">
  <cacheSource type="worksheet">
    <worksheetSource ref="A1:B153" sheet="Hoja1"/>
  </cacheSource>
  <cacheFields count="2">
    <cacheField name="Corregimiento" numFmtId="0">
      <sharedItems count="53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</sharedItems>
    </cacheField>
    <cacheField name="casos" numFmtId="0">
      <sharedItems containsSemiMixedTypes="0" containsString="0" containsNumber="1" containsInteger="1" minValue="6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santiago (cabecera)"/>
    <n v="31"/>
  </r>
  <r>
    <s v="las lomas"/>
    <n v="27"/>
  </r>
  <r>
    <s v="tocumen"/>
    <n v="25"/>
  </r>
  <r>
    <s v="david este"/>
    <n v="22"/>
  </r>
  <r>
    <s v="la concepción (Cabecera)"/>
    <n v="19"/>
  </r>
  <r>
    <s v="las mañanitas"/>
    <n v="18"/>
  </r>
  <r>
    <s v="alcalde díaz"/>
    <n v="16"/>
  </r>
  <r>
    <s v="caimitillo"/>
    <n v="15"/>
  </r>
  <r>
    <s v="tulú"/>
    <n v="13"/>
  </r>
  <r>
    <s v="pedregal"/>
    <n v="13"/>
  </r>
  <r>
    <s v="ernesto córdoba campos"/>
    <n v="11"/>
  </r>
  <r>
    <s v="cristóbal"/>
    <n v="60"/>
  </r>
  <r>
    <s v="santiago (cabecera)"/>
    <n v="36"/>
  </r>
  <r>
    <s v="david (cabecera)"/>
    <n v="34"/>
  </r>
  <r>
    <s v="vista alegre"/>
    <n v="30"/>
  </r>
  <r>
    <s v="caimitillo"/>
    <n v="23"/>
  </r>
  <r>
    <s v="pedregal"/>
    <n v="21"/>
  </r>
  <r>
    <s v="tocumen"/>
    <n v="20"/>
  </r>
  <r>
    <s v="juan demóstenes arosemena"/>
    <n v="19"/>
  </r>
  <r>
    <s v="barrio colón"/>
    <n v="18"/>
  </r>
  <r>
    <s v="canto del llano"/>
    <n v="17"/>
  </r>
  <r>
    <s v="arraiján (cabecera)"/>
    <n v="17"/>
  </r>
  <r>
    <s v="san francisco"/>
    <n v="16"/>
  </r>
  <r>
    <s v="david sur"/>
    <n v="16"/>
  </r>
  <r>
    <s v="pacora"/>
    <n v="14"/>
  </r>
  <r>
    <s v="24 de diciembre"/>
    <n v="14"/>
  </r>
  <r>
    <s v="juan díaz"/>
    <n v="14"/>
  </r>
  <r>
    <s v="alcalde díaz"/>
    <n v="13"/>
  </r>
  <r>
    <s v="guadalupe"/>
    <n v="13"/>
  </r>
  <r>
    <s v="penonomé (cabecera)"/>
    <n v="13"/>
  </r>
  <r>
    <s v="puerto armuelles (cabecera)"/>
    <n v="13"/>
  </r>
  <r>
    <s v="tocumen"/>
    <n v="36"/>
  </r>
  <r>
    <s v="david (cabecera)"/>
    <n v="34"/>
  </r>
  <r>
    <s v="santiago (cabecera)"/>
    <n v="33"/>
  </r>
  <r>
    <s v="cristóbal"/>
    <n v="29"/>
  </r>
  <r>
    <s v="caimitillo"/>
    <n v="24"/>
  </r>
  <r>
    <s v="24 de diciembre"/>
    <n v="24"/>
  </r>
  <r>
    <s v="juan díaz"/>
    <n v="21"/>
  </r>
  <r>
    <s v="arraiján (cabecera)"/>
    <n v="19"/>
  </r>
  <r>
    <s v="cañazas (cabecera)"/>
    <n v="18"/>
  </r>
  <r>
    <s v="las cumbres"/>
    <n v="18"/>
  </r>
  <r>
    <s v="pacora"/>
    <n v="18"/>
  </r>
  <r>
    <s v="david este"/>
    <n v="17"/>
  </r>
  <r>
    <s v="guadalupe"/>
    <n v="17"/>
  </r>
  <r>
    <s v="san francisco"/>
    <n v="16"/>
  </r>
  <r>
    <s v="vista alegre"/>
    <n v="16"/>
  </r>
  <r>
    <s v="don bosco"/>
    <n v="16"/>
  </r>
  <r>
    <s v="alcalde díaz"/>
    <n v="16"/>
  </r>
  <r>
    <s v="la concepción (Cabecera)"/>
    <n v="16"/>
  </r>
  <r>
    <s v="penonomé (cabecera)"/>
    <n v="15"/>
  </r>
  <r>
    <s v="las mañanitas"/>
    <n v="15"/>
  </r>
  <r>
    <s v="santiago (cabecera)"/>
    <n v="39"/>
  </r>
  <r>
    <s v="david (cabecera)"/>
    <n v="37"/>
  </r>
  <r>
    <s v="tocumen"/>
    <n v="32"/>
  </r>
  <r>
    <s v="el coco"/>
    <n v="27"/>
  </r>
  <r>
    <s v="cristóbal"/>
    <n v="22"/>
  </r>
  <r>
    <s v="caimitillo"/>
    <n v="22"/>
  </r>
  <r>
    <s v="david este"/>
    <n v="21"/>
  </r>
  <r>
    <s v="penonomé (cabecera)"/>
    <n v="21"/>
  </r>
  <r>
    <s v="ernesto córdoba campos"/>
    <n v="19"/>
  </r>
  <r>
    <s v="la concepción (Cabecera)"/>
    <n v="19"/>
  </r>
  <r>
    <s v="betania"/>
    <n v="17"/>
  </r>
  <r>
    <s v="pedregal"/>
    <n v="17"/>
  </r>
  <r>
    <s v="san martín de porres"/>
    <n v="15"/>
  </r>
  <r>
    <s v="24 de diciembre"/>
    <n v="15"/>
  </r>
  <r>
    <s v="san antonio"/>
    <n v="14"/>
  </r>
  <r>
    <s v="bella vista"/>
    <n v="14"/>
  </r>
  <r>
    <s v="vista alegre"/>
    <n v="14"/>
  </r>
  <r>
    <s v="pacora"/>
    <n v="14"/>
  </r>
  <r>
    <s v="río abajo"/>
    <n v="13"/>
  </r>
  <r>
    <s v="gualaca"/>
    <n v="13"/>
  </r>
  <r>
    <s v="david (cabecera)"/>
    <n v="40"/>
  </r>
  <r>
    <s v="Rincón"/>
    <n v="21"/>
  </r>
  <r>
    <s v="arraiján (cabecera)"/>
    <n v="20"/>
  </r>
  <r>
    <s v="las mañanitas"/>
    <n v="20"/>
  </r>
  <r>
    <s v="santiago (cabecera)"/>
    <n v="20"/>
  </r>
  <r>
    <s v="juan demóstenes arosemena"/>
    <n v="18"/>
  </r>
  <r>
    <s v="david este"/>
    <n v="17"/>
  </r>
  <r>
    <s v="tocumen"/>
    <n v="16"/>
  </r>
  <r>
    <s v="barrio balboa"/>
    <n v="15"/>
  </r>
  <r>
    <s v="pacora"/>
    <n v="15"/>
  </r>
  <r>
    <s v="vista alegre"/>
    <n v="15"/>
  </r>
  <r>
    <s v="24 de diciembre"/>
    <n v="14"/>
  </r>
  <r>
    <s v="david sur"/>
    <n v="13"/>
  </r>
  <r>
    <s v="río congo"/>
    <n v="13"/>
  </r>
  <r>
    <s v="barrio colón"/>
    <n v="12"/>
  </r>
  <r>
    <s v="cañazas (cabecera)"/>
    <n v="12"/>
  </r>
  <r>
    <s v="la concepción (cabecera)"/>
    <n v="12"/>
  </r>
  <r>
    <s v="alcalde díaz"/>
    <n v="12"/>
  </r>
  <r>
    <s v="pedregal"/>
    <n v="11"/>
  </r>
  <r>
    <s v="progreso"/>
    <n v="11"/>
  </r>
  <r>
    <s v="Santiago (cabecera)"/>
    <n v="45"/>
  </r>
  <r>
    <s v="david (cabecera)"/>
    <n v="43"/>
  </r>
  <r>
    <s v="caimitillo"/>
    <n v="20"/>
  </r>
  <r>
    <s v="cristóbal"/>
    <n v="20"/>
  </r>
  <r>
    <s v="parque lefevre"/>
    <n v="18"/>
  </r>
  <r>
    <s v="david sur"/>
    <n v="17"/>
  </r>
  <r>
    <s v="belisario frías"/>
    <n v="17"/>
  </r>
  <r>
    <s v="juan díaz"/>
    <n v="17"/>
  </r>
  <r>
    <s v="24 de diciembre"/>
    <n v="15"/>
  </r>
  <r>
    <s v="tocumen"/>
    <n v="15"/>
  </r>
  <r>
    <s v="puerto armuelles (cabecera)"/>
    <n v="15"/>
  </r>
  <r>
    <s v="rufina alfaro"/>
    <n v="14"/>
  </r>
  <r>
    <s v="san francisco"/>
    <n v="13"/>
  </r>
  <r>
    <s v="betania"/>
    <n v="13"/>
  </r>
  <r>
    <s v="Rodolfo Aguilar Delgado"/>
    <n v="12"/>
  </r>
  <r>
    <s v="progreso"/>
    <n v="12"/>
  </r>
  <r>
    <s v="el coco"/>
    <n v="11"/>
  </r>
  <r>
    <s v="omar torrijos"/>
    <n v="11"/>
  </r>
  <r>
    <s v="las lomas"/>
    <n v="11"/>
  </r>
  <r>
    <s v="david este"/>
    <n v="11"/>
  </r>
  <r>
    <s v="david (cabecera)"/>
    <n v="32"/>
  </r>
  <r>
    <s v="santiago (cabecera)"/>
    <n v="27"/>
  </r>
  <r>
    <s v="alcalde díaz"/>
    <n v="18"/>
  </r>
  <r>
    <s v="david sur"/>
    <n v="16"/>
  </r>
  <r>
    <s v="24 de diciembre"/>
    <n v="14"/>
  </r>
  <r>
    <s v="juan díaz"/>
    <n v="13"/>
  </r>
  <r>
    <s v="omar torrijos"/>
    <n v="11"/>
  </r>
  <r>
    <s v="rufina alfaro"/>
    <n v="10"/>
  </r>
  <r>
    <s v="las lomas"/>
    <n v="10"/>
  </r>
  <r>
    <s v="las mañanitas"/>
    <n v="8"/>
  </r>
  <r>
    <s v="david este"/>
    <n v="8"/>
  </r>
  <r>
    <s v="la estrella"/>
    <n v="8"/>
  </r>
  <r>
    <s v="betania"/>
    <n v="8"/>
  </r>
  <r>
    <s v="tocumen"/>
    <n v="8"/>
  </r>
  <r>
    <s v="cerro silvestre"/>
    <n v="8"/>
  </r>
  <r>
    <s v="el alto"/>
    <n v="8"/>
  </r>
  <r>
    <s v="vista alegre"/>
    <n v="7"/>
  </r>
  <r>
    <s v="toabré"/>
    <n v="7"/>
  </r>
  <r>
    <s v="la pintada (cabecera)"/>
    <n v="7"/>
  </r>
  <r>
    <s v="pedregal"/>
    <n v="6"/>
  </r>
  <r>
    <s v="david (cabecera)"/>
    <n v="26"/>
  </r>
  <r>
    <s v="la concepción (cabecera)"/>
    <n v="17"/>
  </r>
  <r>
    <s v="santiago (cabecera)"/>
    <n v="13"/>
  </r>
  <r>
    <s v="alcalde díaz"/>
    <n v="12"/>
  </r>
  <r>
    <s v="juan díaz"/>
    <n v="11"/>
  </r>
  <r>
    <s v="david sur"/>
    <n v="9"/>
  </r>
  <r>
    <s v="las lomas"/>
    <n v="9"/>
  </r>
  <r>
    <s v="tocumen"/>
    <n v="9"/>
  </r>
  <r>
    <s v="rodolfo Aguilar Delgado"/>
    <n v="8"/>
  </r>
  <r>
    <s v="pacora"/>
    <n v="8"/>
  </r>
  <r>
    <s v="arenas"/>
    <n v="8"/>
  </r>
  <r>
    <s v="boquerón (cabecera)"/>
    <n v="8"/>
  </r>
  <r>
    <s v="puerto armuelles (cabecera)"/>
    <n v="8"/>
  </r>
  <r>
    <s v="cañazas (Cabecera)"/>
    <n v="8"/>
  </r>
  <r>
    <s v="el empalme"/>
    <n v="8"/>
  </r>
  <r>
    <s v="san francisco"/>
    <n v="8"/>
  </r>
  <r>
    <s v="pedregal"/>
    <n v="7"/>
  </r>
  <r>
    <s v="david este"/>
    <n v="7"/>
  </r>
  <r>
    <s v="rufina alfaro"/>
    <n v="7"/>
  </r>
  <r>
    <s v="barrio colón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n v="37"/>
  </r>
  <r>
    <x v="1"/>
    <n v="31"/>
  </r>
  <r>
    <x v="2"/>
    <n v="27"/>
  </r>
  <r>
    <x v="3"/>
    <n v="25"/>
  </r>
  <r>
    <x v="4"/>
    <n v="22"/>
  </r>
  <r>
    <x v="5"/>
    <n v="19"/>
  </r>
  <r>
    <x v="6"/>
    <n v="18"/>
  </r>
  <r>
    <x v="7"/>
    <n v="16"/>
  </r>
  <r>
    <x v="8"/>
    <n v="15"/>
  </r>
  <r>
    <x v="9"/>
    <n v="13"/>
  </r>
  <r>
    <x v="10"/>
    <n v="13"/>
  </r>
  <r>
    <x v="11"/>
    <n v="11"/>
  </r>
  <r>
    <x v="12"/>
    <n v="60"/>
  </r>
  <r>
    <x v="1"/>
    <n v="36"/>
  </r>
  <r>
    <x v="0"/>
    <n v="34"/>
  </r>
  <r>
    <x v="13"/>
    <n v="30"/>
  </r>
  <r>
    <x v="8"/>
    <n v="23"/>
  </r>
  <r>
    <x v="10"/>
    <n v="21"/>
  </r>
  <r>
    <x v="3"/>
    <n v="20"/>
  </r>
  <r>
    <x v="14"/>
    <n v="19"/>
  </r>
  <r>
    <x v="15"/>
    <n v="18"/>
  </r>
  <r>
    <x v="16"/>
    <n v="17"/>
  </r>
  <r>
    <x v="17"/>
    <n v="17"/>
  </r>
  <r>
    <x v="18"/>
    <n v="16"/>
  </r>
  <r>
    <x v="19"/>
    <n v="16"/>
  </r>
  <r>
    <x v="20"/>
    <n v="14"/>
  </r>
  <r>
    <x v="21"/>
    <n v="14"/>
  </r>
  <r>
    <x v="22"/>
    <n v="14"/>
  </r>
  <r>
    <x v="7"/>
    <n v="13"/>
  </r>
  <r>
    <x v="23"/>
    <n v="13"/>
  </r>
  <r>
    <x v="24"/>
    <n v="13"/>
  </r>
  <r>
    <x v="25"/>
    <n v="13"/>
  </r>
  <r>
    <x v="3"/>
    <n v="36"/>
  </r>
  <r>
    <x v="0"/>
    <n v="34"/>
  </r>
  <r>
    <x v="1"/>
    <n v="33"/>
  </r>
  <r>
    <x v="12"/>
    <n v="29"/>
  </r>
  <r>
    <x v="8"/>
    <n v="24"/>
  </r>
  <r>
    <x v="21"/>
    <n v="24"/>
  </r>
  <r>
    <x v="22"/>
    <n v="21"/>
  </r>
  <r>
    <x v="17"/>
    <n v="19"/>
  </r>
  <r>
    <x v="26"/>
    <n v="18"/>
  </r>
  <r>
    <x v="27"/>
    <n v="18"/>
  </r>
  <r>
    <x v="20"/>
    <n v="18"/>
  </r>
  <r>
    <x v="4"/>
    <n v="17"/>
  </r>
  <r>
    <x v="23"/>
    <n v="17"/>
  </r>
  <r>
    <x v="18"/>
    <n v="16"/>
  </r>
  <r>
    <x v="13"/>
    <n v="16"/>
  </r>
  <r>
    <x v="28"/>
    <n v="16"/>
  </r>
  <r>
    <x v="7"/>
    <n v="16"/>
  </r>
  <r>
    <x v="5"/>
    <n v="16"/>
  </r>
  <r>
    <x v="24"/>
    <n v="15"/>
  </r>
  <r>
    <x v="6"/>
    <n v="15"/>
  </r>
  <r>
    <x v="1"/>
    <n v="39"/>
  </r>
  <r>
    <x v="0"/>
    <n v="37"/>
  </r>
  <r>
    <x v="3"/>
    <n v="32"/>
  </r>
  <r>
    <x v="29"/>
    <n v="27"/>
  </r>
  <r>
    <x v="12"/>
    <n v="22"/>
  </r>
  <r>
    <x v="8"/>
    <n v="22"/>
  </r>
  <r>
    <x v="4"/>
    <n v="21"/>
  </r>
  <r>
    <x v="24"/>
    <n v="21"/>
  </r>
  <r>
    <x v="11"/>
    <n v="19"/>
  </r>
  <r>
    <x v="5"/>
    <n v="19"/>
  </r>
  <r>
    <x v="30"/>
    <n v="17"/>
  </r>
  <r>
    <x v="10"/>
    <n v="17"/>
  </r>
  <r>
    <x v="31"/>
    <n v="15"/>
  </r>
  <r>
    <x v="21"/>
    <n v="15"/>
  </r>
  <r>
    <x v="32"/>
    <n v="14"/>
  </r>
  <r>
    <x v="33"/>
    <n v="14"/>
  </r>
  <r>
    <x v="13"/>
    <n v="14"/>
  </r>
  <r>
    <x v="20"/>
    <n v="14"/>
  </r>
  <r>
    <x v="34"/>
    <n v="13"/>
  </r>
  <r>
    <x v="35"/>
    <n v="13"/>
  </r>
  <r>
    <x v="0"/>
    <n v="40"/>
  </r>
  <r>
    <x v="36"/>
    <n v="21"/>
  </r>
  <r>
    <x v="17"/>
    <n v="20"/>
  </r>
  <r>
    <x v="6"/>
    <n v="20"/>
  </r>
  <r>
    <x v="1"/>
    <n v="20"/>
  </r>
  <r>
    <x v="14"/>
    <n v="18"/>
  </r>
  <r>
    <x v="4"/>
    <n v="17"/>
  </r>
  <r>
    <x v="3"/>
    <n v="16"/>
  </r>
  <r>
    <x v="37"/>
    <n v="15"/>
  </r>
  <r>
    <x v="20"/>
    <n v="15"/>
  </r>
  <r>
    <x v="13"/>
    <n v="15"/>
  </r>
  <r>
    <x v="21"/>
    <n v="14"/>
  </r>
  <r>
    <x v="19"/>
    <n v="13"/>
  </r>
  <r>
    <x v="38"/>
    <n v="13"/>
  </r>
  <r>
    <x v="15"/>
    <n v="12"/>
  </r>
  <r>
    <x v="26"/>
    <n v="12"/>
  </r>
  <r>
    <x v="5"/>
    <n v="12"/>
  </r>
  <r>
    <x v="7"/>
    <n v="12"/>
  </r>
  <r>
    <x v="10"/>
    <n v="11"/>
  </r>
  <r>
    <x v="39"/>
    <n v="11"/>
  </r>
  <r>
    <x v="1"/>
    <n v="45"/>
  </r>
  <r>
    <x v="0"/>
    <n v="43"/>
  </r>
  <r>
    <x v="8"/>
    <n v="20"/>
  </r>
  <r>
    <x v="12"/>
    <n v="20"/>
  </r>
  <r>
    <x v="40"/>
    <n v="18"/>
  </r>
  <r>
    <x v="19"/>
    <n v="17"/>
  </r>
  <r>
    <x v="41"/>
    <n v="17"/>
  </r>
  <r>
    <x v="22"/>
    <n v="17"/>
  </r>
  <r>
    <x v="21"/>
    <n v="15"/>
  </r>
  <r>
    <x v="3"/>
    <n v="15"/>
  </r>
  <r>
    <x v="25"/>
    <n v="15"/>
  </r>
  <r>
    <x v="42"/>
    <n v="14"/>
  </r>
  <r>
    <x v="18"/>
    <n v="13"/>
  </r>
  <r>
    <x v="30"/>
    <n v="13"/>
  </r>
  <r>
    <x v="43"/>
    <n v="12"/>
  </r>
  <r>
    <x v="39"/>
    <n v="12"/>
  </r>
  <r>
    <x v="29"/>
    <n v="11"/>
  </r>
  <r>
    <x v="44"/>
    <n v="11"/>
  </r>
  <r>
    <x v="2"/>
    <n v="11"/>
  </r>
  <r>
    <x v="4"/>
    <n v="11"/>
  </r>
  <r>
    <x v="0"/>
    <n v="32"/>
  </r>
  <r>
    <x v="1"/>
    <n v="27"/>
  </r>
  <r>
    <x v="7"/>
    <n v="18"/>
  </r>
  <r>
    <x v="19"/>
    <n v="16"/>
  </r>
  <r>
    <x v="21"/>
    <n v="14"/>
  </r>
  <r>
    <x v="22"/>
    <n v="13"/>
  </r>
  <r>
    <x v="44"/>
    <n v="11"/>
  </r>
  <r>
    <x v="42"/>
    <n v="10"/>
  </r>
  <r>
    <x v="2"/>
    <n v="10"/>
  </r>
  <r>
    <x v="6"/>
    <n v="8"/>
  </r>
  <r>
    <x v="4"/>
    <n v="8"/>
  </r>
  <r>
    <x v="45"/>
    <n v="8"/>
  </r>
  <r>
    <x v="30"/>
    <n v="8"/>
  </r>
  <r>
    <x v="3"/>
    <n v="8"/>
  </r>
  <r>
    <x v="46"/>
    <n v="8"/>
  </r>
  <r>
    <x v="47"/>
    <n v="8"/>
  </r>
  <r>
    <x v="13"/>
    <n v="7"/>
  </r>
  <r>
    <x v="48"/>
    <n v="7"/>
  </r>
  <r>
    <x v="49"/>
    <n v="7"/>
  </r>
  <r>
    <x v="10"/>
    <n v="6"/>
  </r>
  <r>
    <x v="0"/>
    <n v="26"/>
  </r>
  <r>
    <x v="5"/>
    <n v="17"/>
  </r>
  <r>
    <x v="1"/>
    <n v="13"/>
  </r>
  <r>
    <x v="7"/>
    <n v="12"/>
  </r>
  <r>
    <x v="22"/>
    <n v="11"/>
  </r>
  <r>
    <x v="19"/>
    <n v="9"/>
  </r>
  <r>
    <x v="2"/>
    <n v="9"/>
  </r>
  <r>
    <x v="3"/>
    <n v="9"/>
  </r>
  <r>
    <x v="43"/>
    <n v="8"/>
  </r>
  <r>
    <x v="20"/>
    <n v="8"/>
  </r>
  <r>
    <x v="50"/>
    <n v="8"/>
  </r>
  <r>
    <x v="51"/>
    <n v="8"/>
  </r>
  <r>
    <x v="25"/>
    <n v="8"/>
  </r>
  <r>
    <x v="26"/>
    <n v="8"/>
  </r>
  <r>
    <x v="52"/>
    <n v="8"/>
  </r>
  <r>
    <x v="18"/>
    <n v="8"/>
  </r>
  <r>
    <x v="10"/>
    <n v="7"/>
  </r>
  <r>
    <x v="4"/>
    <n v="7"/>
  </r>
  <r>
    <x v="42"/>
    <n v="7"/>
  </r>
  <r>
    <x v="15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47E55-EA5F-430F-A0CE-43B8107785F3}" name="TablaDinámica1" cacheId="906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F1:H18" firstHeaderRow="1" firstDataRow="1" firstDataCol="0"/>
  <pivotFields count="2">
    <pivotField compact="0" outline="0" showAll="0"/>
    <pivotField compact="0" outline="0" showAll="0"/>
  </pivot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1688E-EB01-4ADC-8237-D48DEE618088}" name="TablaDinámica2" cacheId="906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1:K55" firstHeaderRow="1" firstDataRow="1" firstDataCol="1"/>
  <pivotFields count="2">
    <pivotField axis="axisRow" dataField="1" compact="0" outline="0" showAll="0">
      <items count="54">
        <item x="21"/>
        <item x="7"/>
        <item x="50"/>
        <item x="17"/>
        <item x="37"/>
        <item x="15"/>
        <item x="41"/>
        <item x="33"/>
        <item x="30"/>
        <item x="51"/>
        <item x="8"/>
        <item x="16"/>
        <item x="26"/>
        <item x="46"/>
        <item x="12"/>
        <item x="0"/>
        <item x="4"/>
        <item x="19"/>
        <item x="28"/>
        <item x="47"/>
        <item x="29"/>
        <item x="52"/>
        <item x="11"/>
        <item x="23"/>
        <item x="35"/>
        <item x="14"/>
        <item x="22"/>
        <item x="5"/>
        <item x="45"/>
        <item x="49"/>
        <item x="27"/>
        <item x="2"/>
        <item x="6"/>
        <item x="44"/>
        <item x="20"/>
        <item x="40"/>
        <item x="10"/>
        <item x="24"/>
        <item x="39"/>
        <item x="25"/>
        <item x="36"/>
        <item x="34"/>
        <item x="38"/>
        <item x="43"/>
        <item x="42"/>
        <item x="32"/>
        <item x="18"/>
        <item x="31"/>
        <item x="1"/>
        <item x="48"/>
        <item x="3"/>
        <item x="9"/>
        <item x="13"/>
        <item t="default"/>
      </items>
    </pivotField>
    <pivotField compact="0" outline="0"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uenta de Corregimiento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39" totalsRowShown="0">
  <autoFilter ref="B1:CA339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314" totalsRowShown="0" headerRowDxfId="2">
  <autoFilter ref="B1:E731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B21CD2-C6B4-45CF-AA85-B5EA92BDF9CA}" name="Tabla3" displayName="Tabla3" ref="M1:N54" totalsRowShown="0">
  <autoFilter ref="M1:N54" xr:uid="{1CA60A4F-C1E5-4C6D-89DE-5D587A18A3BE}"/>
  <sortState xmlns:xlrd2="http://schemas.microsoft.com/office/spreadsheetml/2017/richdata2" ref="M2:N54">
    <sortCondition descending="1" ref="N1:N54"/>
  </sortState>
  <tableColumns count="2">
    <tableColumn id="1" xr3:uid="{76325311-5CFD-4905-9F01-0EAF9EE483B3}" name="Corregimiento"/>
    <tableColumn id="2" xr3:uid="{5DDE2969-3D15-457B-9370-D05B79B664CD}" name="Cuenta de Corregimi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39"/>
  <sheetViews>
    <sheetView tabSelected="1" workbookViewId="0">
      <pane xSplit="1" ySplit="1" topLeftCell="BS330" activePane="bottomRight" state="frozen"/>
      <selection pane="bottomRight" activeCell="CA339" sqref="CA33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79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79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79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79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79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79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79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79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79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79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79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79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79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79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79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79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79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79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25246.602918973324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79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79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79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79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79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79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79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79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79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79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79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79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79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79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79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79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79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79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79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79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79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79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79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79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79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79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79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79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79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79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79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79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79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79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79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79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79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79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79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79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79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79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79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79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79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79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79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79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79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79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79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79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79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79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79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79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79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79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79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79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79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79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79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79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79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79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79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79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79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79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79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79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79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79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161.04680422747862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79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79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79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79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79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79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79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79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  <row r="300" spans="1:79">
      <c r="A300" s="3">
        <v>44197</v>
      </c>
      <c r="B300" s="22">
        <v>44197</v>
      </c>
      <c r="C300" s="10">
        <v>249733</v>
      </c>
      <c r="D300">
        <f>IFERROR(C300-C299,"")</f>
        <v>2943</v>
      </c>
      <c r="E300" s="10">
        <v>4064</v>
      </c>
      <c r="F300">
        <f>E300-E299</f>
        <v>42</v>
      </c>
      <c r="G300" s="10">
        <v>197928</v>
      </c>
      <c r="H300">
        <f>G300-G299</f>
        <v>2790</v>
      </c>
      <c r="I300">
        <f>+IFERROR(C300-E300-G300,"")</f>
        <v>47741</v>
      </c>
      <c r="J300">
        <f>+IFERROR(I300-I299,"")</f>
        <v>111</v>
      </c>
      <c r="K300">
        <f>+IFERROR(E300/C300,"")</f>
        <v>1.6273379969807756E-2</v>
      </c>
      <c r="L300">
        <f>+IFERROR(G300/C300,"")</f>
        <v>0.79255845242719225</v>
      </c>
      <c r="M300">
        <f>+IFERROR(I300/C300,"")</f>
        <v>0.19116816760300001</v>
      </c>
      <c r="N300" s="22">
        <f>+IFERROR(D300/C300,"")</f>
        <v>1.1784585937781551E-2</v>
      </c>
      <c r="O300">
        <f>+IFERROR(F300/E300,"")</f>
        <v>1.0334645669291339E-2</v>
      </c>
      <c r="P300">
        <f>+IFERROR(H300/G300,"")</f>
        <v>1.4096034921789742E-2</v>
      </c>
      <c r="Q300">
        <f>+IFERROR(J300/I300,"")</f>
        <v>2.3250455583251292E-3</v>
      </c>
      <c r="R300" s="22">
        <f>+IFERROR(C300/3.974,"")</f>
        <v>62841.721187720177</v>
      </c>
      <c r="S300" s="22">
        <f>+IFERROR(E300/3.974,"")</f>
        <v>1022.6472068444891</v>
      </c>
      <c r="T300" s="22">
        <f>+IFERROR(G300/3.974,"")</f>
        <v>49805.737292400605</v>
      </c>
      <c r="U300" s="22">
        <f>+IFERROR(I300/3.974,"")</f>
        <v>12013.336688475087</v>
      </c>
      <c r="V300" s="10">
        <v>1317330</v>
      </c>
      <c r="W300">
        <f>V300-V299</f>
        <v>11297</v>
      </c>
      <c r="X300" s="22">
        <f>IFERROR(W300-W299,0)</f>
        <v>-3126</v>
      </c>
      <c r="Y300" s="35">
        <f>IFERROR(V300/3.974,0)</f>
        <v>331487.16658278811</v>
      </c>
      <c r="Z300" s="10">
        <v>1064047</v>
      </c>
      <c r="AA300" s="22">
        <f>Z300-Z299</f>
        <v>8354</v>
      </c>
      <c r="AB300" s="28">
        <f>IFERROR(Z300/V300,0)</f>
        <v>0.80773002968124918</v>
      </c>
      <c r="AC300" s="31">
        <f>IFERROR(AA300-AA299,0)</f>
        <v>-2023</v>
      </c>
      <c r="AD300">
        <f>V300-Z300</f>
        <v>253283</v>
      </c>
      <c r="AE300">
        <f>AD300-AD299</f>
        <v>2943</v>
      </c>
      <c r="AF300" s="28">
        <f>IFERROR(AD300/V300,0)</f>
        <v>0.19226997031875082</v>
      </c>
      <c r="AG300" s="31">
        <f>IFERROR(AE300-AE299,0)</f>
        <v>-1103</v>
      </c>
      <c r="AH300" s="35">
        <f>IFERROR(AE300/W300,0)</f>
        <v>0.26051164025847567</v>
      </c>
      <c r="AI300" s="35">
        <f>IFERROR(AD300/3.974,0)</f>
        <v>63735.027679919476</v>
      </c>
      <c r="AJ300" s="10">
        <v>44847</v>
      </c>
      <c r="AK300" s="22">
        <f>AJ300-AJ299</f>
        <v>166</v>
      </c>
      <c r="AL300" s="22">
        <f>IFERROR(AJ300/AJ299,0)-1</f>
        <v>3.7152257111523479E-3</v>
      </c>
      <c r="AM300" s="35">
        <f>IFERROR(AJ300/3.974,0)</f>
        <v>11285.103170608958</v>
      </c>
      <c r="AN300" s="35">
        <f>IFERROR(AJ300/C300," ")</f>
        <v>0.17957979121701978</v>
      </c>
      <c r="AO300" s="10">
        <v>623</v>
      </c>
      <c r="AP300">
        <f>AO300-AO299</f>
        <v>-47</v>
      </c>
      <c r="AQ300">
        <f>IFERROR(AO300/AO299,0)-1</f>
        <v>-7.0149253731343286E-2</v>
      </c>
      <c r="AR300" s="35">
        <f>IFERROR(AO300/3.974,0)</f>
        <v>156.76899849018619</v>
      </c>
      <c r="AS300" s="10">
        <v>2067</v>
      </c>
      <c r="AT300" s="22">
        <f>AS300-AS299</f>
        <v>-10</v>
      </c>
      <c r="AU300" s="22">
        <f>IFERROR(AS300/AS299,0)-1</f>
        <v>-4.8146364949446241E-3</v>
      </c>
      <c r="AV300" s="35">
        <f>IFERROR(AS300/3.974,0)</f>
        <v>520.13085052843485</v>
      </c>
      <c r="AW300" s="51">
        <f>IFERROR(AS300/C300," ")</f>
        <v>8.2768396647619653E-3</v>
      </c>
      <c r="AX300" s="10">
        <v>204</v>
      </c>
      <c r="AY300">
        <f>AX300-AX299</f>
        <v>2</v>
      </c>
      <c r="AZ300" s="22">
        <f>IFERROR(AX300/AX299,0)-1</f>
        <v>9.9009900990099098E-3</v>
      </c>
      <c r="BA300" s="35">
        <f>IFERROR(AX300/3.974,0)</f>
        <v>51.333668847508804</v>
      </c>
      <c r="BB300" s="51">
        <f>IFERROR(AX300/C300," ")</f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>IFERROR(BC300-BC299,0)</f>
        <v>111</v>
      </c>
      <c r="BE300" s="51">
        <f>IFERROR(BC300/BC299,0)-1</f>
        <v>2.3304639932815174E-3</v>
      </c>
      <c r="BF300" s="35">
        <f>IFERROR(BC300/3.974,0)</f>
        <v>12013.336688475087</v>
      </c>
      <c r="BG300" s="35">
        <f>IFERROR(BC300/C300," ")</f>
        <v>0.19116816760300001</v>
      </c>
      <c r="BH300" s="45">
        <v>42253</v>
      </c>
      <c r="BI300" s="48">
        <f>IFERROR((BH300-BH299), 0)</f>
        <v>360</v>
      </c>
      <c r="BJ300" s="14">
        <v>100831</v>
      </c>
      <c r="BK300" s="48">
        <f>IFERROR((BJ300-BJ299),0)</f>
        <v>1730</v>
      </c>
      <c r="BL300" s="14">
        <v>72955</v>
      </c>
      <c r="BM300" s="48">
        <f>IFERROR((BL300-BL299),0)</f>
        <v>569</v>
      </c>
      <c r="BN300" s="14">
        <v>28202</v>
      </c>
      <c r="BO300" s="48">
        <f>IFERROR((BN300-BN299),0)</f>
        <v>237</v>
      </c>
      <c r="BP300" s="14">
        <v>5492</v>
      </c>
      <c r="BQ300" s="48">
        <f>IFERROR((BP300-BP299),0)</f>
        <v>47</v>
      </c>
      <c r="BR300" s="16">
        <v>27</v>
      </c>
      <c r="BS300" s="24">
        <f>IFERROR((BR300-BR299),0)</f>
        <v>0</v>
      </c>
      <c r="BT300" s="16">
        <v>191</v>
      </c>
      <c r="BU300" s="24">
        <f>IFERROR((BT300-BT299),0)</f>
        <v>5</v>
      </c>
      <c r="BV300" s="16">
        <v>800</v>
      </c>
      <c r="BW300" s="24">
        <f>IFERROR((BV300-BV299),0)</f>
        <v>6</v>
      </c>
      <c r="BX300" s="16">
        <v>1988</v>
      </c>
      <c r="BY300" s="24">
        <f>IFERROR((BX300-BX299),0)</f>
        <v>18</v>
      </c>
      <c r="BZ300" s="21">
        <v>1058</v>
      </c>
      <c r="CA300" s="27">
        <f>IFERROR((BZ300-BZ299),0)</f>
        <v>13</v>
      </c>
    </row>
    <row r="301" spans="1:79">
      <c r="A301" s="3">
        <v>44198</v>
      </c>
      <c r="B301" s="22">
        <v>44198</v>
      </c>
      <c r="C301" s="10">
        <v>251764</v>
      </c>
      <c r="D301">
        <f>IFERROR(C301-C300,"")</f>
        <v>2031</v>
      </c>
      <c r="E301" s="10">
        <v>4103</v>
      </c>
      <c r="F301">
        <f>E301-E300</f>
        <v>39</v>
      </c>
      <c r="G301" s="10">
        <v>199694</v>
      </c>
      <c r="H301">
        <f>G301-G300</f>
        <v>1766</v>
      </c>
      <c r="I301">
        <f>+IFERROR(C301-E301-G301,"")</f>
        <v>47967</v>
      </c>
      <c r="J301">
        <f>+IFERROR(I301-I300,"")</f>
        <v>226</v>
      </c>
      <c r="K301">
        <f>+IFERROR(E301/C301,"")</f>
        <v>1.6297008309369091E-2</v>
      </c>
      <c r="L301">
        <f>+IFERROR(G301/C301,"")</f>
        <v>0.79317932667100932</v>
      </c>
      <c r="M301">
        <f>+IFERROR(I301/C301,"")</f>
        <v>0.19052366501962156</v>
      </c>
      <c r="N301" s="22">
        <f>+IFERROR(D301/C301,"")</f>
        <v>8.0670786927439977E-3</v>
      </c>
      <c r="O301">
        <f>+IFERROR(F301/E301,"")</f>
        <v>9.5052400682427499E-3</v>
      </c>
      <c r="P301">
        <f>+IFERROR(H301/G301,"")</f>
        <v>8.8435306018207864E-3</v>
      </c>
      <c r="Q301">
        <f>+IFERROR(J301/I301,"")</f>
        <v>4.7115725394542077E-3</v>
      </c>
      <c r="R301" s="22">
        <f>+IFERROR(C301/3.974,"")</f>
        <v>63352.793155510815</v>
      </c>
      <c r="S301" s="22">
        <f>+IFERROR(E301/3.974,"")</f>
        <v>1032.4609964771012</v>
      </c>
      <c r="T301" s="22">
        <f>+IFERROR(G301/3.974,"")</f>
        <v>50250.125817815802</v>
      </c>
      <c r="U301" s="22">
        <f>+IFERROR(I301/3.974,"")</f>
        <v>12070.206341217916</v>
      </c>
      <c r="V301" s="10">
        <v>1324185</v>
      </c>
      <c r="W301">
        <f>V301-V300</f>
        <v>6855</v>
      </c>
      <c r="X301" s="22">
        <f>IFERROR(W301-W300,0)</f>
        <v>-4442</v>
      </c>
      <c r="Y301" s="35">
        <f>IFERROR(V301/3.974,0)</f>
        <v>333212.12883744336</v>
      </c>
      <c r="Z301" s="10">
        <v>1068871</v>
      </c>
      <c r="AA301" s="22">
        <f>Z301-Z300</f>
        <v>4824</v>
      </c>
      <c r="AB301" s="28">
        <f>IFERROR(Z301/V301,0)</f>
        <v>0.8071915933196645</v>
      </c>
      <c r="AC301" s="31">
        <f>IFERROR(AA301-AA300,0)</f>
        <v>-3530</v>
      </c>
      <c r="AD301">
        <f>V301-Z301</f>
        <v>255314</v>
      </c>
      <c r="AE301">
        <f>AD301-AD300</f>
        <v>2031</v>
      </c>
      <c r="AF301" s="28">
        <f>IFERROR(AD301/V301,0)</f>
        <v>0.19280840668033544</v>
      </c>
      <c r="AG301" s="31">
        <f>IFERROR(AE301-AE300,0)</f>
        <v>-912</v>
      </c>
      <c r="AH301" s="35">
        <f>IFERROR(AE301/W301,0)</f>
        <v>0.2962800875273523</v>
      </c>
      <c r="AI301" s="35">
        <f>IFERROR(AD301/3.974,0)</f>
        <v>64246.099647710114</v>
      </c>
      <c r="AJ301" s="10">
        <v>45043</v>
      </c>
      <c r="AK301" s="22">
        <f>AJ301-AJ300</f>
        <v>196</v>
      </c>
      <c r="AL301" s="22">
        <f>IFERROR(AJ301/AJ300,0)-1</f>
        <v>4.370414966441416E-3</v>
      </c>
      <c r="AM301" s="35">
        <f>IFERROR(AJ301/3.974,0)</f>
        <v>11334.423754403622</v>
      </c>
      <c r="AN301" s="35">
        <f>IFERROR(AJ301/C301," ")</f>
        <v>0.17890961376527223</v>
      </c>
      <c r="AO301" s="10">
        <v>625</v>
      </c>
      <c r="AP301">
        <f>AO301-AO300</f>
        <v>2</v>
      </c>
      <c r="AQ301">
        <f>IFERROR(AO301/AO300,0)-1</f>
        <v>3.2102728731941976E-3</v>
      </c>
      <c r="AR301" s="35">
        <f>IFERROR(AO301/3.974,0)</f>
        <v>157.27226975339707</v>
      </c>
      <c r="AS301" s="10">
        <v>2084</v>
      </c>
      <c r="AT301" s="22">
        <f>AS301-AS300</f>
        <v>17</v>
      </c>
      <c r="AU301" s="22">
        <f>IFERROR(AS301/AS300,0)-1</f>
        <v>8.2244799225932308E-3</v>
      </c>
      <c r="AV301" s="35">
        <f>IFERROR(AS301/3.974,0)</f>
        <v>524.40865626572725</v>
      </c>
      <c r="AW301" s="51">
        <f>IFERROR(AS301/C301," ")</f>
        <v>8.2775933016634631E-3</v>
      </c>
      <c r="AX301" s="10">
        <v>215</v>
      </c>
      <c r="AY301">
        <f>AX301-AX300</f>
        <v>11</v>
      </c>
      <c r="AZ301" s="22">
        <f>IFERROR(AX301/AX300,0)-1</f>
        <v>5.3921568627451011E-2</v>
      </c>
      <c r="BA301" s="35">
        <f>IFERROR(AX301/3.974,0)</f>
        <v>54.101660795168591</v>
      </c>
      <c r="BB301" s="51">
        <f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>IFERROR(BC301-BC300,0)</f>
        <v>226</v>
      </c>
      <c r="BE301" s="51">
        <f>IFERROR(BC301/BC300,0)-1</f>
        <v>4.7338765421753859E-3</v>
      </c>
      <c r="BF301" s="35">
        <f>IFERROR(BC301/3.974,0)</f>
        <v>12070.206341217916</v>
      </c>
      <c r="BG301" s="35">
        <f>IFERROR(BC301/C301," ")</f>
        <v>0.19052366501962156</v>
      </c>
      <c r="BH301" s="45">
        <v>42585</v>
      </c>
      <c r="BI301" s="48">
        <f>IFERROR((BH301-BH300), 0)</f>
        <v>332</v>
      </c>
      <c r="BJ301" s="14">
        <v>101560</v>
      </c>
      <c r="BK301" s="48">
        <f>IFERROR((BJ301-BJ300),0)</f>
        <v>729</v>
      </c>
      <c r="BL301" s="14">
        <v>73569</v>
      </c>
      <c r="BM301" s="48">
        <f>IFERROR((BL301-BL300),0)</f>
        <v>614</v>
      </c>
      <c r="BN301" s="14">
        <v>28494</v>
      </c>
      <c r="BO301" s="48">
        <f>IFERROR((BN301-BN300),0)</f>
        <v>292</v>
      </c>
      <c r="BP301" s="14">
        <v>5556</v>
      </c>
      <c r="BQ301" s="48">
        <f>IFERROR((BP301-BP300),0)</f>
        <v>64</v>
      </c>
      <c r="BR301" s="16">
        <v>27</v>
      </c>
      <c r="BS301" s="24">
        <f>IFERROR((BR301-BR300),0)</f>
        <v>0</v>
      </c>
      <c r="BT301" s="16">
        <v>194</v>
      </c>
      <c r="BU301" s="24">
        <f>IFERROR((BT301-BT300),0)</f>
        <v>3</v>
      </c>
      <c r="BV301" s="16">
        <v>807</v>
      </c>
      <c r="BW301" s="24">
        <f>IFERROR((BV301-BV300),0)</f>
        <v>7</v>
      </c>
      <c r="BX301" s="16">
        <v>2002</v>
      </c>
      <c r="BY301" s="24">
        <f>IFERROR((BX301-BX300),0)</f>
        <v>14</v>
      </c>
      <c r="BZ301" s="21">
        <v>1073</v>
      </c>
      <c r="CA301" s="27">
        <f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>IFERROR(C302-C301,"")</f>
        <v>1972</v>
      </c>
      <c r="E302" s="10">
        <v>4140</v>
      </c>
      <c r="F302">
        <f>E302-E301</f>
        <v>37</v>
      </c>
      <c r="G302" s="10">
        <v>201816</v>
      </c>
      <c r="H302">
        <f>G302-G301</f>
        <v>2122</v>
      </c>
      <c r="I302">
        <f>+IFERROR(C302-E302-G302,"")</f>
        <v>47780</v>
      </c>
      <c r="J302">
        <f>+IFERROR(I302-I301,"")</f>
        <v>-187</v>
      </c>
      <c r="K302">
        <f>+IFERROR(E302/C302,"")</f>
        <v>1.6316171138506162E-2</v>
      </c>
      <c r="L302">
        <f>+IFERROR(G302/C302,"")</f>
        <v>0.79537787306491792</v>
      </c>
      <c r="M302">
        <f>+IFERROR(I302/C302,"")</f>
        <v>0.18830595579657597</v>
      </c>
      <c r="N302" s="22">
        <f>+IFERROR(D302/C302,"")</f>
        <v>7.7718573635589747E-3</v>
      </c>
      <c r="O302">
        <f>+IFERROR(F302/E302,"")</f>
        <v>8.9371980676328511E-3</v>
      </c>
      <c r="P302">
        <f>+IFERROR(H302/G302,"")</f>
        <v>1.0514528084988307E-2</v>
      </c>
      <c r="Q302">
        <f>+IFERROR(J302/I302,"")</f>
        <v>-3.9137714524905822E-3</v>
      </c>
      <c r="R302" s="22">
        <f>+IFERROR(C302/3.974,"")</f>
        <v>63849.018621036739</v>
      </c>
      <c r="S302" s="22">
        <f>+IFERROR(E302/3.974,"")</f>
        <v>1041.7715148465022</v>
      </c>
      <c r="T302" s="22">
        <f>+IFERROR(G302/3.974,"")</f>
        <v>50784.096628082531</v>
      </c>
      <c r="U302" s="22">
        <f>+IFERROR(I302/3.974,"")</f>
        <v>12023.1504781077</v>
      </c>
      <c r="V302" s="10">
        <v>1332023</v>
      </c>
      <c r="W302">
        <f>V302-V301</f>
        <v>7838</v>
      </c>
      <c r="X302" s="22">
        <f>IFERROR(W302-W301,0)</f>
        <v>983</v>
      </c>
      <c r="Y302" s="35">
        <f>IFERROR(V302/3.974,0)</f>
        <v>335184.44891796674</v>
      </c>
      <c r="Z302" s="10">
        <v>1074737</v>
      </c>
      <c r="AA302" s="22">
        <f>Z302-Z301</f>
        <v>5866</v>
      </c>
      <c r="AB302" s="28">
        <f>IFERROR(Z302/V302,0)</f>
        <v>0.8068456775896512</v>
      </c>
      <c r="AC302" s="31">
        <f>IFERROR(AA302-AA301,0)</f>
        <v>1042</v>
      </c>
      <c r="AD302">
        <f>V302-Z302</f>
        <v>257286</v>
      </c>
      <c r="AE302">
        <f>AD302-AD301</f>
        <v>1972</v>
      </c>
      <c r="AF302" s="28">
        <f>IFERROR(AD302/V302,0)</f>
        <v>0.19315432241034877</v>
      </c>
      <c r="AG302" s="31">
        <f>IFERROR(AE302-AE301,0)</f>
        <v>-59</v>
      </c>
      <c r="AH302" s="35">
        <f>IFERROR(AE302/W302,0)</f>
        <v>0.25159479459045675</v>
      </c>
      <c r="AI302" s="35">
        <f>IFERROR(AD302/3.974,0)</f>
        <v>64742.325113236031</v>
      </c>
      <c r="AJ302" s="10">
        <v>44830</v>
      </c>
      <c r="AK302" s="22">
        <f>AJ302-AJ301</f>
        <v>-213</v>
      </c>
      <c r="AL302" s="22">
        <f>IFERROR(AJ302/AJ301,0)-1</f>
        <v>-4.7288146881868665E-3</v>
      </c>
      <c r="AM302" s="35">
        <f>IFERROR(AJ302/3.974,0)</f>
        <v>11280.825364871665</v>
      </c>
      <c r="AN302" s="35">
        <f>IFERROR(AJ302/C302," ")</f>
        <v>0.17667969858435539</v>
      </c>
      <c r="AO302" s="10">
        <v>651</v>
      </c>
      <c r="AP302">
        <f>AO302-AO301</f>
        <v>26</v>
      </c>
      <c r="AQ302">
        <f>IFERROR(AO302/AO301,0)-1</f>
        <v>4.1600000000000081E-2</v>
      </c>
      <c r="AR302" s="35">
        <f>IFERROR(AO302/3.974,0)</f>
        <v>163.81479617513838</v>
      </c>
      <c r="AS302" s="10">
        <v>2081</v>
      </c>
      <c r="AT302" s="22">
        <f>AS302-AS301</f>
        <v>-3</v>
      </c>
      <c r="AU302" s="22">
        <f>IFERROR(AS302/AS301,0)-1</f>
        <v>-1.4395393474088136E-3</v>
      </c>
      <c r="AV302" s="35">
        <f>IFERROR(AS302/3.974,0)</f>
        <v>523.65374937091087</v>
      </c>
      <c r="AW302" s="51">
        <f>IFERROR(AS302/C302," ")</f>
        <v>8.2014377147901756E-3</v>
      </c>
      <c r="AX302" s="10">
        <v>218</v>
      </c>
      <c r="AY302">
        <f>AX302-AX301</f>
        <v>3</v>
      </c>
      <c r="AZ302" s="22">
        <f>IFERROR(AX302/AX301,0)-1</f>
        <v>1.3953488372093092E-2</v>
      </c>
      <c r="BA302" s="35">
        <f>IFERROR(AX302/3.974,0)</f>
        <v>54.8565676899849</v>
      </c>
      <c r="BB302" s="51">
        <f>IFERROR(AX302/C302," ")</f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>IFERROR(BC302-BC301,0)</f>
        <v>-187</v>
      </c>
      <c r="BE302" s="51">
        <f>IFERROR(BC302/BC301,0)-1</f>
        <v>-3.8985135614068023E-3</v>
      </c>
      <c r="BF302" s="35">
        <f>IFERROR(BC302/3.974,0)</f>
        <v>12023.1504781077</v>
      </c>
      <c r="BG302" s="35">
        <f>IFERROR(BC302/C302," ")</f>
        <v>0.18830595579657597</v>
      </c>
      <c r="BH302" s="45">
        <v>42957</v>
      </c>
      <c r="BI302" s="48">
        <f>IFERROR((BH302-BH301), 0)</f>
        <v>372</v>
      </c>
      <c r="BJ302" s="14">
        <v>102222</v>
      </c>
      <c r="BK302" s="48">
        <f>IFERROR((BJ302-BJ301),0)</f>
        <v>662</v>
      </c>
      <c r="BL302" s="14">
        <v>74189</v>
      </c>
      <c r="BM302" s="48">
        <f>IFERROR((BL302-BL301),0)</f>
        <v>620</v>
      </c>
      <c r="BN302" s="14">
        <v>28755</v>
      </c>
      <c r="BO302" s="48">
        <f>IFERROR((BN302-BN301),0)</f>
        <v>261</v>
      </c>
      <c r="BP302" s="14">
        <v>5613</v>
      </c>
      <c r="BQ302" s="48">
        <f>IFERROR((BP302-BP301),0)</f>
        <v>57</v>
      </c>
      <c r="BR302" s="16">
        <v>27</v>
      </c>
      <c r="BS302" s="24">
        <f>IFERROR((BR302-BR301),0)</f>
        <v>0</v>
      </c>
      <c r="BT302" s="16">
        <v>195</v>
      </c>
      <c r="BU302" s="24">
        <f>IFERROR((BT302-BT301),0)</f>
        <v>1</v>
      </c>
      <c r="BV302" s="16">
        <v>819</v>
      </c>
      <c r="BW302" s="24">
        <f>IFERROR((BV302-BV301),0)</f>
        <v>12</v>
      </c>
      <c r="BX302" s="16">
        <v>2013</v>
      </c>
      <c r="BY302" s="24">
        <f>IFERROR((BX302-BX301),0)</f>
        <v>11</v>
      </c>
      <c r="BZ302" s="21">
        <v>1086</v>
      </c>
      <c r="CA302" s="27">
        <f>IFERROR((BZ302-BZ301),0)</f>
        <v>13</v>
      </c>
    </row>
    <row r="303" spans="1:79">
      <c r="A303" s="3">
        <v>44200</v>
      </c>
      <c r="B303" s="22">
        <v>44200</v>
      </c>
      <c r="C303" s="10">
        <v>256230</v>
      </c>
      <c r="D303">
        <f>IFERROR(C303-C302,"")</f>
        <v>2494</v>
      </c>
      <c r="E303" s="10">
        <v>4197</v>
      </c>
      <c r="F303">
        <f>E303-E302</f>
        <v>57</v>
      </c>
      <c r="G303" s="10">
        <v>203688</v>
      </c>
      <c r="H303">
        <f>G303-G302</f>
        <v>1872</v>
      </c>
      <c r="I303">
        <f>+IFERROR(C303-E303-G303,"")</f>
        <v>48345</v>
      </c>
      <c r="J303">
        <f>+IFERROR(I303-I302,"")</f>
        <v>565</v>
      </c>
      <c r="K303">
        <f>+IFERROR(E303/C303,"")</f>
        <v>1.6379815009951997E-2</v>
      </c>
      <c r="L303">
        <f>+IFERROR(G303/C303,"")</f>
        <v>0.79494204425711279</v>
      </c>
      <c r="M303">
        <f>+IFERROR(I303/C303,"")</f>
        <v>0.18867814073293526</v>
      </c>
      <c r="N303" s="22">
        <f>+IFERROR(D303/C303,"")</f>
        <v>9.7334426101549389E-3</v>
      </c>
      <c r="O303">
        <f>+IFERROR(F303/E303,"")</f>
        <v>1.3581129378127233E-2</v>
      </c>
      <c r="P303">
        <f>+IFERROR(H303/G303,"")</f>
        <v>9.1905266878755752E-3</v>
      </c>
      <c r="Q303">
        <f>+IFERROR(J303/I303,"")</f>
        <v>1.1686834212431482E-2</v>
      </c>
      <c r="R303" s="22">
        <f>+IFERROR(C303/3.974,"")</f>
        <v>64476.597886260693</v>
      </c>
      <c r="S303" s="22">
        <f>+IFERROR(E303/3.974,"")</f>
        <v>1056.114745848012</v>
      </c>
      <c r="T303" s="22">
        <f>+IFERROR(G303/3.974,"")</f>
        <v>51255.158530447909</v>
      </c>
      <c r="U303" s="22">
        <f>+IFERROR(I303/3.974,"")</f>
        <v>12165.324609964771</v>
      </c>
      <c r="V303" s="10">
        <v>1343045</v>
      </c>
      <c r="W303">
        <f>V303-V302</f>
        <v>11022</v>
      </c>
      <c r="X303" s="22">
        <f>IFERROR(W303-W302,0)</f>
        <v>3184</v>
      </c>
      <c r="Y303" s="35">
        <f>IFERROR(V303/3.974,0)</f>
        <v>337957.97684952186</v>
      </c>
      <c r="Z303" s="10">
        <v>1083265</v>
      </c>
      <c r="AA303" s="22">
        <f>Z303-Z302</f>
        <v>8528</v>
      </c>
      <c r="AB303" s="28">
        <f>IFERROR(Z303/V303,0)</f>
        <v>0.80657386759192728</v>
      </c>
      <c r="AC303" s="31">
        <f>IFERROR(AA303-AA302,0)</f>
        <v>2662</v>
      </c>
      <c r="AD303">
        <f>V303-Z303</f>
        <v>259780</v>
      </c>
      <c r="AE303">
        <f>AD303-AD302</f>
        <v>2494</v>
      </c>
      <c r="AF303" s="28">
        <f>IFERROR(AD303/V303,0)</f>
        <v>0.19342613240807269</v>
      </c>
      <c r="AG303" s="31">
        <f>IFERROR(AE303-AE302,0)</f>
        <v>522</v>
      </c>
      <c r="AH303" s="35">
        <f>IFERROR(AE303/W303,0)</f>
        <v>0.2262747232807113</v>
      </c>
      <c r="AI303" s="35">
        <f>IFERROR(AD303/3.974,0)</f>
        <v>65369.904378459985</v>
      </c>
      <c r="AJ303" s="10">
        <v>45261</v>
      </c>
      <c r="AK303" s="22">
        <f>AJ303-AJ302</f>
        <v>431</v>
      </c>
      <c r="AL303" s="22">
        <f>IFERROR(AJ303/AJ302,0)-1</f>
        <v>9.61409770243149E-3</v>
      </c>
      <c r="AM303" s="35">
        <f>IFERROR(AJ303/3.974,0)</f>
        <v>11389.280322093608</v>
      </c>
      <c r="AN303" s="35">
        <f>IFERROR(AJ303/C303," ")</f>
        <v>0.1766420793818054</v>
      </c>
      <c r="AO303" s="10">
        <v>658</v>
      </c>
      <c r="AP303">
        <f>AO303-AO302</f>
        <v>7</v>
      </c>
      <c r="AQ303">
        <f>IFERROR(AO303/AO302,0)-1</f>
        <v>1.0752688172043001E-2</v>
      </c>
      <c r="AR303" s="35">
        <f>IFERROR(AO303/3.974,0)</f>
        <v>165.57624559637645</v>
      </c>
      <c r="AS303" s="10">
        <v>2191</v>
      </c>
      <c r="AT303" s="22">
        <f>AS303-AS302</f>
        <v>110</v>
      </c>
      <c r="AU303" s="22">
        <f>IFERROR(AS303/AS302,0)-1</f>
        <v>5.2859202306583475E-2</v>
      </c>
      <c r="AV303" s="35">
        <f>IFERROR(AS303/3.974,0)</f>
        <v>551.33366884750876</v>
      </c>
      <c r="AW303" s="51">
        <f>IFERROR(AS303/C303," ")</f>
        <v>8.5509112906373176E-3</v>
      </c>
      <c r="AX303" s="10">
        <v>235</v>
      </c>
      <c r="AY303">
        <f>AX303-AX302</f>
        <v>17</v>
      </c>
      <c r="AZ303" s="22">
        <f>IFERROR(AX303/AX302,0)-1</f>
        <v>7.7981651376146877E-2</v>
      </c>
      <c r="BA303" s="35">
        <f>IFERROR(AX303/3.974,0)</f>
        <v>59.134373427277296</v>
      </c>
      <c r="BB303" s="51">
        <f>IFERROR(AX303/C303," ")</f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>IFERROR(BC303-BC302,0)</f>
        <v>565</v>
      </c>
      <c r="BE303" s="51">
        <f>IFERROR(BC303/BC302,0)-1</f>
        <v>1.1825031393888574E-2</v>
      </c>
      <c r="BF303" s="35">
        <f>IFERROR(BC303/3.974,0)</f>
        <v>12165.324609964771</v>
      </c>
      <c r="BG303" s="35">
        <f>IFERROR(BC303/C303," ")</f>
        <v>0.18867814073293526</v>
      </c>
      <c r="BH303" s="45">
        <v>43396</v>
      </c>
      <c r="BI303" s="48">
        <f>IFERROR((BH303-BH302), 0)</f>
        <v>439</v>
      </c>
      <c r="BJ303" s="14">
        <v>102303</v>
      </c>
      <c r="BK303" s="48">
        <f>IFERROR((BJ303-BJ302),0)</f>
        <v>81</v>
      </c>
      <c r="BL303" s="14">
        <v>75320</v>
      </c>
      <c r="BM303" s="48">
        <f>IFERROR((BL303-BL302),0)</f>
        <v>1131</v>
      </c>
      <c r="BN303" s="14">
        <v>29136</v>
      </c>
      <c r="BO303" s="48">
        <f>IFERROR((BN303-BN302),0)</f>
        <v>381</v>
      </c>
      <c r="BP303" s="14">
        <v>6075</v>
      </c>
      <c r="BQ303" s="48">
        <f>IFERROR((BP303-BP302),0)</f>
        <v>462</v>
      </c>
      <c r="BR303" s="16">
        <v>27</v>
      </c>
      <c r="BS303" s="24">
        <f>IFERROR((BR303-BR302),0)</f>
        <v>0</v>
      </c>
      <c r="BT303" s="16">
        <v>196</v>
      </c>
      <c r="BU303" s="24">
        <f>IFERROR((BT303-BT302),0)</f>
        <v>1</v>
      </c>
      <c r="BV303" s="16">
        <v>835</v>
      </c>
      <c r="BW303" s="24">
        <f>IFERROR((BV303-BV302),0)</f>
        <v>16</v>
      </c>
      <c r="BX303" s="16">
        <v>2034</v>
      </c>
      <c r="BY303" s="24">
        <f>IFERROR((BX303-BX302),0)</f>
        <v>21</v>
      </c>
      <c r="BZ303" s="21">
        <v>1105</v>
      </c>
      <c r="CA303" s="27">
        <f>IFERROR((BZ303-BZ302),0)</f>
        <v>19</v>
      </c>
    </row>
    <row r="304" spans="1:79">
      <c r="A304" s="3">
        <v>44201</v>
      </c>
      <c r="B304" s="22">
        <v>44201</v>
      </c>
      <c r="C304" s="10">
        <v>259770</v>
      </c>
      <c r="D304">
        <f>IFERROR(C304-C303,"")</f>
        <v>3540</v>
      </c>
      <c r="E304" s="10">
        <v>4238</v>
      </c>
      <c r="F304">
        <f>E304-E303</f>
        <v>41</v>
      </c>
      <c r="G304" s="10">
        <v>206087</v>
      </c>
      <c r="H304">
        <f>G304-G303</f>
        <v>2399</v>
      </c>
      <c r="I304">
        <f>+IFERROR(C304-E304-G304,"")</f>
        <v>49445</v>
      </c>
      <c r="J304">
        <f>+IFERROR(I304-I303,"")</f>
        <v>1100</v>
      </c>
      <c r="K304">
        <f>+IFERROR(E304/C304,"")</f>
        <v>1.6314431997536284E-2</v>
      </c>
      <c r="L304">
        <f>+IFERROR(G304/C304,"")</f>
        <v>0.79334411209916467</v>
      </c>
      <c r="M304">
        <f>+IFERROR(I304/C304,"")</f>
        <v>0.19034145590329907</v>
      </c>
      <c r="N304" s="22">
        <f>+IFERROR(D304/C304,"")</f>
        <v>1.3627439658159142E-2</v>
      </c>
      <c r="O304">
        <f>+IFERROR(F304/E304,"")</f>
        <v>9.6743747050495512E-3</v>
      </c>
      <c r="P304">
        <f>+IFERROR(H304/G304,"")</f>
        <v>1.1640714843731045E-2</v>
      </c>
      <c r="Q304">
        <f>+IFERROR(J304/I304,"")</f>
        <v>2.224694104560623E-2</v>
      </c>
      <c r="R304" s="22">
        <f>+IFERROR(C304/3.974,"")</f>
        <v>65367.388022143932</v>
      </c>
      <c r="S304" s="22">
        <f>+IFERROR(E304/3.974,"")</f>
        <v>1066.4318067438348</v>
      </c>
      <c r="T304" s="22">
        <f>+IFERROR(G304/3.974,"")</f>
        <v>51858.832410669347</v>
      </c>
      <c r="U304" s="22">
        <f>+IFERROR(I304/3.974,"")</f>
        <v>12442.123804730749</v>
      </c>
      <c r="V304" s="10">
        <v>1355313</v>
      </c>
      <c r="W304">
        <f>V304-V303</f>
        <v>12268</v>
      </c>
      <c r="X304" s="22">
        <f>IFERROR(W304-W303,0)</f>
        <v>1246</v>
      </c>
      <c r="Y304" s="35">
        <f>IFERROR(V304/3.974,0)</f>
        <v>341045.04277805734</v>
      </c>
      <c r="Z304" s="10">
        <v>1091993</v>
      </c>
      <c r="AA304" s="22">
        <f>Z304-Z303</f>
        <v>8728</v>
      </c>
      <c r="AB304" s="28">
        <f>IFERROR(Z304/V304,0)</f>
        <v>0.80571277631071203</v>
      </c>
      <c r="AC304" s="31">
        <f>IFERROR(AA304-AA303,0)</f>
        <v>200</v>
      </c>
      <c r="AD304">
        <f>V304-Z304</f>
        <v>263320</v>
      </c>
      <c r="AE304">
        <f>AD304-AD303</f>
        <v>3540</v>
      </c>
      <c r="AF304" s="28">
        <f>IFERROR(AD304/V304,0)</f>
        <v>0.194287223689288</v>
      </c>
      <c r="AG304" s="31">
        <f>IFERROR(AE304-AE303,0)</f>
        <v>1046</v>
      </c>
      <c r="AH304" s="35">
        <f>IFERROR(AE304/W304,0)</f>
        <v>0.28855559178350182</v>
      </c>
      <c r="AI304" s="35">
        <f>IFERROR(AD304/3.974,0)</f>
        <v>66260.694514343224</v>
      </c>
      <c r="AJ304" s="10">
        <v>46353</v>
      </c>
      <c r="AK304" s="22">
        <f>AJ304-AJ303</f>
        <v>1092</v>
      </c>
      <c r="AL304" s="22">
        <f>IFERROR(AJ304/AJ303,0)-1</f>
        <v>2.4126731623251851E-2</v>
      </c>
      <c r="AM304" s="35">
        <f>IFERROR(AJ304/3.974,0)</f>
        <v>11664.066431806743</v>
      </c>
      <c r="AN304" s="35">
        <f>IFERROR(AJ304/C304," ")</f>
        <v>0.1784386187781499</v>
      </c>
      <c r="AO304" s="10">
        <v>658</v>
      </c>
      <c r="AP304">
        <f>AO304-AO303</f>
        <v>0</v>
      </c>
      <c r="AQ304">
        <f>IFERROR(AO304/AO303,0)-1</f>
        <v>0</v>
      </c>
      <c r="AR304" s="35">
        <f>IFERROR(AO304/3.974,0)</f>
        <v>165.57624559637645</v>
      </c>
      <c r="AS304" s="10">
        <v>2207</v>
      </c>
      <c r="AT304" s="22">
        <f>AS304-AS303</f>
        <v>16</v>
      </c>
      <c r="AU304" s="22">
        <f>IFERROR(AS304/AS303,0)-1</f>
        <v>7.3026015518027343E-3</v>
      </c>
      <c r="AV304" s="35">
        <f>IFERROR(AS304/3.974,0)</f>
        <v>555.35983895319578</v>
      </c>
      <c r="AW304" s="51">
        <f>IFERROR(AS304/C304," ")</f>
        <v>8.4959772106093859E-3</v>
      </c>
      <c r="AX304" s="10">
        <v>227</v>
      </c>
      <c r="AY304">
        <f>AX304-AX303</f>
        <v>-8</v>
      </c>
      <c r="AZ304" s="22">
        <f>IFERROR(AX304/AX303,0)-1</f>
        <v>-3.4042553191489411E-2</v>
      </c>
      <c r="BA304" s="35">
        <f>IFERROR(AX304/3.974,0)</f>
        <v>57.121288374433817</v>
      </c>
      <c r="BB304" s="51">
        <f>IFERROR(AX304/C304," ")</f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>IFERROR(BC304-BC303,0)</f>
        <v>1100</v>
      </c>
      <c r="BE304" s="51">
        <f>IFERROR(BC304/BC303,0)-1</f>
        <v>2.2753128555176305E-2</v>
      </c>
      <c r="BF304" s="35">
        <f>IFERROR(BC304/3.974,0)</f>
        <v>12442.123804730749</v>
      </c>
      <c r="BG304" s="35">
        <f>IFERROR(BC304/C304," ")</f>
        <v>0.19034145590329907</v>
      </c>
      <c r="BH304" s="45">
        <v>43915</v>
      </c>
      <c r="BI304" s="48">
        <f>IFERROR((BH304-BH303), 0)</f>
        <v>519</v>
      </c>
      <c r="BJ304" s="14">
        <v>103690</v>
      </c>
      <c r="BK304" s="48">
        <f>IFERROR((BJ304-BJ303),0)</f>
        <v>1387</v>
      </c>
      <c r="BL304" s="14">
        <v>76421</v>
      </c>
      <c r="BM304" s="48">
        <f>IFERROR((BL304-BL303),0)</f>
        <v>1101</v>
      </c>
      <c r="BN304" s="14">
        <v>29570</v>
      </c>
      <c r="BO304" s="48">
        <f>IFERROR((BN304-BN303),0)</f>
        <v>434</v>
      </c>
      <c r="BP304" s="14">
        <v>6174</v>
      </c>
      <c r="BQ304" s="48">
        <f>IFERROR((BP304-BP303),0)</f>
        <v>99</v>
      </c>
      <c r="BR304" s="16">
        <v>27</v>
      </c>
      <c r="BS304" s="24">
        <f>IFERROR((BR304-BR303),0)</f>
        <v>0</v>
      </c>
      <c r="BT304" s="16">
        <v>197</v>
      </c>
      <c r="BU304" s="24">
        <f>IFERROR((BT304-BT303),0)</f>
        <v>1</v>
      </c>
      <c r="BV304" s="16">
        <v>845</v>
      </c>
      <c r="BW304" s="24">
        <f>IFERROR((BV304-BV303),0)</f>
        <v>10</v>
      </c>
      <c r="BX304" s="16">
        <v>2055</v>
      </c>
      <c r="BY304" s="24">
        <f>IFERROR((BX304-BX303),0)</f>
        <v>21</v>
      </c>
      <c r="BZ304" s="21">
        <v>1114</v>
      </c>
      <c r="CA304" s="27">
        <f>IFERROR((BZ304-BZ303),0)</f>
        <v>9</v>
      </c>
    </row>
    <row r="305" spans="1:79">
      <c r="A305" s="3">
        <v>44202</v>
      </c>
      <c r="B305" s="22">
        <v>44202</v>
      </c>
      <c r="C305" s="10">
        <v>264956</v>
      </c>
      <c r="D305">
        <f>IFERROR(C305-C304,"")</f>
        <v>5186</v>
      </c>
      <c r="E305" s="10">
        <v>4283</v>
      </c>
      <c r="F305">
        <f>E305-E304</f>
        <v>45</v>
      </c>
      <c r="G305" s="10">
        <v>208620</v>
      </c>
      <c r="H305">
        <f>G305-G304</f>
        <v>2533</v>
      </c>
      <c r="I305">
        <f>+IFERROR(C305-E305-G305,"")</f>
        <v>52053</v>
      </c>
      <c r="J305">
        <f>+IFERROR(I305-I304,"")</f>
        <v>2608</v>
      </c>
      <c r="K305">
        <f>+IFERROR(E305/C305,"")</f>
        <v>1.6164948142333067E-2</v>
      </c>
      <c r="L305">
        <f>+IFERROR(G305/C305,"")</f>
        <v>0.78737601715001737</v>
      </c>
      <c r="M305">
        <f>+IFERROR(I305/C305,"")</f>
        <v>0.19645903470764958</v>
      </c>
      <c r="N305" s="22">
        <f>+IFERROR(D305/C305,"")</f>
        <v>1.9573061187517928E-2</v>
      </c>
      <c r="O305">
        <f>+IFERROR(F305/E305,"")</f>
        <v>1.0506654214335746E-2</v>
      </c>
      <c r="P305">
        <f>+IFERROR(H305/G305,"")</f>
        <v>1.2141693030390184E-2</v>
      </c>
      <c r="Q305">
        <f>+IFERROR(J305/I305,"")</f>
        <v>5.0102779858989872E-2</v>
      </c>
      <c r="R305" s="22">
        <f>+IFERROR(C305/3.974,"")</f>
        <v>66672.370407649723</v>
      </c>
      <c r="S305" s="22">
        <f>+IFERROR(E305/3.974,"")</f>
        <v>1077.7554101660794</v>
      </c>
      <c r="T305" s="22">
        <f>+IFERROR(G305/3.974,"")</f>
        <v>52496.225465525917</v>
      </c>
      <c r="U305" s="22">
        <f>+IFERROR(I305/3.974,"")</f>
        <v>13098.389531957724</v>
      </c>
      <c r="V305" s="10">
        <v>1375143</v>
      </c>
      <c r="W305">
        <f>V305-V304</f>
        <v>19830</v>
      </c>
      <c r="X305" s="22">
        <f>IFERROR(W305-W304,0)</f>
        <v>7562</v>
      </c>
      <c r="Y305" s="35">
        <f>IFERROR(V305/3.974,0)</f>
        <v>346034.97735279315</v>
      </c>
      <c r="Z305" s="10">
        <v>1106637</v>
      </c>
      <c r="AA305" s="22">
        <f>Z305-Z304</f>
        <v>14644</v>
      </c>
      <c r="AB305" s="28">
        <f>IFERROR(Z305/V305,0)</f>
        <v>0.80474321579646624</v>
      </c>
      <c r="AC305" s="31">
        <f>IFERROR(AA305-AA304,0)</f>
        <v>5916</v>
      </c>
      <c r="AD305">
        <f>V305-Z305</f>
        <v>268506</v>
      </c>
      <c r="AE305">
        <f>AD305-AD304</f>
        <v>5186</v>
      </c>
      <c r="AF305" s="28">
        <f>IFERROR(AD305/V305,0)</f>
        <v>0.19525678420353373</v>
      </c>
      <c r="AG305" s="31">
        <f>IFERROR(AE305-AE304,0)</f>
        <v>1646</v>
      </c>
      <c r="AH305" s="35">
        <f>IFERROR(AE305/W305,0)</f>
        <v>0.26152294503277862</v>
      </c>
      <c r="AI305" s="35">
        <f>IFERROR(AD305/3.974,0)</f>
        <v>67565.676899849015</v>
      </c>
      <c r="AJ305" s="10">
        <v>49015</v>
      </c>
      <c r="AK305" s="22">
        <f>AJ305-AJ304</f>
        <v>2662</v>
      </c>
      <c r="AL305" s="22">
        <f>IFERROR(AJ305/AJ304,0)-1</f>
        <v>5.7428861130886855E-2</v>
      </c>
      <c r="AM305" s="35">
        <f>IFERROR(AJ305/3.974,0)</f>
        <v>12333.920483140411</v>
      </c>
      <c r="AN305" s="35">
        <f>IFERROR(AJ305/C305," ")</f>
        <v>0.184992979966485</v>
      </c>
      <c r="AO305" s="10">
        <v>681</v>
      </c>
      <c r="AP305">
        <f>AO305-AO304</f>
        <v>23</v>
      </c>
      <c r="AQ305">
        <f>IFERROR(AO305/AO304,0)-1</f>
        <v>3.4954407294832901E-2</v>
      </c>
      <c r="AR305" s="35">
        <f>IFERROR(AO305/3.974,0)</f>
        <v>171.36386512330145</v>
      </c>
      <c r="AS305" s="10">
        <v>2128</v>
      </c>
      <c r="AT305" s="22">
        <f>AS305-AS304</f>
        <v>-79</v>
      </c>
      <c r="AU305" s="22">
        <f>IFERROR(AS305/AS304,0)-1</f>
        <v>-3.57951971001359E-2</v>
      </c>
      <c r="AV305" s="35">
        <f>IFERROR(AS305/3.974,0)</f>
        <v>535.48062405636631</v>
      </c>
      <c r="AW305" s="51">
        <f>IFERROR(AS305/C305," ")</f>
        <v>8.031522215009284E-3</v>
      </c>
      <c r="AX305" s="10">
        <v>229</v>
      </c>
      <c r="AY305">
        <f>AX305-AX304</f>
        <v>2</v>
      </c>
      <c r="AZ305" s="22">
        <f>IFERROR(AX305/AX304,0)-1</f>
        <v>8.8105726872247381E-3</v>
      </c>
      <c r="BA305" s="35">
        <f>IFERROR(AX305/3.974,0)</f>
        <v>57.624559637644687</v>
      </c>
      <c r="BB305" s="51">
        <f>IFERROR(AX305/C305," ")</f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>IFERROR(BC305-BC304,0)</f>
        <v>2608</v>
      </c>
      <c r="BE305" s="51">
        <f>IFERROR(BC305/BC304,0)-1</f>
        <v>5.274547476994651E-2</v>
      </c>
      <c r="BF305" s="35">
        <f>IFERROR(BC305/3.974,0)</f>
        <v>13098.389531957724</v>
      </c>
      <c r="BG305" s="35">
        <f>IFERROR(BC305/C305," ")</f>
        <v>0.19645903470764958</v>
      </c>
      <c r="BH305" s="45">
        <v>44733</v>
      </c>
      <c r="BI305" s="48">
        <f>IFERROR((BH305-BH304), 0)</f>
        <v>818</v>
      </c>
      <c r="BJ305" s="14">
        <v>105781</v>
      </c>
      <c r="BK305" s="48">
        <f>IFERROR((BJ305-BJ304),0)</f>
        <v>2091</v>
      </c>
      <c r="BL305" s="14">
        <v>77950</v>
      </c>
      <c r="BM305" s="48">
        <f>IFERROR((BL305-BL304),0)</f>
        <v>1529</v>
      </c>
      <c r="BN305" s="14">
        <v>30218</v>
      </c>
      <c r="BO305" s="48">
        <f>IFERROR((BN305-BN304),0)</f>
        <v>648</v>
      </c>
      <c r="BP305" s="14">
        <v>6274</v>
      </c>
      <c r="BQ305" s="48">
        <f>IFERROR((BP305-BP304),0)</f>
        <v>100</v>
      </c>
      <c r="BR305" s="16">
        <v>27</v>
      </c>
      <c r="BS305" s="24">
        <f>IFERROR((BR305-BR304),0)</f>
        <v>0</v>
      </c>
      <c r="BT305" s="16">
        <v>199</v>
      </c>
      <c r="BU305" s="24">
        <f>IFERROR((BT305-BT304),0)</f>
        <v>2</v>
      </c>
      <c r="BV305" s="16">
        <v>859</v>
      </c>
      <c r="BW305" s="24">
        <f>IFERROR((BV305-BV304),0)</f>
        <v>14</v>
      </c>
      <c r="BX305" s="16">
        <v>2076</v>
      </c>
      <c r="BY305" s="24">
        <f>IFERROR((BX305-BX304),0)</f>
        <v>21</v>
      </c>
      <c r="BZ305" s="21">
        <v>1122</v>
      </c>
      <c r="CA305" s="27">
        <f>IFERROR((BZ305-BZ304),0)</f>
        <v>8</v>
      </c>
    </row>
    <row r="306" spans="1:79">
      <c r="A306" s="3">
        <v>44203</v>
      </c>
      <c r="B306" s="22">
        <v>44203</v>
      </c>
      <c r="C306" s="10">
        <v>269091</v>
      </c>
      <c r="D306">
        <f>IFERROR(C306-C305,"")</f>
        <v>4135</v>
      </c>
      <c r="E306" s="10">
        <v>4321</v>
      </c>
      <c r="F306">
        <f>E306-E305</f>
        <v>38</v>
      </c>
      <c r="G306" s="10">
        <v>212656</v>
      </c>
      <c r="H306">
        <f>G306-G305</f>
        <v>4036</v>
      </c>
      <c r="I306">
        <f>+IFERROR(C306-E306-G306,"")</f>
        <v>52114</v>
      </c>
      <c r="J306">
        <f>+IFERROR(I306-I305,"")</f>
        <v>61</v>
      </c>
      <c r="K306">
        <f>+IFERROR(E306/C306,"")</f>
        <v>1.6057764845349716E-2</v>
      </c>
      <c r="L306">
        <f>+IFERROR(G306/C306,"")</f>
        <v>0.79027540869074031</v>
      </c>
      <c r="M306">
        <f>+IFERROR(I306/C306,"")</f>
        <v>0.19366682646390998</v>
      </c>
      <c r="N306" s="22">
        <f>+IFERROR(D306/C306,"")</f>
        <v>1.5366548862652412E-2</v>
      </c>
      <c r="O306">
        <f>+IFERROR(F306/E306,"")</f>
        <v>8.7942605878268913E-3</v>
      </c>
      <c r="P306">
        <f>+IFERROR(H306/G306,"")</f>
        <v>1.8979008351516065E-2</v>
      </c>
      <c r="Q306">
        <f>+IFERROR(J306/I306,"")</f>
        <v>1.1705108032390528E-3</v>
      </c>
      <c r="R306" s="22">
        <f>+IFERROR(C306/3.974,"")</f>
        <v>67712.883744338193</v>
      </c>
      <c r="S306" s="22">
        <f>+IFERROR(E306/3.974,"")</f>
        <v>1087.3175641670859</v>
      </c>
      <c r="T306" s="22">
        <f>+IFERROR(G306/3.974,"")</f>
        <v>53511.826874685452</v>
      </c>
      <c r="U306" s="22">
        <f>+IFERROR(I306/3.974,"")</f>
        <v>13113.739305485657</v>
      </c>
      <c r="V306" s="10">
        <v>1391279</v>
      </c>
      <c r="W306">
        <f>V306-V305</f>
        <v>16136</v>
      </c>
      <c r="X306" s="22">
        <f>IFERROR(W306-W305,0)</f>
        <v>-3694</v>
      </c>
      <c r="Y306" s="35">
        <f>IFERROR(V306/3.974,0)</f>
        <v>350095.36990437843</v>
      </c>
      <c r="Z306" s="10">
        <v>1118638</v>
      </c>
      <c r="AA306" s="22">
        <f>Z306-Z305</f>
        <v>12001</v>
      </c>
      <c r="AB306" s="28">
        <f>IFERROR(Z306/V306,0)</f>
        <v>0.80403571102561022</v>
      </c>
      <c r="AC306" s="31">
        <f>IFERROR(AA306-AA305,0)</f>
        <v>-2643</v>
      </c>
      <c r="AD306">
        <f>V306-Z306</f>
        <v>272641</v>
      </c>
      <c r="AE306">
        <f>AD306-AD305</f>
        <v>4135</v>
      </c>
      <c r="AF306" s="28">
        <f>IFERROR(AD306/V306,0)</f>
        <v>0.19596428897438975</v>
      </c>
      <c r="AG306" s="31">
        <f>IFERROR(AE306-AE305,0)</f>
        <v>-1051</v>
      </c>
      <c r="AH306" s="35">
        <f>IFERROR(AE306/W306,0)</f>
        <v>0.25625929598413483</v>
      </c>
      <c r="AI306" s="35">
        <f>IFERROR(AD306/3.974,0)</f>
        <v>68606.190236537484</v>
      </c>
      <c r="AJ306" s="10">
        <v>49109</v>
      </c>
      <c r="AK306" s="22">
        <f>AJ306-AJ305</f>
        <v>94</v>
      </c>
      <c r="AL306" s="22">
        <f>IFERROR(AJ306/AJ305,0)-1</f>
        <v>1.9177802713454817E-3</v>
      </c>
      <c r="AM306" s="35">
        <f>IFERROR(AJ306/3.974,0)</f>
        <v>12357.574232511322</v>
      </c>
      <c r="AN306" s="35">
        <f>IFERROR(AJ306/C306," ")</f>
        <v>0.18249960050689171</v>
      </c>
      <c r="AO306" s="10">
        <v>681</v>
      </c>
      <c r="AP306">
        <f>AO306-AO305</f>
        <v>0</v>
      </c>
      <c r="AQ306">
        <f>IFERROR(AO306/AO305,0)-1</f>
        <v>0</v>
      </c>
      <c r="AR306" s="35">
        <f>IFERROR(AO306/3.974,0)</f>
        <v>171.36386512330145</v>
      </c>
      <c r="AS306" s="10">
        <v>2098</v>
      </c>
      <c r="AT306" s="22">
        <f>AS306-AS305</f>
        <v>-30</v>
      </c>
      <c r="AU306" s="22">
        <f>IFERROR(AS306/AS305,0)-1</f>
        <v>-1.4097744360902276E-2</v>
      </c>
      <c r="AV306" s="35">
        <f>IFERROR(AS306/3.974,0)</f>
        <v>527.93155510820327</v>
      </c>
      <c r="AW306" s="51">
        <f>IFERROR(AS306/C306," ")</f>
        <v>7.7966189876287201E-3</v>
      </c>
      <c r="AX306" s="10">
        <v>226</v>
      </c>
      <c r="AY306">
        <f>AX306-AX305</f>
        <v>-3</v>
      </c>
      <c r="AZ306" s="22">
        <f>IFERROR(AX306/AX305,0)-1</f>
        <v>-1.3100436681222738E-2</v>
      </c>
      <c r="BA306" s="35">
        <f>IFERROR(AX306/3.974,0)</f>
        <v>56.869652742828379</v>
      </c>
      <c r="BB306" s="51">
        <f>IFERROR(AX306/C306," ")</f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>IFERROR(BC306-BC305,0)</f>
        <v>61</v>
      </c>
      <c r="BE306" s="51">
        <f>IFERROR(BC306/BC305,0)-1</f>
        <v>1.1718825043705028E-3</v>
      </c>
      <c r="BF306" s="35">
        <f>IFERROR(BC306/3.974,0)</f>
        <v>13113.739305485657</v>
      </c>
      <c r="BG306" s="35">
        <f>IFERROR(BC306/C306," ")</f>
        <v>0.19366682646390998</v>
      </c>
      <c r="BH306" s="45">
        <v>45493</v>
      </c>
      <c r="BI306" s="48">
        <f>IFERROR((BH306-BH305), 0)</f>
        <v>760</v>
      </c>
      <c r="BJ306" s="14">
        <v>107422</v>
      </c>
      <c r="BK306" s="48">
        <f>IFERROR((BJ306-BJ305),0)</f>
        <v>1641</v>
      </c>
      <c r="BL306" s="14">
        <v>79094</v>
      </c>
      <c r="BM306" s="48">
        <f>IFERROR((BL306-BL305),0)</f>
        <v>1144</v>
      </c>
      <c r="BN306" s="14">
        <v>30719</v>
      </c>
      <c r="BO306" s="48">
        <f>IFERROR((BN306-BN305),0)</f>
        <v>501</v>
      </c>
      <c r="BP306" s="14">
        <v>6363</v>
      </c>
      <c r="BQ306" s="48">
        <f>IFERROR((BP306-BP305),0)</f>
        <v>89</v>
      </c>
      <c r="BR306" s="16">
        <v>28</v>
      </c>
      <c r="BS306" s="24">
        <f>IFERROR((BR306-BR305),0)</f>
        <v>1</v>
      </c>
      <c r="BT306" s="16">
        <v>202</v>
      </c>
      <c r="BU306" s="24">
        <f>IFERROR((BT306-BT305),0)</f>
        <v>3</v>
      </c>
      <c r="BV306" s="16">
        <v>863</v>
      </c>
      <c r="BW306" s="24">
        <f>IFERROR((BV306-BV305),0)</f>
        <v>4</v>
      </c>
      <c r="BX306" s="16">
        <v>2101</v>
      </c>
      <c r="BY306" s="24">
        <f>IFERROR((BX306-BX305),0)</f>
        <v>25</v>
      </c>
      <c r="BZ306" s="21">
        <v>1127</v>
      </c>
      <c r="CA306" s="27">
        <f>IFERROR((BZ306-BZ305),0)</f>
        <v>5</v>
      </c>
    </row>
    <row r="307" spans="1:79">
      <c r="A307" s="3">
        <v>44204</v>
      </c>
      <c r="B307" s="22">
        <v>44204</v>
      </c>
      <c r="C307" s="10">
        <v>273037</v>
      </c>
      <c r="D307">
        <f>IFERROR(C307-C306,"")</f>
        <v>3946</v>
      </c>
      <c r="E307" s="10">
        <v>4363</v>
      </c>
      <c r="F307">
        <f>E307-E306</f>
        <v>42</v>
      </c>
      <c r="G307" s="10">
        <v>215361</v>
      </c>
      <c r="H307">
        <f>G307-G306</f>
        <v>2705</v>
      </c>
      <c r="I307">
        <f>+IFERROR(C307-E307-G307,"")</f>
        <v>53313</v>
      </c>
      <c r="J307">
        <f>+IFERROR(I307-I306,"")</f>
        <v>1199</v>
      </c>
      <c r="K307">
        <f>+IFERROR(E307/C307,"")</f>
        <v>1.5979519259294528E-2</v>
      </c>
      <c r="L307">
        <f>+IFERROR(G307/C307,"")</f>
        <v>0.78876123016294497</v>
      </c>
      <c r="M307">
        <f>+IFERROR(I307/C307,"")</f>
        <v>0.19525925057776053</v>
      </c>
      <c r="N307" s="22">
        <f>+IFERROR(D307/C307,"")</f>
        <v>1.4452253723854277E-2</v>
      </c>
      <c r="O307">
        <f>+IFERROR(F307/E307,"")</f>
        <v>9.62640385056154E-3</v>
      </c>
      <c r="P307">
        <f>+IFERROR(H307/G307,"")</f>
        <v>1.2560305719234216E-2</v>
      </c>
      <c r="Q307">
        <f>+IFERROR(J307/I307,"")</f>
        <v>2.2489824245493593E-2</v>
      </c>
      <c r="R307" s="22">
        <f>+IFERROR(C307/3.974,"")</f>
        <v>68705.83794665325</v>
      </c>
      <c r="S307" s="22">
        <f>+IFERROR(E307/3.974,"")</f>
        <v>1097.8862606945142</v>
      </c>
      <c r="T307" s="22">
        <f>+IFERROR(G307/3.974,"")</f>
        <v>54192.501258178156</v>
      </c>
      <c r="U307" s="22">
        <f>+IFERROR(I307/3.974,"")</f>
        <v>13415.450427780574</v>
      </c>
      <c r="V307" s="10">
        <v>1407449</v>
      </c>
      <c r="W307">
        <f>V307-V306</f>
        <v>16170</v>
      </c>
      <c r="X307" s="22">
        <f>IFERROR(W307-W306,0)</f>
        <v>34</v>
      </c>
      <c r="Y307" s="35">
        <f>IFERROR(V307/3.974,0)</f>
        <v>354164.31806743832</v>
      </c>
      <c r="Z307" s="10">
        <v>1130862</v>
      </c>
      <c r="AA307" s="22">
        <f>Z307-Z306</f>
        <v>12224</v>
      </c>
      <c r="AB307" s="28">
        <f>IFERROR(Z307/V307,0)</f>
        <v>0.80348346547548077</v>
      </c>
      <c r="AC307" s="31">
        <f>IFERROR(AA307-AA306,0)</f>
        <v>223</v>
      </c>
      <c r="AD307">
        <f>V307-Z307</f>
        <v>276587</v>
      </c>
      <c r="AE307">
        <f>AD307-AD306</f>
        <v>3946</v>
      </c>
      <c r="AF307" s="28">
        <f>IFERROR(AD307/V307,0)</f>
        <v>0.19651653452451917</v>
      </c>
      <c r="AG307" s="31">
        <f>IFERROR(AE307-AE306,0)</f>
        <v>-189</v>
      </c>
      <c r="AH307" s="35">
        <f>IFERROR(AE307/W307,0)</f>
        <v>0.24403215831787262</v>
      </c>
      <c r="AI307" s="35">
        <f>IFERROR(AD307/3.974,0)</f>
        <v>69599.144438852541</v>
      </c>
      <c r="AJ307" s="10">
        <v>50216</v>
      </c>
      <c r="AK307" s="22">
        <f>AJ307-AJ306</f>
        <v>1107</v>
      </c>
      <c r="AL307" s="22">
        <f>IFERROR(AJ307/AJ306,0)-1</f>
        <v>2.2541692968702343E-2</v>
      </c>
      <c r="AM307" s="35">
        <f>IFERROR(AJ307/3.974,0)</f>
        <v>12636.134876698539</v>
      </c>
      <c r="AN307" s="35">
        <f>IFERROR(AJ307/C307," ")</f>
        <v>0.18391646553397525</v>
      </c>
      <c r="AO307" s="10">
        <v>722</v>
      </c>
      <c r="AP307">
        <f>AO307-AO306</f>
        <v>41</v>
      </c>
      <c r="AQ307">
        <f>IFERROR(AO307/AO306,0)-1</f>
        <v>6.0205580029368599E-2</v>
      </c>
      <c r="AR307" s="35">
        <f>IFERROR(AO307/3.974,0)</f>
        <v>181.68092601912429</v>
      </c>
      <c r="AS307" s="10">
        <v>2153</v>
      </c>
      <c r="AT307" s="22">
        <f>AS307-AS306</f>
        <v>55</v>
      </c>
      <c r="AU307" s="22">
        <f>IFERROR(AS307/AS306,0)-1</f>
        <v>2.6215443279313577E-2</v>
      </c>
      <c r="AV307" s="35">
        <f>IFERROR(AS307/3.974,0)</f>
        <v>541.77151484650221</v>
      </c>
      <c r="AW307" s="51">
        <f>IFERROR(AS307/C307," ")</f>
        <v>7.8853781721891173E-3</v>
      </c>
      <c r="AX307" s="10">
        <v>220</v>
      </c>
      <c r="AY307">
        <f>AX307-AX306</f>
        <v>-6</v>
      </c>
      <c r="AZ307" s="22">
        <f>IFERROR(AX307/AX306,0)-1</f>
        <v>-2.6548672566371723E-2</v>
      </c>
      <c r="BA307" s="35">
        <f>IFERROR(AX307/3.974,0)</f>
        <v>55.359838953195769</v>
      </c>
      <c r="BB307" s="51">
        <f>IFERROR(AX307/C307," ")</f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>IFERROR(BC307-BC306,0)</f>
        <v>1197</v>
      </c>
      <c r="BE307" s="51">
        <f>IFERROR(BC307/BC306,0)-1</f>
        <v>2.2968875925854837E-2</v>
      </c>
      <c r="BF307" s="35">
        <f>IFERROR(BC307/3.974,0)</f>
        <v>13414.947156517363</v>
      </c>
      <c r="BG307" s="35">
        <f>IFERROR(BC307/C307," ")</f>
        <v>0.19525192556320206</v>
      </c>
      <c r="BH307" s="45">
        <v>46209</v>
      </c>
      <c r="BI307" s="48">
        <f>IFERROR((BH307-BH306), 0)</f>
        <v>716</v>
      </c>
      <c r="BJ307" s="14">
        <v>108939</v>
      </c>
      <c r="BK307" s="48">
        <f>IFERROR((BJ307-BJ306),0)</f>
        <v>1517</v>
      </c>
      <c r="BL307" s="14">
        <v>80198</v>
      </c>
      <c r="BM307" s="48">
        <f>IFERROR((BL307-BL306),0)</f>
        <v>1104</v>
      </c>
      <c r="BN307" s="14">
        <v>31245</v>
      </c>
      <c r="BO307" s="48">
        <f>IFERROR((BN307-BN306),0)</f>
        <v>526</v>
      </c>
      <c r="BP307" s="14">
        <v>6446</v>
      </c>
      <c r="BQ307" s="48">
        <f>IFERROR((BP307-BP306),0)</f>
        <v>83</v>
      </c>
      <c r="BR307" s="16">
        <v>28</v>
      </c>
      <c r="BS307" s="24">
        <f>IFERROR((BR307-BR306),0)</f>
        <v>0</v>
      </c>
      <c r="BT307" s="16">
        <v>203</v>
      </c>
      <c r="BU307" s="24">
        <f>IFERROR((BT307-BT306),0)</f>
        <v>1</v>
      </c>
      <c r="BV307" s="16">
        <v>871</v>
      </c>
      <c r="BW307" s="24">
        <f>IFERROR((BV307-BV306),0)</f>
        <v>8</v>
      </c>
      <c r="BX307" s="16">
        <v>2122</v>
      </c>
      <c r="BY307" s="24">
        <f>IFERROR((BX307-BX306),0)</f>
        <v>21</v>
      </c>
      <c r="BZ307" s="21">
        <v>1139</v>
      </c>
      <c r="CA307" s="27">
        <f>IFERROR((BZ307-BZ306),0)</f>
        <v>12</v>
      </c>
    </row>
    <row r="308" spans="1:79">
      <c r="A308" s="3">
        <v>44205</v>
      </c>
      <c r="B308" s="22">
        <v>44205</v>
      </c>
      <c r="C308" s="10">
        <v>276772</v>
      </c>
      <c r="D308">
        <f>IFERROR(C308-C307,"")</f>
        <v>3735</v>
      </c>
      <c r="E308" s="10">
        <v>4410</v>
      </c>
      <c r="F308">
        <f>E308-E307</f>
        <v>47</v>
      </c>
      <c r="G308" s="10">
        <v>217544</v>
      </c>
      <c r="H308">
        <f>G308-G307</f>
        <v>2183</v>
      </c>
      <c r="I308">
        <f>+IFERROR(C308-E308-G308,"")</f>
        <v>54818</v>
      </c>
      <c r="J308">
        <f>+IFERROR(I308-I307,"")</f>
        <v>1505</v>
      </c>
      <c r="K308">
        <f>+IFERROR(E308/C308,"")</f>
        <v>1.5933692714580956E-2</v>
      </c>
      <c r="L308">
        <f>+IFERROR(G308/C308,"")</f>
        <v>0.78600436460335588</v>
      </c>
      <c r="M308">
        <f>+IFERROR(I308/C308,"")</f>
        <v>0.1980619426820632</v>
      </c>
      <c r="N308" s="22">
        <f>+IFERROR(D308/C308,"")</f>
        <v>1.3494862197043054E-2</v>
      </c>
      <c r="O308">
        <f>+IFERROR(F308/E308,"")</f>
        <v>1.0657596371882086E-2</v>
      </c>
      <c r="P308">
        <f>+IFERROR(H308/G308,"")</f>
        <v>1.0034751590482845E-2</v>
      </c>
      <c r="Q308">
        <f>+IFERROR(J308/I308,"")</f>
        <v>2.7454485752854901E-2</v>
      </c>
      <c r="R308" s="22">
        <f>+IFERROR(C308/3.974,"")</f>
        <v>69645.69703069955</v>
      </c>
      <c r="S308" s="22">
        <f>+IFERROR(E308/3.974,"")</f>
        <v>1109.7131353799698</v>
      </c>
      <c r="T308" s="22">
        <f>+IFERROR(G308/3.974,"")</f>
        <v>54741.821841972822</v>
      </c>
      <c r="U308" s="22">
        <f>+IFERROR(I308/3.974,"")</f>
        <v>13794.162053346754</v>
      </c>
      <c r="V308" s="10">
        <v>1424274</v>
      </c>
      <c r="W308">
        <f>V308-V307</f>
        <v>16825</v>
      </c>
      <c r="X308" s="22">
        <f>IFERROR(W308-W307,0)</f>
        <v>655</v>
      </c>
      <c r="Y308" s="35">
        <f>IFERROR(V308/3.974,0)</f>
        <v>358398.08756919979</v>
      </c>
      <c r="Z308" s="10">
        <v>1143952</v>
      </c>
      <c r="AA308" s="22">
        <f>Z308-Z307</f>
        <v>13090</v>
      </c>
      <c r="AB308" s="28">
        <f>IFERROR(Z308/V308,0)</f>
        <v>0.80318253369786996</v>
      </c>
      <c r="AC308" s="31">
        <f>IFERROR(AA308-AA307,0)</f>
        <v>866</v>
      </c>
      <c r="AD308">
        <f>V308-Z308</f>
        <v>280322</v>
      </c>
      <c r="AE308">
        <f>AD308-AD307</f>
        <v>3735</v>
      </c>
      <c r="AF308" s="28">
        <f>IFERROR(AD308/V308,0)</f>
        <v>0.19681746630213007</v>
      </c>
      <c r="AG308" s="31">
        <f>IFERROR(AE308-AE307,0)</f>
        <v>-211</v>
      </c>
      <c r="AH308" s="35">
        <f>IFERROR(AE308/W308,0)</f>
        <v>0.22199108469539375</v>
      </c>
      <c r="AI308" s="35">
        <f>IFERROR(AD308/3.974,0)</f>
        <v>70539.003522898842</v>
      </c>
      <c r="AJ308" s="10">
        <v>51646</v>
      </c>
      <c r="AK308" s="22">
        <f>AJ308-AJ307</f>
        <v>1430</v>
      </c>
      <c r="AL308" s="22">
        <f>IFERROR(AJ308/AJ307,0)-1</f>
        <v>2.8476979448781359E-2</v>
      </c>
      <c r="AM308" s="35">
        <f>IFERROR(AJ308/3.974,0)</f>
        <v>12995.973829894312</v>
      </c>
      <c r="AN308" s="35">
        <f>IFERROR(AJ308/C308," ")</f>
        <v>0.18660124579075918</v>
      </c>
      <c r="AO308" s="10">
        <v>777</v>
      </c>
      <c r="AP308">
        <f>AO308-AO307</f>
        <v>55</v>
      </c>
      <c r="AQ308">
        <f>IFERROR(AO308/AO307,0)-1</f>
        <v>7.6177285318559607E-2</v>
      </c>
      <c r="AR308" s="35">
        <f>IFERROR(AO308/3.974,0)</f>
        <v>195.52088575742323</v>
      </c>
      <c r="AS308" s="10">
        <v>2176</v>
      </c>
      <c r="AT308" s="22">
        <f>AS308-AS307</f>
        <v>23</v>
      </c>
      <c r="AU308" s="22">
        <f>IFERROR(AS308/AS307,0)-1</f>
        <v>1.0682768230376283E-2</v>
      </c>
      <c r="AV308" s="35">
        <f>IFERROR(AS308/3.974,0)</f>
        <v>547.55913437342724</v>
      </c>
      <c r="AW308" s="51">
        <f>IFERROR(AS308/C308," ")</f>
        <v>7.8620669720925532E-3</v>
      </c>
      <c r="AX308" s="10">
        <v>219</v>
      </c>
      <c r="AY308">
        <f>AX308-AX307</f>
        <v>-1</v>
      </c>
      <c r="AZ308" s="22">
        <f>IFERROR(AX308/AX307,0)-1</f>
        <v>-4.5454545454545192E-3</v>
      </c>
      <c r="BA308" s="35">
        <f>IFERROR(AX308/3.974,0)</f>
        <v>55.108203321590338</v>
      </c>
      <c r="BB308" s="51">
        <f>IFERROR(AX308/C308," ")</f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>IFERROR(BC308-BC307,0)</f>
        <v>1507</v>
      </c>
      <c r="BE308" s="51">
        <f>IFERROR(BC308/BC307,0)-1</f>
        <v>2.8268087261540842E-2</v>
      </c>
      <c r="BF308" s="35">
        <f>IFERROR(BC308/3.974,0)</f>
        <v>13794.162053346754</v>
      </c>
      <c r="BG308" s="35">
        <f>IFERROR(BC308/C308," ")</f>
        <v>0.1980619426820632</v>
      </c>
      <c r="BH308" s="45">
        <v>46965</v>
      </c>
      <c r="BI308" s="48">
        <f>IFERROR((BH308-BH307), 0)</f>
        <v>756</v>
      </c>
      <c r="BJ308" s="14">
        <v>110340</v>
      </c>
      <c r="BK308" s="48">
        <f>IFERROR((BJ308-BJ307),0)</f>
        <v>1401</v>
      </c>
      <c r="BL308" s="14">
        <v>81302</v>
      </c>
      <c r="BM308" s="48">
        <f>IFERROR((BL308-BL307),0)</f>
        <v>1104</v>
      </c>
      <c r="BN308" s="14">
        <v>31642</v>
      </c>
      <c r="BO308" s="48">
        <f>IFERROR((BN308-BN307),0)</f>
        <v>397</v>
      </c>
      <c r="BP308" s="14">
        <v>6523</v>
      </c>
      <c r="BQ308" s="48">
        <f>IFERROR((BP308-BP307),0)</f>
        <v>77</v>
      </c>
      <c r="BR308" s="16">
        <v>28</v>
      </c>
      <c r="BS308" s="24">
        <f>IFERROR((BR308-BR307),0)</f>
        <v>0</v>
      </c>
      <c r="BT308" s="16">
        <v>204</v>
      </c>
      <c r="BU308" s="24">
        <f>IFERROR((BT308-BT307),0)</f>
        <v>1</v>
      </c>
      <c r="BV308" s="16">
        <v>883</v>
      </c>
      <c r="BW308" s="24">
        <f>IFERROR((BV308-BV307),0)</f>
        <v>12</v>
      </c>
      <c r="BX308" s="16">
        <v>2146</v>
      </c>
      <c r="BY308" s="24">
        <f>IFERROR((BX308-BX307),0)</f>
        <v>24</v>
      </c>
      <c r="BZ308" s="21">
        <v>1149</v>
      </c>
      <c r="CA308" s="27">
        <f>IFERROR((BZ308-BZ307),0)</f>
        <v>10</v>
      </c>
    </row>
    <row r="309" spans="1:79">
      <c r="A309" s="3">
        <v>44206</v>
      </c>
      <c r="B309" s="22">
        <v>44206</v>
      </c>
      <c r="C309" s="10">
        <v>279196</v>
      </c>
      <c r="D309">
        <f>IFERROR(C309-C308,"")</f>
        <v>2424</v>
      </c>
      <c r="E309" s="10">
        <v>4455</v>
      </c>
      <c r="F309">
        <f>E309-E308</f>
        <v>45</v>
      </c>
      <c r="G309" s="10">
        <v>219144</v>
      </c>
      <c r="H309">
        <f>G309-G308</f>
        <v>1600</v>
      </c>
      <c r="I309">
        <f>+IFERROR(C309-E309-G309,"")</f>
        <v>55597</v>
      </c>
      <c r="J309">
        <f>+IFERROR(I309-I308,"")</f>
        <v>779</v>
      </c>
      <c r="K309">
        <f>+IFERROR(E309/C309,"")</f>
        <v>1.5956532328543389E-2</v>
      </c>
      <c r="L309">
        <f>+IFERROR(G309/C309,"")</f>
        <v>0.78491095860972215</v>
      </c>
      <c r="M309">
        <f>+IFERROR(I309/C309,"")</f>
        <v>0.19913250906173441</v>
      </c>
      <c r="N309" s="22">
        <f>+IFERROR(D309/C309,"")</f>
        <v>8.6820728090660319E-3</v>
      </c>
      <c r="O309">
        <f>+IFERROR(F309/E309,"")</f>
        <v>1.0101010101010102E-2</v>
      </c>
      <c r="P309">
        <f>+IFERROR(H309/G309,"")</f>
        <v>7.3011353265432771E-3</v>
      </c>
      <c r="Q309">
        <f>+IFERROR(J309/I309,"")</f>
        <v>1.4011547385650304E-2</v>
      </c>
      <c r="R309" s="22">
        <f>+IFERROR(C309/3.974,"")</f>
        <v>70255.661801711118</v>
      </c>
      <c r="S309" s="22">
        <f>+IFERROR(E309/3.974,"")</f>
        <v>1121.0367388022144</v>
      </c>
      <c r="T309" s="22">
        <f>+IFERROR(G309/3.974,"")</f>
        <v>55144.43885254152</v>
      </c>
      <c r="U309" s="22">
        <f>+IFERROR(I309/3.974,"")</f>
        <v>13990.186210367387</v>
      </c>
      <c r="V309" s="10">
        <v>1434663</v>
      </c>
      <c r="W309">
        <f>V309-V308</f>
        <v>10389</v>
      </c>
      <c r="X309" s="22">
        <f>IFERROR(W309-W308,0)</f>
        <v>-6436</v>
      </c>
      <c r="Y309" s="35">
        <f>IFERROR(V309/3.974,0)</f>
        <v>361012.33014594862</v>
      </c>
      <c r="Z309" s="10">
        <v>1151917</v>
      </c>
      <c r="AA309" s="22">
        <f>Z309-Z308</f>
        <v>7965</v>
      </c>
      <c r="AB309" s="28">
        <f>IFERROR(Z309/V309,0)</f>
        <v>0.80291817660314657</v>
      </c>
      <c r="AC309" s="31">
        <f>IFERROR(AA309-AA308,0)</f>
        <v>-5125</v>
      </c>
      <c r="AD309">
        <f>V309-Z309</f>
        <v>282746</v>
      </c>
      <c r="AE309">
        <f>AD309-AD308</f>
        <v>2424</v>
      </c>
      <c r="AF309" s="28">
        <f>IFERROR(AD309/V309,0)</f>
        <v>0.19708182339685348</v>
      </c>
      <c r="AG309" s="31">
        <f>IFERROR(AE309-AE308,0)</f>
        <v>-1311</v>
      </c>
      <c r="AH309" s="35">
        <f>IFERROR(AE309/W309,0)</f>
        <v>0.23332370776783137</v>
      </c>
      <c r="AI309" s="35">
        <f>IFERROR(AD309/3.974,0)</f>
        <v>71148.96829391041</v>
      </c>
      <c r="AJ309" s="10">
        <v>52334</v>
      </c>
      <c r="AK309" s="22">
        <f>AJ309-AJ308</f>
        <v>688</v>
      </c>
      <c r="AL309" s="22">
        <f>IFERROR(AJ309/AJ308,0)-1</f>
        <v>1.3321457615304233E-2</v>
      </c>
      <c r="AM309" s="35">
        <f>IFERROR(AJ309/3.974,0)</f>
        <v>13169.099144438851</v>
      </c>
      <c r="AN309" s="35">
        <f>IFERROR(AJ309/C309," ")</f>
        <v>0.18744537887362284</v>
      </c>
      <c r="AO309" s="10">
        <v>781</v>
      </c>
      <c r="AP309">
        <f>AO309-AO308</f>
        <v>4</v>
      </c>
      <c r="AQ309">
        <f>IFERROR(AO309/AO308,0)-1</f>
        <v>5.1480051480050637E-3</v>
      </c>
      <c r="AR309" s="35">
        <f>IFERROR(AO309/3.974,0)</f>
        <v>196.52742828384498</v>
      </c>
      <c r="AS309" s="10">
        <v>2257</v>
      </c>
      <c r="AT309" s="22">
        <f>AS309-AS308</f>
        <v>81</v>
      </c>
      <c r="AU309" s="22">
        <f>IFERROR(AS309/AS308,0)-1</f>
        <v>3.7224264705882248E-2</v>
      </c>
      <c r="AV309" s="35">
        <f>IFERROR(AS309/3.974,0)</f>
        <v>567.94162053346747</v>
      </c>
      <c r="AW309" s="51">
        <f>IFERROR(AS309/C309," ")</f>
        <v>8.0839267038209719E-3</v>
      </c>
      <c r="AX309" s="10">
        <v>225</v>
      </c>
      <c r="AY309">
        <f>AX309-AX308</f>
        <v>6</v>
      </c>
      <c r="AZ309" s="22">
        <f>IFERROR(AX309/AX308,0)-1</f>
        <v>2.7397260273972712E-2</v>
      </c>
      <c r="BA309" s="35">
        <f>IFERROR(AX309/3.974,0)</f>
        <v>56.618017111222947</v>
      </c>
      <c r="BB309" s="51">
        <f>IFERROR(AX309/C309," ")</f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>IFERROR(BC309-BC308,0)</f>
        <v>779</v>
      </c>
      <c r="BE309" s="51">
        <f>IFERROR(BC309/BC308,0)-1</f>
        <v>1.4210660731876379E-2</v>
      </c>
      <c r="BF309" s="35">
        <f>IFERROR(BC309/3.974,0)</f>
        <v>13990.186210367387</v>
      </c>
      <c r="BG309" s="35">
        <f>IFERROR(BC309/C309," ")</f>
        <v>0.19913250906173441</v>
      </c>
      <c r="BH309" s="45">
        <v>47506</v>
      </c>
      <c r="BI309" s="48">
        <f>IFERROR((BH309-BH308), 0)</f>
        <v>541</v>
      </c>
      <c r="BJ309" s="14">
        <v>111172</v>
      </c>
      <c r="BK309" s="48">
        <f>IFERROR((BJ309-BJ308),0)</f>
        <v>832</v>
      </c>
      <c r="BL309" s="14">
        <v>81957</v>
      </c>
      <c r="BM309" s="48">
        <f>IFERROR((BL309-BL308),0)</f>
        <v>655</v>
      </c>
      <c r="BN309" s="14">
        <v>31967</v>
      </c>
      <c r="BO309" s="48">
        <f>IFERROR((BN309-BN308),0)</f>
        <v>325</v>
      </c>
      <c r="BP309" s="14">
        <v>6594</v>
      </c>
      <c r="BQ309" s="48">
        <f>IFERROR((BP309-BP308),0)</f>
        <v>71</v>
      </c>
      <c r="BR309" s="16">
        <v>28</v>
      </c>
      <c r="BS309" s="24">
        <f>IFERROR((BR309-BR308),0)</f>
        <v>0</v>
      </c>
      <c r="BT309" s="16">
        <v>206</v>
      </c>
      <c r="BU309" s="24">
        <f>IFERROR((BT309-BT308),0)</f>
        <v>2</v>
      </c>
      <c r="BV309" s="16">
        <v>890</v>
      </c>
      <c r="BW309" s="24">
        <f>IFERROR((BV309-BV308),0)</f>
        <v>7</v>
      </c>
      <c r="BX309" s="16">
        <v>2170</v>
      </c>
      <c r="BY309" s="24">
        <f>IFERROR((BX309-BX308),0)</f>
        <v>24</v>
      </c>
      <c r="BZ309" s="21">
        <v>1161</v>
      </c>
      <c r="CA309" s="27">
        <f>IFERROR((BZ309-BZ308),0)</f>
        <v>12</v>
      </c>
    </row>
    <row r="310" spans="1:79">
      <c r="A310" s="3">
        <v>44207</v>
      </c>
      <c r="B310" s="22">
        <v>44207</v>
      </c>
      <c r="C310" s="10">
        <v>281353</v>
      </c>
      <c r="D310">
        <f>IFERROR(C310-C309,"")</f>
        <v>2157</v>
      </c>
      <c r="E310" s="10">
        <v>4500</v>
      </c>
      <c r="F310">
        <f>E310-E309</f>
        <v>45</v>
      </c>
      <c r="G310" s="10">
        <v>220833</v>
      </c>
      <c r="H310">
        <f>G310-G309</f>
        <v>1689</v>
      </c>
      <c r="I310">
        <f>+IFERROR(C310-E310-G310,"")</f>
        <v>56020</v>
      </c>
      <c r="J310">
        <f>+IFERROR(I310-I309,"")</f>
        <v>423</v>
      </c>
      <c r="K310">
        <f>+IFERROR(E310/C310,"")</f>
        <v>1.5994142589558311E-2</v>
      </c>
      <c r="L310">
        <f>+IFERROR(G310/C310,"")</f>
        <v>0.78489655343998466</v>
      </c>
      <c r="M310">
        <f>+IFERROR(I310/C310,"")</f>
        <v>0.19910930397045704</v>
      </c>
      <c r="N310" s="22">
        <f>+IFERROR(D310/C310,"")</f>
        <v>7.6665256812616179E-3</v>
      </c>
      <c r="O310">
        <f>+IFERROR(F310/E310,"")</f>
        <v>0.01</v>
      </c>
      <c r="P310">
        <f>+IFERROR(H310/G310,"")</f>
        <v>7.6483134314165001E-3</v>
      </c>
      <c r="Q310">
        <f>+IFERROR(J310/I310,"")</f>
        <v>7.5508746876115675E-3</v>
      </c>
      <c r="R310" s="22">
        <f>+IFERROR(C310/3.974,"")</f>
        <v>70798.439859084043</v>
      </c>
      <c r="S310" s="22">
        <f>+IFERROR(E310/3.974,"")</f>
        <v>1132.3603422244589</v>
      </c>
      <c r="T310" s="22">
        <f>+IFERROR(G310/3.974,"")</f>
        <v>55569.451434323099</v>
      </c>
      <c r="U310" s="22">
        <f>+IFERROR(I310/3.974,"")</f>
        <v>14096.628082536487</v>
      </c>
      <c r="V310" s="10">
        <v>1443775</v>
      </c>
      <c r="W310">
        <f>V310-V309</f>
        <v>9112</v>
      </c>
      <c r="X310" s="22">
        <f>IFERROR(W310-W309,0)</f>
        <v>-1277</v>
      </c>
      <c r="Y310" s="35">
        <f>IFERROR(V310/3.974,0)</f>
        <v>363305.23402113735</v>
      </c>
      <c r="Z310" s="10">
        <v>1158872</v>
      </c>
      <c r="AA310" s="22">
        <f>Z310-Z309</f>
        <v>6955</v>
      </c>
      <c r="AB310" s="28">
        <f>IFERROR(Z310/V310,0)</f>
        <v>0.80266800574881825</v>
      </c>
      <c r="AC310" s="31">
        <f>IFERROR(AA310-AA309,0)</f>
        <v>-1010</v>
      </c>
      <c r="AD310">
        <f>V310-Z310</f>
        <v>284903</v>
      </c>
      <c r="AE310">
        <f>AD310-AD309</f>
        <v>2157</v>
      </c>
      <c r="AF310" s="28">
        <f>IFERROR(AD310/V310,0)</f>
        <v>0.19733199425118181</v>
      </c>
      <c r="AG310" s="31">
        <f>IFERROR(AE310-AE309,0)</f>
        <v>-267</v>
      </c>
      <c r="AH310" s="35">
        <f>IFERROR(AE310/W310,0)</f>
        <v>0.23672080772607551</v>
      </c>
      <c r="AI310" s="35">
        <f>IFERROR(AD310/3.974,0)</f>
        <v>71691.746351283335</v>
      </c>
      <c r="AJ310" s="10">
        <v>52696</v>
      </c>
      <c r="AK310" s="22">
        <f>AJ310-AJ309</f>
        <v>362</v>
      </c>
      <c r="AL310" s="22">
        <f>IFERROR(AJ310/AJ309,0)-1</f>
        <v>6.917109336186833E-3</v>
      </c>
      <c r="AM310" s="35">
        <f>IFERROR(AJ310/3.974,0)</f>
        <v>13260.19124308002</v>
      </c>
      <c r="AN310" s="35">
        <f>IFERROR(AJ310/C310," ")</f>
        <v>0.18729496397763665</v>
      </c>
      <c r="AO310" s="10">
        <v>788</v>
      </c>
      <c r="AP310">
        <f>AO310-AO309</f>
        <v>7</v>
      </c>
      <c r="AQ310">
        <f>IFERROR(AO310/AO309,0)-1</f>
        <v>8.9628681177977843E-3</v>
      </c>
      <c r="AR310" s="35">
        <f>IFERROR(AO310/3.974,0)</f>
        <v>198.28887770508302</v>
      </c>
      <c r="AS310" s="10">
        <v>2312</v>
      </c>
      <c r="AT310" s="22">
        <f>AS310-AS309</f>
        <v>55</v>
      </c>
      <c r="AU310" s="22">
        <f>IFERROR(AS310/AS309,0)-1</f>
        <v>2.436863092600805E-2</v>
      </c>
      <c r="AV310" s="35">
        <f>IFERROR(AS310/3.974,0)</f>
        <v>581.78158027176642</v>
      </c>
      <c r="AW310" s="51">
        <f>IFERROR(AS310/C310," ")</f>
        <v>8.2174350371241826E-3</v>
      </c>
      <c r="AX310" s="10">
        <v>224</v>
      </c>
      <c r="AY310">
        <f>AX310-AX309</f>
        <v>-1</v>
      </c>
      <c r="AZ310" s="22">
        <f>IFERROR(AX310/AX309,0)-1</f>
        <v>-4.4444444444444731E-3</v>
      </c>
      <c r="BA310" s="35">
        <f>IFERROR(AX310/3.974,0)</f>
        <v>56.366381479617509</v>
      </c>
      <c r="BB310" s="51">
        <f>IFERROR(AX310/C310," ")</f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>IFERROR(BC310-BC309,0)</f>
        <v>423</v>
      </c>
      <c r="BE310" s="51">
        <f>IFERROR(BC310/BC309,0)-1</f>
        <v>7.6083241901541143E-3</v>
      </c>
      <c r="BF310" s="35">
        <f>IFERROR(BC310/3.974,0)</f>
        <v>14096.628082536487</v>
      </c>
      <c r="BG310" s="35">
        <f>IFERROR(BC310/C310," ")</f>
        <v>0.19910930397045704</v>
      </c>
      <c r="BH310" s="45">
        <v>48003</v>
      </c>
      <c r="BI310" s="48">
        <f>IFERROR((BH310-BH309), 0)</f>
        <v>497</v>
      </c>
      <c r="BJ310" s="14">
        <v>111947</v>
      </c>
      <c r="BK310" s="48">
        <f>IFERROR((BJ310-BJ309),0)</f>
        <v>775</v>
      </c>
      <c r="BL310" s="14">
        <v>82528</v>
      </c>
      <c r="BM310" s="48">
        <f>IFERROR((BL310-BL309),0)</f>
        <v>571</v>
      </c>
      <c r="BN310" s="14">
        <v>32221</v>
      </c>
      <c r="BO310" s="48">
        <f>IFERROR((BN310-BN309),0)</f>
        <v>254</v>
      </c>
      <c r="BP310" s="14">
        <v>6654</v>
      </c>
      <c r="BQ310" s="48">
        <f>IFERROR((BP310-BP309),0)</f>
        <v>60</v>
      </c>
      <c r="BR310" s="16">
        <v>28</v>
      </c>
      <c r="BS310" s="24">
        <f>IFERROR((BR310-BR309),0)</f>
        <v>0</v>
      </c>
      <c r="BT310" s="16">
        <v>208</v>
      </c>
      <c r="BU310" s="24">
        <f>IFERROR((BT310-BT309),0)</f>
        <v>2</v>
      </c>
      <c r="BV310" s="16">
        <v>895</v>
      </c>
      <c r="BW310" s="24">
        <f>IFERROR((BV310-BV309),0)</f>
        <v>5</v>
      </c>
      <c r="BX310" s="16">
        <v>2194</v>
      </c>
      <c r="BY310" s="24">
        <f>IFERROR((BX310-BX309),0)</f>
        <v>24</v>
      </c>
      <c r="BZ310" s="21">
        <v>1175</v>
      </c>
      <c r="CA310" s="27">
        <f>IFERROR((BZ310-BZ309),0)</f>
        <v>14</v>
      </c>
    </row>
    <row r="311" spans="1:79">
      <c r="A311" s="3">
        <v>44208</v>
      </c>
      <c r="B311" s="22">
        <v>44208</v>
      </c>
      <c r="C311" s="10">
        <v>285093</v>
      </c>
      <c r="D311">
        <f>IFERROR(C311-C310,"")</f>
        <v>3740</v>
      </c>
      <c r="E311" s="10">
        <v>4561</v>
      </c>
      <c r="F311">
        <f>E311-E310</f>
        <v>61</v>
      </c>
      <c r="G311" s="10">
        <v>223635</v>
      </c>
      <c r="H311">
        <f>G311-G310</f>
        <v>2802</v>
      </c>
      <c r="I311">
        <f>+IFERROR(C311-E311-G311,"")</f>
        <v>56897</v>
      </c>
      <c r="J311">
        <f>+IFERROR(I311-I310,"")</f>
        <v>877</v>
      </c>
      <c r="K311">
        <f>+IFERROR(E311/C311,"")</f>
        <v>1.5998288277860206E-2</v>
      </c>
      <c r="L311">
        <f>+IFERROR(G311/C311,"")</f>
        <v>0.78442823920615379</v>
      </c>
      <c r="M311">
        <f>+IFERROR(I311/C311,"")</f>
        <v>0.19957347251598601</v>
      </c>
      <c r="N311" s="22">
        <f>+IFERROR(D311/C311,"")</f>
        <v>1.3118526235298657E-2</v>
      </c>
      <c r="O311">
        <f>+IFERROR(F311/E311,"")</f>
        <v>1.3374260030695024E-2</v>
      </c>
      <c r="P311">
        <f>+IFERROR(H311/G311,"")</f>
        <v>1.2529344691126166E-2</v>
      </c>
      <c r="Q311">
        <f>+IFERROR(J311/I311,"")</f>
        <v>1.541381795173735E-2</v>
      </c>
      <c r="R311" s="22">
        <f>+IFERROR(C311/3.974,"")</f>
        <v>71739.557121288366</v>
      </c>
      <c r="S311" s="22">
        <f>+IFERROR(E311/3.974,"")</f>
        <v>1147.7101157523905</v>
      </c>
      <c r="T311" s="22">
        <f>+IFERROR(G311/3.974,"")</f>
        <v>56274.534474081527</v>
      </c>
      <c r="U311" s="22">
        <f>+IFERROR(I311/3.974,"")</f>
        <v>14317.312531454454</v>
      </c>
      <c r="V311" s="10">
        <v>1460912</v>
      </c>
      <c r="W311">
        <f>V311-V310</f>
        <v>17137</v>
      </c>
      <c r="X311" s="22">
        <f>IFERROR(W311-W310,0)</f>
        <v>8025</v>
      </c>
      <c r="Y311" s="35">
        <f>IFERROR(V311/3.974,0)</f>
        <v>367617.51383995969</v>
      </c>
      <c r="Z311" s="10">
        <v>1172269</v>
      </c>
      <c r="AA311" s="22">
        <f>Z311-Z310</f>
        <v>13397</v>
      </c>
      <c r="AB311" s="28">
        <f>IFERROR(Z311/V311,0)</f>
        <v>0.80242273319679758</v>
      </c>
      <c r="AC311" s="31">
        <f>IFERROR(AA311-AA310,0)</f>
        <v>6442</v>
      </c>
      <c r="AD311">
        <f>V311-Z311</f>
        <v>288643</v>
      </c>
      <c r="AE311">
        <f>AD311-AD310</f>
        <v>3740</v>
      </c>
      <c r="AF311" s="28">
        <f>IFERROR(AD311/V311,0)</f>
        <v>0.19757726680320239</v>
      </c>
      <c r="AG311" s="31">
        <f>IFERROR(AE311-AE310,0)</f>
        <v>1583</v>
      </c>
      <c r="AH311" s="35">
        <f>IFERROR(AE311/W311,0)</f>
        <v>0.21824123242107721</v>
      </c>
      <c r="AI311" s="35">
        <f>IFERROR(AD311/3.974,0)</f>
        <v>72632.863613487672</v>
      </c>
      <c r="AJ311" s="10">
        <v>53617</v>
      </c>
      <c r="AK311" s="22">
        <f>AJ311-AJ310</f>
        <v>921</v>
      </c>
      <c r="AL311" s="22">
        <f>IFERROR(AJ311/AJ310,0)-1</f>
        <v>1.7477607408531881E-2</v>
      </c>
      <c r="AM311" s="35">
        <f>IFERROR(AJ311/3.974,0)</f>
        <v>13491.947659788626</v>
      </c>
      <c r="AN311" s="35">
        <f>IFERROR(AJ311/C311," ")</f>
        <v>0.18806845485508239</v>
      </c>
      <c r="AO311" s="10">
        <v>716</v>
      </c>
      <c r="AP311">
        <f>AO311-AO310</f>
        <v>-72</v>
      </c>
      <c r="AQ311">
        <f>IFERROR(AO311/AO310,0)-1</f>
        <v>-9.137055837563457E-2</v>
      </c>
      <c r="AR311" s="35">
        <f>IFERROR(AO311/3.974,0)</f>
        <v>180.17111222949168</v>
      </c>
      <c r="AS311" s="10">
        <v>2341</v>
      </c>
      <c r="AT311" s="22">
        <f>AS311-AS310</f>
        <v>29</v>
      </c>
      <c r="AU311" s="22">
        <f>IFERROR(AS311/AS310,0)-1</f>
        <v>1.2543252595155652E-2</v>
      </c>
      <c r="AV311" s="35">
        <f>IFERROR(AS311/3.974,0)</f>
        <v>589.07901358832407</v>
      </c>
      <c r="AW311" s="51">
        <f>IFERROR(AS311/C311," ")</f>
        <v>8.2113555927364051E-3</v>
      </c>
      <c r="AX311" s="10">
        <v>223</v>
      </c>
      <c r="AY311">
        <f>AX311-AX310</f>
        <v>-1</v>
      </c>
      <c r="AZ311" s="22">
        <f>IFERROR(AX311/AX310,0)-1</f>
        <v>-4.4642857142856984E-3</v>
      </c>
      <c r="BA311" s="35">
        <f>IFERROR(AX311/3.974,0)</f>
        <v>56.114745848012078</v>
      </c>
      <c r="BB311" s="51">
        <f>IFERROR(AX311/C311," ")</f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>IFERROR(BC311-BC310,0)</f>
        <v>877</v>
      </c>
      <c r="BE311" s="51">
        <f>IFERROR(BC311/BC310,0)-1</f>
        <v>1.5655123170296381E-2</v>
      </c>
      <c r="BF311" s="35">
        <f>IFERROR(BC311/3.974,0)</f>
        <v>14317.312531454454</v>
      </c>
      <c r="BG311" s="35">
        <f>IFERROR(BC311/C311," ")</f>
        <v>0.19957347251598601</v>
      </c>
      <c r="BH311" s="45">
        <v>48754</v>
      </c>
      <c r="BI311" s="48">
        <f>IFERROR((BH311-BH310), 0)</f>
        <v>751</v>
      </c>
      <c r="BJ311" s="14">
        <v>113297</v>
      </c>
      <c r="BK311" s="48">
        <f>IFERROR((BJ311-BJ310),0)</f>
        <v>1350</v>
      </c>
      <c r="BL311" s="14">
        <v>83602</v>
      </c>
      <c r="BM311" s="48">
        <f>IFERROR((BL311-BL310),0)</f>
        <v>1074</v>
      </c>
      <c r="BN311" s="14">
        <v>32701</v>
      </c>
      <c r="BO311" s="48">
        <f>IFERROR((BN311-BN310),0)</f>
        <v>480</v>
      </c>
      <c r="BP311" s="14">
        <v>6739</v>
      </c>
      <c r="BQ311" s="48">
        <f>IFERROR((BP311-BP310),0)</f>
        <v>85</v>
      </c>
      <c r="BR311" s="16">
        <v>28</v>
      </c>
      <c r="BS311" s="24">
        <f>IFERROR((BR311-BR310),0)</f>
        <v>0</v>
      </c>
      <c r="BT311" s="16">
        <v>209</v>
      </c>
      <c r="BU311" s="24">
        <f>IFERROR((BT311-BT310),0)</f>
        <v>1</v>
      </c>
      <c r="BV311" s="16">
        <v>909</v>
      </c>
      <c r="BW311" s="24">
        <f>IFERROR((BV311-BV310),0)</f>
        <v>14</v>
      </c>
      <c r="BX311" s="16">
        <v>2225</v>
      </c>
      <c r="BY311" s="24">
        <f>IFERROR((BX311-BX310),0)</f>
        <v>31</v>
      </c>
      <c r="BZ311" s="21">
        <v>1190</v>
      </c>
      <c r="CA311" s="27">
        <f>IFERROR((BZ311-BZ310),0)</f>
        <v>15</v>
      </c>
    </row>
    <row r="312" spans="1:79">
      <c r="A312" s="3">
        <v>44209</v>
      </c>
      <c r="B312" s="22">
        <v>44209</v>
      </c>
      <c r="C312" s="10">
        <v>288408</v>
      </c>
      <c r="D312">
        <f>IFERROR(C312-C311,"")</f>
        <v>3315</v>
      </c>
      <c r="E312" s="10">
        <v>4594</v>
      </c>
      <c r="F312">
        <f>E312-E311</f>
        <v>33</v>
      </c>
      <c r="G312" s="10">
        <v>227141</v>
      </c>
      <c r="H312">
        <f>G312-G311</f>
        <v>3506</v>
      </c>
      <c r="I312">
        <f>+IFERROR(C312-E312-G312,"")</f>
        <v>56673</v>
      </c>
      <c r="J312">
        <f>+IFERROR(I312-I311,"")</f>
        <v>-224</v>
      </c>
      <c r="K312">
        <f>+IFERROR(E312/C312,"")</f>
        <v>1.5928823056225901E-2</v>
      </c>
      <c r="L312">
        <f>+IFERROR(G312/C312,"")</f>
        <v>0.78756830601092898</v>
      </c>
      <c r="M312">
        <f>+IFERROR(I312/C312,"")</f>
        <v>0.19650287093284513</v>
      </c>
      <c r="N312" s="22">
        <f>+IFERROR(D312/C312,"")</f>
        <v>1.1494133311142548E-2</v>
      </c>
      <c r="O312">
        <f>+IFERROR(F312/E312,"")</f>
        <v>7.1832825424466692E-3</v>
      </c>
      <c r="P312">
        <f>+IFERROR(H312/G312,"")</f>
        <v>1.5435346326730973E-2</v>
      </c>
      <c r="Q312">
        <f>+IFERROR(J312/I312,"")</f>
        <v>-3.9524994265346816E-3</v>
      </c>
      <c r="R312" s="22">
        <f>+IFERROR(C312/3.974,"")</f>
        <v>72573.729240060391</v>
      </c>
      <c r="S312" s="22">
        <f>+IFERROR(E312/3.974,"")</f>
        <v>1156.0140915953698</v>
      </c>
      <c r="T312" s="22">
        <f>+IFERROR(G312/3.974,"")</f>
        <v>57156.768998490181</v>
      </c>
      <c r="U312" s="22">
        <f>+IFERROR(I312/3.974,"")</f>
        <v>14260.946149974836</v>
      </c>
      <c r="V312" s="10">
        <v>1477179</v>
      </c>
      <c r="W312">
        <f>V312-V311</f>
        <v>16267</v>
      </c>
      <c r="X312" s="22">
        <f>IFERROR(W312-W311,0)</f>
        <v>-870</v>
      </c>
      <c r="Y312" s="35">
        <f>IFERROR(V312/3.974,0)</f>
        <v>371710.87065928534</v>
      </c>
      <c r="Z312" s="10">
        <v>1185221</v>
      </c>
      <c r="AA312" s="22">
        <f>Z312-Z311</f>
        <v>12952</v>
      </c>
      <c r="AB312" s="28">
        <f>IFERROR(Z312/V312,0)</f>
        <v>0.80235435245153097</v>
      </c>
      <c r="AC312" s="31">
        <f>IFERROR(AA312-AA311,0)</f>
        <v>-445</v>
      </c>
      <c r="AD312">
        <f>V312-Z312</f>
        <v>291958</v>
      </c>
      <c r="AE312">
        <f>AD312-AD311</f>
        <v>3315</v>
      </c>
      <c r="AF312" s="28">
        <f>IFERROR(AD312/V312,0)</f>
        <v>0.19764564754846908</v>
      </c>
      <c r="AG312" s="31">
        <f>IFERROR(AE312-AE311,0)</f>
        <v>-425</v>
      </c>
      <c r="AH312" s="35">
        <f>IFERROR(AE312/W312,0)</f>
        <v>0.20378680764738427</v>
      </c>
      <c r="AI312" s="35">
        <f>IFERROR(AD312/3.974,0)</f>
        <v>73467.035732259683</v>
      </c>
      <c r="AJ312" s="10">
        <v>53329</v>
      </c>
      <c r="AK312" s="22">
        <f>AJ312-AJ311</f>
        <v>-288</v>
      </c>
      <c r="AL312" s="22">
        <f>IFERROR(AJ312/AJ311,0)-1</f>
        <v>-5.3714307029486541E-3</v>
      </c>
      <c r="AM312" s="35">
        <f>IFERROR(AJ312/3.974,0)</f>
        <v>13419.47659788626</v>
      </c>
      <c r="AN312" s="35">
        <f>IFERROR(AJ312/C312," ")</f>
        <v>0.18490818562591885</v>
      </c>
      <c r="AO312" s="10">
        <v>691</v>
      </c>
      <c r="AP312">
        <f>AO312-AO311</f>
        <v>-25</v>
      </c>
      <c r="AQ312">
        <f>IFERROR(AO312/AO311,0)-1</f>
        <v>-3.4916201117318413E-2</v>
      </c>
      <c r="AR312" s="35">
        <f>IFERROR(AO312/3.974,0)</f>
        <v>173.88022143935581</v>
      </c>
      <c r="AS312" s="10">
        <v>2424</v>
      </c>
      <c r="AT312" s="22">
        <f>AS312-AS311</f>
        <v>83</v>
      </c>
      <c r="AU312" s="22">
        <f>IFERROR(AS312/AS311,0)-1</f>
        <v>3.5454933788979126E-2</v>
      </c>
      <c r="AV312" s="35">
        <f>IFERROR(AS312/3.974,0)</f>
        <v>609.96477101157518</v>
      </c>
      <c r="AW312" s="51">
        <f>IFERROR(AS312/C312," ")</f>
        <v>8.4047599234417913E-3</v>
      </c>
      <c r="AX312" s="10">
        <v>229</v>
      </c>
      <c r="AY312">
        <f>AX312-AX311</f>
        <v>6</v>
      </c>
      <c r="AZ312" s="22">
        <f>IFERROR(AX312/AX311,0)-1</f>
        <v>2.6905829596412634E-2</v>
      </c>
      <c r="BA312" s="35">
        <f>IFERROR(AX312/3.974,0)</f>
        <v>57.624559637644687</v>
      </c>
      <c r="BB312" s="51">
        <f>IFERROR(AX312/C312," ")</f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>IFERROR(BC312-BC311,0)</f>
        <v>-224</v>
      </c>
      <c r="BE312" s="51">
        <f>IFERROR(BC312/BC311,0)-1</f>
        <v>-3.9369386786649585E-3</v>
      </c>
      <c r="BF312" s="35">
        <f>IFERROR(BC312/3.974,0)</f>
        <v>14260.946149974836</v>
      </c>
      <c r="BG312" s="35">
        <f>IFERROR(BC312/C312," ")</f>
        <v>0.19650287093284513</v>
      </c>
      <c r="BH312" s="45">
        <v>49341</v>
      </c>
      <c r="BI312" s="48">
        <f>IFERROR((BH312-BH311), 0)</f>
        <v>587</v>
      </c>
      <c r="BJ312" s="14">
        <v>114556</v>
      </c>
      <c r="BK312" s="48">
        <f>IFERROR((BJ312-BJ311),0)</f>
        <v>1259</v>
      </c>
      <c r="BL312" s="14">
        <v>84565</v>
      </c>
      <c r="BM312" s="48">
        <f>IFERROR((BL312-BL311),0)</f>
        <v>963</v>
      </c>
      <c r="BN312" s="14">
        <v>33134</v>
      </c>
      <c r="BO312" s="48">
        <f>IFERROR((BN312-BN311),0)</f>
        <v>433</v>
      </c>
      <c r="BP312" s="14">
        <v>6812</v>
      </c>
      <c r="BQ312" s="48">
        <f>IFERROR((BP312-BP311),0)</f>
        <v>73</v>
      </c>
      <c r="BR312" s="16">
        <v>29</v>
      </c>
      <c r="BS312" s="24">
        <f>IFERROR((BR312-BR311),0)</f>
        <v>1</v>
      </c>
      <c r="BT312" s="16">
        <v>210</v>
      </c>
      <c r="BU312" s="24">
        <f>IFERROR((BT312-BT311),0)</f>
        <v>1</v>
      </c>
      <c r="BV312" s="16">
        <v>915</v>
      </c>
      <c r="BW312" s="24">
        <f>IFERROR((BV312-BV311),0)</f>
        <v>6</v>
      </c>
      <c r="BX312" s="16">
        <v>2244</v>
      </c>
      <c r="BY312" s="24">
        <f>IFERROR((BX312-BX311),0)</f>
        <v>19</v>
      </c>
      <c r="BZ312" s="21">
        <v>1196</v>
      </c>
      <c r="CA312" s="27">
        <f>IFERROR((BZ312-BZ311),0)</f>
        <v>6</v>
      </c>
    </row>
    <row r="313" spans="1:79">
      <c r="A313" s="3">
        <v>44210</v>
      </c>
      <c r="B313" s="22">
        <v>44210</v>
      </c>
      <c r="C313" s="10">
        <v>291285</v>
      </c>
      <c r="D313">
        <f>IFERROR(C313-C312,"")</f>
        <v>2877</v>
      </c>
      <c r="E313" s="10">
        <v>4651</v>
      </c>
      <c r="F313">
        <f>E313-E312</f>
        <v>57</v>
      </c>
      <c r="G313" s="10">
        <v>230702</v>
      </c>
      <c r="H313">
        <f>G313-G312</f>
        <v>3561</v>
      </c>
      <c r="I313">
        <f>+IFERROR(C313-E313-G313,"")</f>
        <v>55932</v>
      </c>
      <c r="J313">
        <f>+IFERROR(I313-I312,"")</f>
        <v>-741</v>
      </c>
      <c r="K313">
        <f>+IFERROR(E313/C313,"")</f>
        <v>1.596717990971042E-2</v>
      </c>
      <c r="L313">
        <f>+IFERROR(G313/C313,"")</f>
        <v>0.79201469351322584</v>
      </c>
      <c r="M313">
        <f>+IFERROR(I313/C313,"")</f>
        <v>0.19201812657706371</v>
      </c>
      <c r="N313" s="22">
        <f>+IFERROR(D313/C313,"")</f>
        <v>9.8769246614140785E-3</v>
      </c>
      <c r="O313">
        <f>+IFERROR(F313/E313,"")</f>
        <v>1.22554289400129E-2</v>
      </c>
      <c r="P313">
        <f>+IFERROR(H313/G313,"")</f>
        <v>1.5435496874756179E-2</v>
      </c>
      <c r="Q313">
        <f>+IFERROR(J313/I313,"")</f>
        <v>-1.3248229993563614E-2</v>
      </c>
      <c r="R313" s="22">
        <f>+IFERROR(C313/3.974,"")</f>
        <v>73297.684952189229</v>
      </c>
      <c r="S313" s="22">
        <f>+IFERROR(E313/3.974,"")</f>
        <v>1170.3573225968796</v>
      </c>
      <c r="T313" s="22">
        <f>+IFERROR(G313/3.974,"")</f>
        <v>58052.843482637138</v>
      </c>
      <c r="U313" s="22">
        <f>+IFERROR(I313/3.974,"")</f>
        <v>14074.484146955208</v>
      </c>
      <c r="V313" s="10">
        <v>1490448</v>
      </c>
      <c r="W313">
        <f>V313-V312</f>
        <v>13269</v>
      </c>
      <c r="X313" s="22">
        <f>IFERROR(W313-W312,0)</f>
        <v>-2998</v>
      </c>
      <c r="Y313" s="35">
        <f>IFERROR(V313/3.974,0)</f>
        <v>375049.82385505788</v>
      </c>
      <c r="Z313" s="10">
        <v>1195613</v>
      </c>
      <c r="AA313" s="22">
        <f>Z313-Z312</f>
        <v>10392</v>
      </c>
      <c r="AB313" s="28">
        <f>IFERROR(Z313/V313,0)</f>
        <v>0.80218363874486065</v>
      </c>
      <c r="AC313" s="31">
        <f>IFERROR(AA313-AA312,0)</f>
        <v>-2560</v>
      </c>
      <c r="AD313">
        <f>V313-Z313</f>
        <v>294835</v>
      </c>
      <c r="AE313">
        <f>AD313-AD312</f>
        <v>2877</v>
      </c>
      <c r="AF313" s="28">
        <f>IFERROR(AD313/V313,0)</f>
        <v>0.19781636125513941</v>
      </c>
      <c r="AG313" s="31">
        <f>IFERROR(AE313-AE312,0)</f>
        <v>-438</v>
      </c>
      <c r="AH313" s="35">
        <f>IFERROR(AE313/W313,0)</f>
        <v>0.21682116210716709</v>
      </c>
      <c r="AI313" s="35">
        <f>IFERROR(AD313/3.974,0)</f>
        <v>74190.991444388521</v>
      </c>
      <c r="AJ313" s="10">
        <v>52561</v>
      </c>
      <c r="AK313" s="22">
        <f>AJ313-AJ312</f>
        <v>-768</v>
      </c>
      <c r="AL313" s="22">
        <f>IFERROR(AJ313/AJ312,0)-1</f>
        <v>-1.4401170095070248E-2</v>
      </c>
      <c r="AM313" s="35">
        <f>IFERROR(AJ313/3.974,0)</f>
        <v>13226.220432813287</v>
      </c>
      <c r="AN313" s="35">
        <f>IFERROR(AJ313/C313," ")</f>
        <v>0.18044526837976552</v>
      </c>
      <c r="AO313" s="10">
        <v>694</v>
      </c>
      <c r="AP313">
        <f>AO313-AO312</f>
        <v>3</v>
      </c>
      <c r="AQ313">
        <f>IFERROR(AO313/AO312,0)-1</f>
        <v>4.341534008682979E-3</v>
      </c>
      <c r="AR313" s="35">
        <f>IFERROR(AO313/3.974,0)</f>
        <v>174.63512833417212</v>
      </c>
      <c r="AS313" s="10">
        <v>2440</v>
      </c>
      <c r="AT313" s="22">
        <f>AS313-AS312</f>
        <v>16</v>
      </c>
      <c r="AU313" s="22">
        <f>IFERROR(AS313/AS312,0)-1</f>
        <v>6.6006600660066805E-3</v>
      </c>
      <c r="AV313" s="35">
        <f>IFERROR(AS313/3.974,0)</f>
        <v>613.9909411172622</v>
      </c>
      <c r="AW313" s="51">
        <f>IFERROR(AS313/C313," ")</f>
        <v>8.3766757642858361E-3</v>
      </c>
      <c r="AX313" s="10">
        <v>237</v>
      </c>
      <c r="AY313">
        <f>AX313-AX312</f>
        <v>8</v>
      </c>
      <c r="AZ313" s="22">
        <f>IFERROR(AX313/AX312,0)-1</f>
        <v>3.4934497816593968E-2</v>
      </c>
      <c r="BA313" s="35">
        <f>IFERROR(AX313/3.974,0)</f>
        <v>59.637644690488173</v>
      </c>
      <c r="BB313" s="51">
        <f>IFERROR(AX313/C313," ")</f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>IFERROR(BC313-BC312,0)</f>
        <v>-741</v>
      </c>
      <c r="BE313" s="51">
        <f>IFERROR(BC313/BC312,0)-1</f>
        <v>-1.3075009263670556E-2</v>
      </c>
      <c r="BF313" s="35">
        <f>IFERROR(BC313/3.974,0)</f>
        <v>14074.484146955208</v>
      </c>
      <c r="BG313" s="35">
        <f>IFERROR(BC313/C313," ")</f>
        <v>0.19201812657706371</v>
      </c>
      <c r="BH313" s="45">
        <v>49906</v>
      </c>
      <c r="BI313" s="48">
        <f>IFERROR((BH313-BH312), 0)</f>
        <v>565</v>
      </c>
      <c r="BJ313" s="14">
        <v>115610</v>
      </c>
      <c r="BK313" s="48">
        <f>IFERROR((BJ313-BJ312),0)</f>
        <v>1054</v>
      </c>
      <c r="BL313" s="14">
        <v>85389</v>
      </c>
      <c r="BM313" s="48">
        <f>IFERROR((BL313-BL312),0)</f>
        <v>824</v>
      </c>
      <c r="BN313" s="14">
        <v>33497</v>
      </c>
      <c r="BO313" s="48">
        <f>IFERROR((BN313-BN312),0)</f>
        <v>363</v>
      </c>
      <c r="BP313" s="14">
        <v>6883</v>
      </c>
      <c r="BQ313" s="48">
        <f>IFERROR((BP313-BP312),0)</f>
        <v>71</v>
      </c>
      <c r="BR313" s="16">
        <v>29</v>
      </c>
      <c r="BS313" s="24">
        <f>IFERROR((BR313-BR312),0)</f>
        <v>0</v>
      </c>
      <c r="BT313" s="16">
        <v>211</v>
      </c>
      <c r="BU313" s="24">
        <f>IFERROR((BT313-BT312),0)</f>
        <v>1</v>
      </c>
      <c r="BV313" s="16">
        <v>929</v>
      </c>
      <c r="BW313" s="24">
        <f>IFERROR((BV313-BV312),0)</f>
        <v>14</v>
      </c>
      <c r="BX313" s="16">
        <v>2270</v>
      </c>
      <c r="BY313" s="24">
        <f>IFERROR((BX313-BX312),0)</f>
        <v>26</v>
      </c>
      <c r="BZ313" s="21">
        <v>1212</v>
      </c>
      <c r="CA313" s="27">
        <f>IFERROR((BZ313-BZ312),0)</f>
        <v>16</v>
      </c>
    </row>
    <row r="314" spans="1:79">
      <c r="A314" s="3">
        <v>44211</v>
      </c>
      <c r="B314" s="22">
        <v>44211</v>
      </c>
      <c r="C314" s="10">
        <v>293592</v>
      </c>
      <c r="D314">
        <f>IFERROR(C314-C313,"")</f>
        <v>2307</v>
      </c>
      <c r="E314" s="10">
        <v>4689</v>
      </c>
      <c r="F314">
        <f>E314-E313</f>
        <v>38</v>
      </c>
      <c r="G314" s="10">
        <v>234295</v>
      </c>
      <c r="H314">
        <f>G314-G313</f>
        <v>3593</v>
      </c>
      <c r="I314">
        <f>+IFERROR(C314-E314-G314,"")</f>
        <v>54608</v>
      </c>
      <c r="J314">
        <f>+IFERROR(I314-I313,"")</f>
        <v>-1324</v>
      </c>
      <c r="K314">
        <f>+IFERROR(E314/C314,"")</f>
        <v>1.5971143627891767E-2</v>
      </c>
      <c r="L314">
        <f>+IFERROR(G314/C314,"")</f>
        <v>0.79802923785389246</v>
      </c>
      <c r="M314">
        <f>+IFERROR(I314/C314,"")</f>
        <v>0.18599961851821575</v>
      </c>
      <c r="N314" s="22">
        <f>+IFERROR(D314/C314,"")</f>
        <v>7.8578435379710616E-3</v>
      </c>
      <c r="O314">
        <f>+IFERROR(F314/E314,"")</f>
        <v>8.1040733631904463E-3</v>
      </c>
      <c r="P314">
        <f>+IFERROR(H314/G314,"")</f>
        <v>1.5335367805544292E-2</v>
      </c>
      <c r="Q314">
        <f>+IFERROR(J314/I314,"")</f>
        <v>-2.4245531790213888E-2</v>
      </c>
      <c r="R314" s="22">
        <f>+IFERROR(C314/3.974,"")</f>
        <v>73878.208354302958</v>
      </c>
      <c r="S314" s="22">
        <f>+IFERROR(E314/3.974,"")</f>
        <v>1179.9194765978862</v>
      </c>
      <c r="T314" s="22">
        <f>+IFERROR(G314/3.974,"")</f>
        <v>58956.97030699547</v>
      </c>
      <c r="U314" s="22">
        <f>+IFERROR(I314/3.974,"")</f>
        <v>13741.318570709613</v>
      </c>
      <c r="V314" s="10">
        <v>1503559</v>
      </c>
      <c r="W314">
        <f>V314-V313</f>
        <v>13111</v>
      </c>
      <c r="X314" s="22">
        <f>IFERROR(W314-W313,0)</f>
        <v>-158</v>
      </c>
      <c r="Y314" s="35">
        <f>IFERROR(V314/3.974,0)</f>
        <v>378349.01862103672</v>
      </c>
      <c r="Z314" s="10">
        <v>1206417</v>
      </c>
      <c r="AA314" s="22">
        <f>Z314-Z313</f>
        <v>10804</v>
      </c>
      <c r="AB314" s="28">
        <f>IFERROR(Z314/V314,0)</f>
        <v>0.80237423340221437</v>
      </c>
      <c r="AC314" s="31">
        <f>IFERROR(AA314-AA313,0)</f>
        <v>412</v>
      </c>
      <c r="AD314">
        <f>V314-Z314</f>
        <v>297142</v>
      </c>
      <c r="AE314">
        <f>AD314-AD313</f>
        <v>2307</v>
      </c>
      <c r="AF314" s="28">
        <f>IFERROR(AD314/V314,0)</f>
        <v>0.19762576659778566</v>
      </c>
      <c r="AG314" s="31">
        <f>IFERROR(AE314-AE313,0)</f>
        <v>-570</v>
      </c>
      <c r="AH314" s="35">
        <f>IFERROR(AE314/W314,0)</f>
        <v>0.17595911829761268</v>
      </c>
      <c r="AI314" s="35">
        <f>IFERROR(AD314/3.974,0)</f>
        <v>74771.514846502265</v>
      </c>
      <c r="AJ314" s="10">
        <v>51223</v>
      </c>
      <c r="AK314" s="22">
        <f>AJ314-AJ313</f>
        <v>-1338</v>
      </c>
      <c r="AL314" s="22">
        <f>IFERROR(AJ314/AJ313,0)-1</f>
        <v>-2.5456136679286923E-2</v>
      </c>
      <c r="AM314" s="35">
        <f>IFERROR(AJ314/3.974,0)</f>
        <v>12889.531957725214</v>
      </c>
      <c r="AN314" s="35">
        <f>IFERROR(AJ314/C314," ")</f>
        <v>0.17447001280688848</v>
      </c>
      <c r="AO314" s="10">
        <v>712</v>
      </c>
      <c r="AP314">
        <f>AO314-AO313</f>
        <v>18</v>
      </c>
      <c r="AQ314">
        <f>IFERROR(AO314/AO313,0)-1</f>
        <v>2.5936599423631135E-2</v>
      </c>
      <c r="AR314" s="35">
        <f>IFERROR(AO314/3.974,0)</f>
        <v>179.16456970306996</v>
      </c>
      <c r="AS314" s="10">
        <v>2440</v>
      </c>
      <c r="AT314" s="22">
        <f>AS314-AS313</f>
        <v>0</v>
      </c>
      <c r="AU314" s="22">
        <f>IFERROR(AS314/AS313,0)-1</f>
        <v>0</v>
      </c>
      <c r="AV314" s="35">
        <f>IFERROR(AS314/3.974,0)</f>
        <v>613.9909411172622</v>
      </c>
      <c r="AW314" s="51">
        <f>IFERROR(AS314/C314," ")</f>
        <v>8.310853156761765E-3</v>
      </c>
      <c r="AX314" s="10">
        <v>233</v>
      </c>
      <c r="AY314">
        <f>AX314-AX313</f>
        <v>-4</v>
      </c>
      <c r="AZ314" s="22">
        <f>IFERROR(AX314/AX313,0)-1</f>
        <v>-1.6877637130801704E-2</v>
      </c>
      <c r="BA314" s="35">
        <f>IFERROR(AX314/3.974,0)</f>
        <v>58.631102164066426</v>
      </c>
      <c r="BB314" s="51">
        <f>IFERROR(AX314/C314," ")</f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>IFERROR(BC314-BC313,0)</f>
        <v>-1324</v>
      </c>
      <c r="BE314" s="51">
        <f>IFERROR(BC314/BC313,0)-1</f>
        <v>-2.3671601230065065E-2</v>
      </c>
      <c r="BF314" s="35">
        <f>IFERROR(BC314/3.974,0)</f>
        <v>13741.318570709613</v>
      </c>
      <c r="BG314" s="35">
        <f>IFERROR(BC314/C314," ")</f>
        <v>0.18599961851821575</v>
      </c>
      <c r="BH314" s="45">
        <v>50297</v>
      </c>
      <c r="BI314" s="48">
        <f>IFERROR((BH314-BH313), 0)</f>
        <v>391</v>
      </c>
      <c r="BJ314" s="14">
        <v>116492</v>
      </c>
      <c r="BK314" s="48">
        <f>IFERROR((BJ314-BJ313),0)</f>
        <v>882</v>
      </c>
      <c r="BL314" s="14">
        <v>86072</v>
      </c>
      <c r="BM314" s="48">
        <f>IFERROR((BL314-BL313),0)</f>
        <v>683</v>
      </c>
      <c r="BN314" s="14">
        <v>33795</v>
      </c>
      <c r="BO314" s="48">
        <f>IFERROR((BN314-BN313),0)</f>
        <v>298</v>
      </c>
      <c r="BP314" s="14">
        <v>6936</v>
      </c>
      <c r="BQ314" s="48">
        <f>IFERROR((BP314-BP313),0)</f>
        <v>53</v>
      </c>
      <c r="BR314" s="16">
        <v>29</v>
      </c>
      <c r="BS314" s="24">
        <f>IFERROR((BR314-BR313),0)</f>
        <v>0</v>
      </c>
      <c r="BT314" s="16">
        <v>215</v>
      </c>
      <c r="BU314" s="24">
        <f>IFERROR((BT314-BT313),0)</f>
        <v>4</v>
      </c>
      <c r="BV314" s="16">
        <v>936</v>
      </c>
      <c r="BW314" s="24">
        <f>IFERROR((BV314-BV313),0)</f>
        <v>7</v>
      </c>
      <c r="BX314" s="16">
        <v>2288</v>
      </c>
      <c r="BY314" s="24">
        <f>IFERROR((BX314-BX313),0)</f>
        <v>18</v>
      </c>
      <c r="BZ314" s="21">
        <v>1221</v>
      </c>
      <c r="CA314" s="27">
        <f>IFERROR((BZ314-BZ313),0)</f>
        <v>9</v>
      </c>
    </row>
    <row r="315" spans="1:79">
      <c r="A315" s="3">
        <v>44212</v>
      </c>
      <c r="B315" s="22">
        <v>44212</v>
      </c>
      <c r="C315" s="10">
        <v>296269</v>
      </c>
      <c r="D315">
        <f>IFERROR(C315-C314,"")</f>
        <v>2677</v>
      </c>
      <c r="E315" s="10">
        <v>4738</v>
      </c>
      <c r="F315">
        <f>E315-E314</f>
        <v>49</v>
      </c>
      <c r="G315" s="10">
        <v>236954</v>
      </c>
      <c r="H315">
        <f>G315-G314</f>
        <v>2659</v>
      </c>
      <c r="I315">
        <f>+IFERROR(C315-E315-G315,"")</f>
        <v>54577</v>
      </c>
      <c r="J315">
        <f>+IFERROR(I315-I314,"")</f>
        <v>-31</v>
      </c>
      <c r="K315">
        <f>+IFERROR(E315/C315,"")</f>
        <v>1.5992223283569997E-2</v>
      </c>
      <c r="L315">
        <f>+IFERROR(G315/C315,"")</f>
        <v>0.79979343096982813</v>
      </c>
      <c r="M315">
        <f>+IFERROR(I315/C315,"")</f>
        <v>0.18421434574660189</v>
      </c>
      <c r="N315" s="22">
        <f>+IFERROR(D315/C315,"")</f>
        <v>9.035707414545565E-3</v>
      </c>
      <c r="O315">
        <f>+IFERROR(F315/E315,"")</f>
        <v>1.0341916420430562E-2</v>
      </c>
      <c r="P315">
        <f>+IFERROR(H315/G315,"")</f>
        <v>1.1221587312305341E-2</v>
      </c>
      <c r="Q315">
        <f>+IFERROR(J315/I315,"")</f>
        <v>-5.6800483720248452E-4</v>
      </c>
      <c r="R315" s="22">
        <f>+IFERROR(C315/3.974,"")</f>
        <v>74551.836940110719</v>
      </c>
      <c r="S315" s="22">
        <f>+IFERROR(E315/3.974,"")</f>
        <v>1192.2496225465525</v>
      </c>
      <c r="T315" s="22">
        <f>+IFERROR(G315/3.974,"")</f>
        <v>59626.069451434319</v>
      </c>
      <c r="U315" s="22">
        <f>+IFERROR(I315/3.974,"")</f>
        <v>13733.517866129843</v>
      </c>
      <c r="V315" s="10">
        <v>1519689</v>
      </c>
      <c r="W315">
        <f>V315-V314</f>
        <v>16130</v>
      </c>
      <c r="X315" s="22">
        <f>IFERROR(W315-W314,0)</f>
        <v>3019</v>
      </c>
      <c r="Y315" s="35">
        <f>IFERROR(V315/3.974,0)</f>
        <v>382407.90135883237</v>
      </c>
      <c r="Z315" s="10">
        <v>1219870</v>
      </c>
      <c r="AA315" s="22">
        <f>Z315-Z314</f>
        <v>13453</v>
      </c>
      <c r="AB315" s="28">
        <f>IFERROR(Z315/V315,0)</f>
        <v>0.80271029138198668</v>
      </c>
      <c r="AC315" s="31">
        <f>IFERROR(AA315-AA314,0)</f>
        <v>2649</v>
      </c>
      <c r="AD315">
        <f>V315-Z315</f>
        <v>299819</v>
      </c>
      <c r="AE315">
        <f>AD315-AD314</f>
        <v>2677</v>
      </c>
      <c r="AF315" s="28">
        <f>IFERROR(AD315/V315,0)</f>
        <v>0.19728970861801329</v>
      </c>
      <c r="AG315" s="31">
        <f>IFERROR(AE315-AE314,0)</f>
        <v>370</v>
      </c>
      <c r="AH315" s="35">
        <f>IFERROR(AE315/W315,0)</f>
        <v>0.16596404215747054</v>
      </c>
      <c r="AI315" s="35">
        <f>IFERROR(AD315/3.974,0)</f>
        <v>75445.143432310011</v>
      </c>
      <c r="AJ315" s="10">
        <v>51155</v>
      </c>
      <c r="AK315" s="22">
        <f>AJ315-AJ314</f>
        <v>-68</v>
      </c>
      <c r="AL315" s="22">
        <f>IFERROR(AJ315/AJ314,0)-1</f>
        <v>-1.3275286492395733E-3</v>
      </c>
      <c r="AM315" s="35">
        <f>IFERROR(AJ315/3.974,0)</f>
        <v>12872.420734776044</v>
      </c>
      <c r="AN315" s="35">
        <f>IFERROR(AJ315/C315," ")</f>
        <v>0.17266403167391797</v>
      </c>
      <c r="AO315" s="10">
        <v>741</v>
      </c>
      <c r="AP315">
        <f>AO315-AO314</f>
        <v>29</v>
      </c>
      <c r="AQ315">
        <f>IFERROR(AO315/AO314,0)-1</f>
        <v>4.0730337078651591E-2</v>
      </c>
      <c r="AR315" s="35">
        <f>IFERROR(AO315/3.974,0)</f>
        <v>186.46200301962756</v>
      </c>
      <c r="AS315" s="10">
        <v>2448</v>
      </c>
      <c r="AT315" s="22">
        <f>AS315-AS314</f>
        <v>8</v>
      </c>
      <c r="AU315" s="22">
        <f>IFERROR(AS315/AS314,0)-1</f>
        <v>3.2786885245901232E-3</v>
      </c>
      <c r="AV315" s="35">
        <f>IFERROR(AS315/3.974,0)</f>
        <v>616.0040261701057</v>
      </c>
      <c r="AW315" s="51">
        <f>IFERROR(AS315/C315," ")</f>
        <v>8.2627612068761833E-3</v>
      </c>
      <c r="AX315" s="10">
        <v>233</v>
      </c>
      <c r="AY315">
        <f>AX315-AX314</f>
        <v>0</v>
      </c>
      <c r="AZ315" s="22">
        <f>IFERROR(AX315/AX314,0)-1</f>
        <v>0</v>
      </c>
      <c r="BA315" s="35">
        <f>IFERROR(AX315/3.974,0)</f>
        <v>58.631102164066426</v>
      </c>
      <c r="BB315" s="51">
        <f>IFERROR(AX315/C315," ")</f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>IFERROR(BC315-BC314,0)</f>
        <v>-31</v>
      </c>
      <c r="BE315" s="51">
        <f>IFERROR(BC315/BC314,0)-1</f>
        <v>-5.676823908584705E-4</v>
      </c>
      <c r="BF315" s="35">
        <f>IFERROR(BC315/3.974,0)</f>
        <v>13733.517866129843</v>
      </c>
      <c r="BG315" s="35">
        <f>IFERROR(BC315/C315," ")</f>
        <v>0.18421434574660189</v>
      </c>
      <c r="BH315" s="45">
        <v>50829</v>
      </c>
      <c r="BI315" s="48">
        <f>IFERROR((BH315-BH314), 0)</f>
        <v>532</v>
      </c>
      <c r="BJ315" s="14">
        <v>117464</v>
      </c>
      <c r="BK315" s="48">
        <f>IFERROR((BJ315-BJ314),0)</f>
        <v>972</v>
      </c>
      <c r="BL315" s="14">
        <v>86835</v>
      </c>
      <c r="BM315" s="48">
        <f>IFERROR((BL315-BL314),0)</f>
        <v>763</v>
      </c>
      <c r="BN315" s="14">
        <v>34104</v>
      </c>
      <c r="BO315" s="48">
        <f>IFERROR((BN315-BN314),0)</f>
        <v>309</v>
      </c>
      <c r="BP315" s="14">
        <v>7037</v>
      </c>
      <c r="BQ315" s="48">
        <f>IFERROR((BP315-BP314),0)</f>
        <v>101</v>
      </c>
      <c r="BR315" s="16">
        <v>29</v>
      </c>
      <c r="BS315" s="24">
        <f>IFERROR((BR315-BR314),0)</f>
        <v>0</v>
      </c>
      <c r="BT315" s="16">
        <v>219</v>
      </c>
      <c r="BU315" s="24">
        <f>IFERROR((BT315-BT314),0)</f>
        <v>4</v>
      </c>
      <c r="BV315" s="16">
        <v>940</v>
      </c>
      <c r="BW315" s="24">
        <f>IFERROR((BV315-BV314),0)</f>
        <v>4</v>
      </c>
      <c r="BX315" s="16">
        <v>2311</v>
      </c>
      <c r="BY315" s="24">
        <f>IFERROR((BX315-BX314),0)</f>
        <v>23</v>
      </c>
      <c r="BZ315" s="21">
        <v>1239</v>
      </c>
      <c r="CA315" s="27">
        <f>IFERROR((BZ315-BZ314),0)</f>
        <v>18</v>
      </c>
    </row>
    <row r="316" spans="1:79">
      <c r="A316" s="3">
        <v>44213</v>
      </c>
      <c r="B316" s="22">
        <v>44213</v>
      </c>
      <c r="C316" s="10">
        <v>298019</v>
      </c>
      <c r="D316">
        <f>IFERROR(C316-C315,"")</f>
        <v>1750</v>
      </c>
      <c r="E316" s="10">
        <v>4787</v>
      </c>
      <c r="F316">
        <f>E316-E315</f>
        <v>49</v>
      </c>
      <c r="G316" s="10">
        <v>238999</v>
      </c>
      <c r="H316">
        <f>G316-G315</f>
        <v>2045</v>
      </c>
      <c r="I316">
        <f>+IFERROR(C316-E316-G316,"")</f>
        <v>54233</v>
      </c>
      <c r="J316">
        <f>+IFERROR(I316-I315,"")</f>
        <v>-344</v>
      </c>
      <c r="K316">
        <f>+IFERROR(E316/C316,"")</f>
        <v>1.6062734255198493E-2</v>
      </c>
      <c r="L316">
        <f>+IFERROR(G316/C316,"")</f>
        <v>0.80195893550411212</v>
      </c>
      <c r="M316">
        <f>+IFERROR(I316/C316,"")</f>
        <v>0.18197833024068935</v>
      </c>
      <c r="N316" s="22">
        <f>+IFERROR(D316/C316,"")</f>
        <v>5.8721088252762406E-3</v>
      </c>
      <c r="O316">
        <f>+IFERROR(F316/E316,"")</f>
        <v>1.0236055984959264E-2</v>
      </c>
      <c r="P316">
        <f>+IFERROR(H316/G316,"")</f>
        <v>8.5565211569922882E-3</v>
      </c>
      <c r="Q316">
        <f>+IFERROR(J316/I316,"")</f>
        <v>-6.3430014935555844E-3</v>
      </c>
      <c r="R316" s="22">
        <f>+IFERROR(C316/3.974,"")</f>
        <v>74992.199295420229</v>
      </c>
      <c r="S316" s="22">
        <f>+IFERROR(E316/3.974,"")</f>
        <v>1204.5797684952188</v>
      </c>
      <c r="T316" s="22">
        <f>+IFERROR(G316/3.974,"")</f>
        <v>60140.664318067436</v>
      </c>
      <c r="U316" s="22">
        <f>+IFERROR(I316/3.974,"")</f>
        <v>13646.955208857573</v>
      </c>
      <c r="V316" s="10">
        <v>1529352</v>
      </c>
      <c r="W316">
        <f>V316-V315</f>
        <v>9663</v>
      </c>
      <c r="X316" s="22">
        <f>IFERROR(W316-W315,0)</f>
        <v>-6467</v>
      </c>
      <c r="Y316" s="35">
        <f>IFERROR(V316/3.974,0)</f>
        <v>384839.45646703569</v>
      </c>
      <c r="Z316" s="10">
        <v>1227783</v>
      </c>
      <c r="AA316" s="22">
        <f>Z316-Z315</f>
        <v>7913</v>
      </c>
      <c r="AB316" s="28">
        <f>IFERROR(Z316/V316,0)</f>
        <v>0.80281256375249122</v>
      </c>
      <c r="AC316" s="31">
        <f>IFERROR(AA316-AA315,0)</f>
        <v>-5540</v>
      </c>
      <c r="AD316">
        <f>V316-Z316</f>
        <v>301569</v>
      </c>
      <c r="AE316">
        <f>AD316-AD315</f>
        <v>1750</v>
      </c>
      <c r="AF316" s="28">
        <f>IFERROR(AD316/V316,0)</f>
        <v>0.19718743624750876</v>
      </c>
      <c r="AG316" s="31">
        <f>IFERROR(AE316-AE315,0)</f>
        <v>-927</v>
      </c>
      <c r="AH316" s="35">
        <f>IFERROR(AE316/W316,0)</f>
        <v>0.18110317706716342</v>
      </c>
      <c r="AI316" s="35">
        <f>IFERROR(AD316/3.974,0)</f>
        <v>75885.505787619521</v>
      </c>
      <c r="AJ316" s="10">
        <v>50796</v>
      </c>
      <c r="AK316" s="22">
        <f>AJ316-AJ315</f>
        <v>-359</v>
      </c>
      <c r="AL316" s="22">
        <f>IFERROR(AJ316/AJ315,0)-1</f>
        <v>-7.0178868145831519E-3</v>
      </c>
      <c r="AM316" s="35">
        <f>IFERROR(AJ316/3.974,0)</f>
        <v>12782.083543029692</v>
      </c>
      <c r="AN316" s="35">
        <f>IFERROR(AJ316/C316," ")</f>
        <v>0.17044550850784682</v>
      </c>
      <c r="AO316" s="10">
        <v>760</v>
      </c>
      <c r="AP316">
        <f>AO316-AO315</f>
        <v>19</v>
      </c>
      <c r="AQ316">
        <f>IFERROR(AO316/AO315,0)-1</f>
        <v>2.564102564102555E-2</v>
      </c>
      <c r="AR316" s="35">
        <f>IFERROR(AO316/3.974,0)</f>
        <v>191.24308002013083</v>
      </c>
      <c r="AS316" s="10">
        <v>2444</v>
      </c>
      <c r="AT316" s="22">
        <f>AS316-AS315</f>
        <v>-4</v>
      </c>
      <c r="AU316" s="22">
        <f>IFERROR(AS316/AS315,0)-1</f>
        <v>-1.6339869281045694E-3</v>
      </c>
      <c r="AV316" s="35">
        <f>IFERROR(AS316/3.974,0)</f>
        <v>614.99748364368395</v>
      </c>
      <c r="AW316" s="51">
        <f>IFERROR(AS316/C316," ")</f>
        <v>8.2008194108429324E-3</v>
      </c>
      <c r="AX316" s="10">
        <v>233</v>
      </c>
      <c r="AY316">
        <f>AX316-AX315</f>
        <v>0</v>
      </c>
      <c r="AZ316" s="22">
        <f>IFERROR(AX316/AX315,0)-1</f>
        <v>0</v>
      </c>
      <c r="BA316" s="35">
        <f>IFERROR(AX316/3.974,0)</f>
        <v>58.631102164066426</v>
      </c>
      <c r="BB316" s="51">
        <f>IFERROR(AX316/C316," ")</f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>IFERROR(BC316-BC315,0)</f>
        <v>-344</v>
      </c>
      <c r="BE316" s="51">
        <f>IFERROR(BC316/BC315,0)-1</f>
        <v>-6.3030214192791867E-3</v>
      </c>
      <c r="BF316" s="35">
        <f>IFERROR(BC316/3.974,0)</f>
        <v>13646.955208857573</v>
      </c>
      <c r="BG316" s="35">
        <f>IFERROR(BC316/C316," ")</f>
        <v>0.18197833024068935</v>
      </c>
      <c r="BH316" s="45">
        <v>51266</v>
      </c>
      <c r="BI316" s="48">
        <f>IFERROR((BH316-BH315), 0)</f>
        <v>437</v>
      </c>
      <c r="BJ316" s="14">
        <v>118078</v>
      </c>
      <c r="BK316" s="48">
        <f>IFERROR((BJ316-BJ315),0)</f>
        <v>614</v>
      </c>
      <c r="BL316" s="14">
        <v>87243</v>
      </c>
      <c r="BM316" s="48">
        <f>IFERROR((BL316-BL315),0)</f>
        <v>408</v>
      </c>
      <c r="BN316" s="14">
        <v>34345</v>
      </c>
      <c r="BO316" s="48">
        <f>IFERROR((BN316-BN315),0)</f>
        <v>241</v>
      </c>
      <c r="BP316" s="14">
        <v>7087</v>
      </c>
      <c r="BQ316" s="48">
        <f>IFERROR((BP316-BP315),0)</f>
        <v>50</v>
      </c>
      <c r="BR316" s="16">
        <v>29</v>
      </c>
      <c r="BS316" s="24">
        <f>IFERROR((BR316-BR315),0)</f>
        <v>0</v>
      </c>
      <c r="BT316" s="16">
        <v>222</v>
      </c>
      <c r="BU316" s="24">
        <f>IFERROR((BT316-BT315),0)</f>
        <v>3</v>
      </c>
      <c r="BV316" s="16">
        <v>946</v>
      </c>
      <c r="BW316" s="24">
        <f>IFERROR((BV316-BV315),0)</f>
        <v>6</v>
      </c>
      <c r="BX316" s="16">
        <v>2343</v>
      </c>
      <c r="BY316" s="24">
        <f>IFERROR((BX316-BX315),0)</f>
        <v>32</v>
      </c>
      <c r="BZ316" s="21">
        <v>1247</v>
      </c>
      <c r="CA316" s="27">
        <f>IFERROR((BZ316-BZ315),0)</f>
        <v>8</v>
      </c>
    </row>
    <row r="317" spans="1:79">
      <c r="A317" s="3">
        <v>44214</v>
      </c>
      <c r="B317" s="22">
        <v>44214</v>
      </c>
      <c r="C317" s="10">
        <v>299361</v>
      </c>
      <c r="D317">
        <f>IFERROR(C317-C316,"")</f>
        <v>1342</v>
      </c>
      <c r="E317" s="10">
        <v>4828</v>
      </c>
      <c r="F317">
        <f>E317-E316</f>
        <v>41</v>
      </c>
      <c r="G317" s="10">
        <v>241128</v>
      </c>
      <c r="H317">
        <f>G317-G316</f>
        <v>2129</v>
      </c>
      <c r="I317">
        <f>+IFERROR(C317-E317-G317,"")</f>
        <v>53405</v>
      </c>
      <c r="J317">
        <f>+IFERROR(I317-I316,"")</f>
        <v>-828</v>
      </c>
      <c r="K317">
        <f>+IFERROR(E317/C317,"")</f>
        <v>1.6127685303028785E-2</v>
      </c>
      <c r="L317">
        <f>+IFERROR(G317/C317,"")</f>
        <v>0.80547566316253616</v>
      </c>
      <c r="M317">
        <f>+IFERROR(I317/C317,"")</f>
        <v>0.17839665153443501</v>
      </c>
      <c r="N317" s="22">
        <f>+IFERROR(D317/C317,"")</f>
        <v>4.4828818717200973E-3</v>
      </c>
      <c r="O317">
        <f>+IFERROR(F317/E317,"")</f>
        <v>8.4921292460646228E-3</v>
      </c>
      <c r="P317">
        <f>+IFERROR(H317/G317,"")</f>
        <v>8.8293354566869042E-3</v>
      </c>
      <c r="Q317">
        <f>+IFERROR(J317/I317,"")</f>
        <v>-1.5504166276565865E-2</v>
      </c>
      <c r="R317" s="22">
        <f>+IFERROR(C317/3.974,"")</f>
        <v>75329.894313034718</v>
      </c>
      <c r="S317" s="22">
        <f>+IFERROR(E317/3.974,"")</f>
        <v>1214.8968293910418</v>
      </c>
      <c r="T317" s="22">
        <f>+IFERROR(G317/3.974,"")</f>
        <v>60676.396577755404</v>
      </c>
      <c r="U317" s="22">
        <f>+IFERROR(I317/3.974,"")</f>
        <v>13438.600905888274</v>
      </c>
      <c r="V317" s="10">
        <v>1537055</v>
      </c>
      <c r="W317">
        <f>V317-V316</f>
        <v>7703</v>
      </c>
      <c r="X317" s="22">
        <f>IFERROR(W317-W316,0)</f>
        <v>-1960</v>
      </c>
      <c r="Y317" s="35">
        <f>IFERROR(V317/3.974,0)</f>
        <v>386777.80573729239</v>
      </c>
      <c r="Z317" s="10">
        <v>1234144</v>
      </c>
      <c r="AA317" s="22">
        <f>Z317-Z316</f>
        <v>6361</v>
      </c>
      <c r="AB317" s="28">
        <f>IFERROR(Z317/V317,0)</f>
        <v>0.80292767662835751</v>
      </c>
      <c r="AC317" s="31">
        <f>IFERROR(AA317-AA316,0)</f>
        <v>-1552</v>
      </c>
      <c r="AD317">
        <f>V317-Z317</f>
        <v>302911</v>
      </c>
      <c r="AE317">
        <f>AD317-AD316</f>
        <v>1342</v>
      </c>
      <c r="AF317" s="28">
        <f>IFERROR(AD317/V317,0)</f>
        <v>0.19707232337164252</v>
      </c>
      <c r="AG317" s="31">
        <f>IFERROR(AE317-AE316,0)</f>
        <v>-408</v>
      </c>
      <c r="AH317" s="35">
        <f>IFERROR(AE317/W317,0)</f>
        <v>0.17421783720628325</v>
      </c>
      <c r="AI317" s="35">
        <f>IFERROR(AD317/3.974,0)</f>
        <v>76223.200805234024</v>
      </c>
      <c r="AJ317" s="10">
        <v>50015</v>
      </c>
      <c r="AK317" s="22">
        <f>AJ317-AJ316</f>
        <v>-781</v>
      </c>
      <c r="AL317" s="22">
        <f>IFERROR(AJ317/AJ316,0)-1</f>
        <v>-1.5375226395779151E-2</v>
      </c>
      <c r="AM317" s="35">
        <f>IFERROR(AJ317/3.974,0)</f>
        <v>12585.556114745847</v>
      </c>
      <c r="AN317" s="35">
        <f>IFERROR(AJ317/C317," ")</f>
        <v>0.16707253115803328</v>
      </c>
      <c r="AO317" s="10">
        <v>764</v>
      </c>
      <c r="AP317">
        <f>AO317-AO316</f>
        <v>4</v>
      </c>
      <c r="AQ317">
        <f>IFERROR(AO317/AO316,0)-1</f>
        <v>5.2631578947368585E-3</v>
      </c>
      <c r="AR317" s="35">
        <f>IFERROR(AO317/3.974,0)</f>
        <v>192.24962254655259</v>
      </c>
      <c r="AS317" s="10">
        <v>2387</v>
      </c>
      <c r="AT317" s="22">
        <f>AS317-AS316</f>
        <v>-57</v>
      </c>
      <c r="AU317" s="22">
        <f>IFERROR(AS317/AS316,0)-1</f>
        <v>-2.332242225859249E-2</v>
      </c>
      <c r="AV317" s="35">
        <f>IFERROR(AS317/3.974,0)</f>
        <v>600.65425264217413</v>
      </c>
      <c r="AW317" s="51">
        <f>IFERROR(AS317/C317," ")</f>
        <v>7.973650542321813E-3</v>
      </c>
      <c r="AX317" s="10">
        <v>239</v>
      </c>
      <c r="AY317">
        <f>AX317-AX316</f>
        <v>6</v>
      </c>
      <c r="AZ317" s="22">
        <f>IFERROR(AX317/AX316,0)-1</f>
        <v>2.5751072961373467E-2</v>
      </c>
      <c r="BA317" s="35">
        <f>IFERROR(AX317/3.974,0)</f>
        <v>60.140915953699043</v>
      </c>
      <c r="BB317" s="51">
        <f>IFERROR(AX317/C317," ")</f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>IFERROR(BC317-BC316,0)</f>
        <v>-828</v>
      </c>
      <c r="BE317" s="51">
        <f>IFERROR(BC317/BC316,0)-1</f>
        <v>-1.5267457083325664E-2</v>
      </c>
      <c r="BF317" s="35">
        <f>IFERROR(BC317/3.974,0)</f>
        <v>13438.600905888274</v>
      </c>
      <c r="BG317" s="35">
        <f>IFERROR(BC317/C317," ")</f>
        <v>0.17839665153443501</v>
      </c>
      <c r="BH317" s="45">
        <v>51566</v>
      </c>
      <c r="BI317" s="48">
        <f>IFERROR((BH317-BH316), 0)</f>
        <v>300</v>
      </c>
      <c r="BJ317" s="14">
        <v>118533</v>
      </c>
      <c r="BK317" s="48">
        <f>IFERROR((BJ317-BJ316),0)</f>
        <v>455</v>
      </c>
      <c r="BL317" s="14">
        <v>87624</v>
      </c>
      <c r="BM317" s="48">
        <f>IFERROR((BL317-BL316),0)</f>
        <v>381</v>
      </c>
      <c r="BN317" s="14">
        <v>34516</v>
      </c>
      <c r="BO317" s="48">
        <f>IFERROR((BN317-BN316),0)</f>
        <v>171</v>
      </c>
      <c r="BP317" s="14">
        <v>7122</v>
      </c>
      <c r="BQ317" s="48">
        <f>IFERROR((BP317-BP316),0)</f>
        <v>35</v>
      </c>
      <c r="BR317" s="16">
        <v>29</v>
      </c>
      <c r="BS317" s="24">
        <f>IFERROR((BR317-BR316),0)</f>
        <v>0</v>
      </c>
      <c r="BT317" s="16">
        <v>225</v>
      </c>
      <c r="BU317" s="24">
        <f>IFERROR((BT317-BT316),0)</f>
        <v>3</v>
      </c>
      <c r="BV317" s="16">
        <v>953</v>
      </c>
      <c r="BW317" s="24">
        <f>IFERROR((BV317-BV316),0)</f>
        <v>7</v>
      </c>
      <c r="BX317" s="16">
        <v>2360</v>
      </c>
      <c r="BY317" s="24">
        <f>IFERROR((BX317-BX316),0)</f>
        <v>17</v>
      </c>
      <c r="BZ317" s="21">
        <v>1261</v>
      </c>
      <c r="CA317" s="27">
        <f>IFERROR((BZ317-BZ316),0)</f>
        <v>14</v>
      </c>
    </row>
    <row r="318" spans="1:79">
      <c r="A318" s="3">
        <v>44215</v>
      </c>
      <c r="B318" s="22">
        <v>44215</v>
      </c>
      <c r="C318" s="10">
        <v>301534</v>
      </c>
      <c r="D318">
        <f>IFERROR(C318-C317,"")</f>
        <v>2173</v>
      </c>
      <c r="E318" s="10">
        <v>4864</v>
      </c>
      <c r="F318">
        <f>E318-E317</f>
        <v>36</v>
      </c>
      <c r="G318" s="10">
        <v>243157</v>
      </c>
      <c r="H318">
        <f>G318-G317</f>
        <v>2029</v>
      </c>
      <c r="I318">
        <f>+IFERROR(C318-E318-G318,"")</f>
        <v>53513</v>
      </c>
      <c r="J318">
        <f>+IFERROR(I318-I317,"")</f>
        <v>108</v>
      </c>
      <c r="K318">
        <f>+IFERROR(E318/C318,"")</f>
        <v>1.6130850915651303E-2</v>
      </c>
      <c r="L318">
        <f>+IFERROR(G318/C318,"")</f>
        <v>0.80639994163178941</v>
      </c>
      <c r="M318">
        <f>+IFERROR(I318/C318,"")</f>
        <v>0.17746920745255926</v>
      </c>
      <c r="N318" s="22">
        <f>+IFERROR(D318/C318,"")</f>
        <v>7.2064841775720152E-3</v>
      </c>
      <c r="O318">
        <f>+IFERROR(F318/E318,"")</f>
        <v>7.4013157894736838E-3</v>
      </c>
      <c r="P318">
        <f>+IFERROR(H318/G318,"")</f>
        <v>8.3444029988854942E-3</v>
      </c>
      <c r="Q318">
        <f>+IFERROR(J318/I318,"")</f>
        <v>2.0182011847588435E-3</v>
      </c>
      <c r="R318" s="22">
        <f>+IFERROR(C318/3.974,"")</f>
        <v>75876.698540513331</v>
      </c>
      <c r="S318" s="22">
        <f>+IFERROR(E318/3.974,"")</f>
        <v>1223.9557121288374</v>
      </c>
      <c r="T318" s="22">
        <f>+IFERROR(G318/3.974,"")</f>
        <v>61186.965274282833</v>
      </c>
      <c r="U318" s="22">
        <f>+IFERROR(I318/3.974,"")</f>
        <v>13465.77755410166</v>
      </c>
      <c r="V318" s="10">
        <v>1550101</v>
      </c>
      <c r="W318">
        <f>V318-V317</f>
        <v>13046</v>
      </c>
      <c r="X318" s="22">
        <f>IFERROR(W318-W317,0)</f>
        <v>5343</v>
      </c>
      <c r="Y318" s="35">
        <f>IFERROR(V318/3.974,0)</f>
        <v>390060.64418721688</v>
      </c>
      <c r="Z318" s="10">
        <v>1245017</v>
      </c>
      <c r="AA318" s="22">
        <f>Z318-Z317</f>
        <v>10873</v>
      </c>
      <c r="AB318" s="28">
        <f>IFERROR(Z318/V318,0)</f>
        <v>0.80318443765922354</v>
      </c>
      <c r="AC318" s="31">
        <f>IFERROR(AA318-AA317,0)</f>
        <v>4512</v>
      </c>
      <c r="AD318">
        <f>V318-Z318</f>
        <v>305084</v>
      </c>
      <c r="AE318">
        <f>AD318-AD317</f>
        <v>2173</v>
      </c>
      <c r="AF318" s="28">
        <f>IFERROR(AD318/V318,0)</f>
        <v>0.19681556234077652</v>
      </c>
      <c r="AG318" s="31">
        <f>IFERROR(AE318-AE317,0)</f>
        <v>831</v>
      </c>
      <c r="AH318" s="35">
        <f>IFERROR(AE318/W318,0)</f>
        <v>0.16656446420358731</v>
      </c>
      <c r="AI318" s="35">
        <f>IFERROR(AD318/3.974,0)</f>
        <v>76770.005032712623</v>
      </c>
      <c r="AJ318" s="10">
        <v>50211</v>
      </c>
      <c r="AK318" s="22">
        <f>AJ318-AJ317</f>
        <v>196</v>
      </c>
      <c r="AL318" s="22">
        <f>IFERROR(AJ318/AJ317,0)-1</f>
        <v>3.9188243526941946E-3</v>
      </c>
      <c r="AM318" s="35">
        <f>IFERROR(AJ318/3.974,0)</f>
        <v>12634.876698540513</v>
      </c>
      <c r="AN318" s="35">
        <f>IFERROR(AJ318/C318," ")</f>
        <v>0.16651853522322524</v>
      </c>
      <c r="AO318" s="10">
        <v>705</v>
      </c>
      <c r="AP318">
        <f>AO318-AO317</f>
        <v>-59</v>
      </c>
      <c r="AQ318">
        <f>IFERROR(AO318/AO317,0)-1</f>
        <v>-7.722513089005234E-2</v>
      </c>
      <c r="AR318" s="35">
        <f>IFERROR(AO318/3.974,0)</f>
        <v>177.40312028183189</v>
      </c>
      <c r="AS318" s="10">
        <v>2356</v>
      </c>
      <c r="AT318" s="22">
        <f>AS318-AS317</f>
        <v>-31</v>
      </c>
      <c r="AU318" s="22">
        <f>IFERROR(AS318/AS317,0)-1</f>
        <v>-1.2987012987012991E-2</v>
      </c>
      <c r="AV318" s="35">
        <f>IFERROR(AS318/3.974,0)</f>
        <v>592.85354806240559</v>
      </c>
      <c r="AW318" s="51">
        <f>IFERROR(AS318/C318," ")</f>
        <v>7.8133809122685992E-3</v>
      </c>
      <c r="AX318" s="10">
        <v>241</v>
      </c>
      <c r="AY318">
        <f>AX318-AX317</f>
        <v>2</v>
      </c>
      <c r="AZ318" s="22">
        <f>IFERROR(AX318/AX317,0)-1</f>
        <v>8.3682008368199945E-3</v>
      </c>
      <c r="BA318" s="35">
        <f>IFERROR(AX318/3.974,0)</f>
        <v>60.644187216909913</v>
      </c>
      <c r="BB318" s="51">
        <f>IFERROR(AX318/C318," ")</f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>IFERROR(BC318-BC317,0)</f>
        <v>108</v>
      </c>
      <c r="BE318" s="51">
        <f>IFERROR(BC318/BC317,0)-1</f>
        <v>2.0222825578128933E-3</v>
      </c>
      <c r="BF318" s="35">
        <f>IFERROR(BC318/3.974,0)</f>
        <v>13465.77755410166</v>
      </c>
      <c r="BG318" s="35">
        <f>IFERROR(BC318/C318," ")</f>
        <v>0.17746920745255926</v>
      </c>
      <c r="BH318" s="45">
        <v>51933</v>
      </c>
      <c r="BI318" s="48">
        <f>IFERROR((BH318-BH317), 0)</f>
        <v>367</v>
      </c>
      <c r="BJ318" s="14">
        <v>119330</v>
      </c>
      <c r="BK318" s="48">
        <f>IFERROR((BJ318-BJ317),0)</f>
        <v>797</v>
      </c>
      <c r="BL318" s="14">
        <v>88320</v>
      </c>
      <c r="BM318" s="48">
        <f>IFERROR((BL318-BL317),0)</f>
        <v>696</v>
      </c>
      <c r="BN318" s="14">
        <v>34774</v>
      </c>
      <c r="BO318" s="48">
        <f>IFERROR((BN318-BN317),0)</f>
        <v>258</v>
      </c>
      <c r="BP318" s="14">
        <v>7177</v>
      </c>
      <c r="BQ318" s="48">
        <f>IFERROR((BP318-BP317),0)</f>
        <v>55</v>
      </c>
      <c r="BR318" s="16">
        <v>29</v>
      </c>
      <c r="BS318" s="24">
        <f>IFERROR((BR318-BR317),0)</f>
        <v>0</v>
      </c>
      <c r="BT318" s="16">
        <v>225</v>
      </c>
      <c r="BU318" s="24">
        <f>IFERROR((BT318-BT317),0)</f>
        <v>0</v>
      </c>
      <c r="BV318" s="16">
        <v>959</v>
      </c>
      <c r="BW318" s="24">
        <f>IFERROR((BV318-BV317),0)</f>
        <v>6</v>
      </c>
      <c r="BX318" s="16">
        <v>2377</v>
      </c>
      <c r="BY318" s="24">
        <f>IFERROR((BX318-BX317),0)</f>
        <v>17</v>
      </c>
      <c r="BZ318" s="21">
        <v>1274</v>
      </c>
      <c r="CA318" s="27">
        <f>IFERROR((BZ318-BZ317),0)</f>
        <v>13</v>
      </c>
    </row>
    <row r="319" spans="1:79">
      <c r="A319" s="3">
        <v>44216</v>
      </c>
      <c r="B319" s="22">
        <v>44216</v>
      </c>
      <c r="C319" s="10">
        <v>303777</v>
      </c>
      <c r="D319">
        <f>IFERROR(C319-C318,"")</f>
        <v>2243</v>
      </c>
      <c r="E319" s="10">
        <v>4912</v>
      </c>
      <c r="F319">
        <f>E319-E318</f>
        <v>48</v>
      </c>
      <c r="G319" s="10">
        <v>246452</v>
      </c>
      <c r="H319">
        <f>G319-G318</f>
        <v>3295</v>
      </c>
      <c r="I319">
        <f>+IFERROR(C319-E319-G319,"")</f>
        <v>52413</v>
      </c>
      <c r="J319">
        <f>+IFERROR(I319-I318,"")</f>
        <v>-1100</v>
      </c>
      <c r="K319">
        <f>+IFERROR(E319/C319,"")</f>
        <v>1.6169756103984172E-2</v>
      </c>
      <c r="L319">
        <f>+IFERROR(G319/C319,"")</f>
        <v>0.81129249416512772</v>
      </c>
      <c r="M319">
        <f>+IFERROR(I319/C319,"")</f>
        <v>0.17253774973088812</v>
      </c>
      <c r="N319" s="22">
        <f>+IFERROR(D319/C319,"")</f>
        <v>7.3837058105123169E-3</v>
      </c>
      <c r="O319">
        <f>+IFERROR(F319/E319,"")</f>
        <v>9.7719869706840382E-3</v>
      </c>
      <c r="P319">
        <f>+IFERROR(H319/G319,"")</f>
        <v>1.3369743398308799E-2</v>
      </c>
      <c r="Q319">
        <f>+IFERROR(J319/I319,"")</f>
        <v>-2.0987159674126649E-2</v>
      </c>
      <c r="R319" s="22">
        <f>+IFERROR(C319/3.974,"")</f>
        <v>76441.117262204323</v>
      </c>
      <c r="S319" s="22">
        <f>+IFERROR(E319/3.974,"")</f>
        <v>1236.0342224458982</v>
      </c>
      <c r="T319" s="22">
        <f>+IFERROR(G319/3.974,"")</f>
        <v>62016.104680422744</v>
      </c>
      <c r="U319" s="22">
        <f>+IFERROR(I319/3.974,"")</f>
        <v>13188.978359335681</v>
      </c>
      <c r="V319" s="10">
        <v>1563685</v>
      </c>
      <c r="W319">
        <f>V319-V318</f>
        <v>13584</v>
      </c>
      <c r="X319" s="22">
        <f>IFERROR(W319-W318,0)</f>
        <v>538</v>
      </c>
      <c r="Y319" s="35">
        <f>IFERROR(V319/3.974,0)</f>
        <v>393478.8626069451</v>
      </c>
      <c r="Z319" s="10">
        <v>1256358</v>
      </c>
      <c r="AA319" s="22">
        <f>Z319-Z318</f>
        <v>11341</v>
      </c>
      <c r="AB319" s="28">
        <f>IFERROR(Z319/V319,0)</f>
        <v>0.80345977610580133</v>
      </c>
      <c r="AC319" s="31">
        <f>IFERROR(AA319-AA318,0)</f>
        <v>468</v>
      </c>
      <c r="AD319">
        <f>V319-Z319</f>
        <v>307327</v>
      </c>
      <c r="AE319">
        <f>AD319-AD318</f>
        <v>2243</v>
      </c>
      <c r="AF319" s="28">
        <f>IFERROR(AD319/V319,0)</f>
        <v>0.19654022389419865</v>
      </c>
      <c r="AG319" s="31">
        <f>IFERROR(AE319-AE318,0)</f>
        <v>70</v>
      </c>
      <c r="AH319" s="35">
        <f>IFERROR(AE319/W319,0)</f>
        <v>0.16512073027090696</v>
      </c>
      <c r="AI319" s="35">
        <f>IFERROR(AD319/3.974,0)</f>
        <v>77334.423754403615</v>
      </c>
      <c r="AJ319" s="10">
        <v>49133</v>
      </c>
      <c r="AK319" s="22">
        <f>AJ319-AJ318</f>
        <v>-1078</v>
      </c>
      <c r="AL319" s="22">
        <f>IFERROR(AJ319/AJ318,0)-1</f>
        <v>-2.1469399135647604E-2</v>
      </c>
      <c r="AM319" s="35">
        <f>IFERROR(AJ319/3.974,0)</f>
        <v>12363.613487669854</v>
      </c>
      <c r="AN319" s="35">
        <f>IFERROR(AJ319/C319," ")</f>
        <v>0.16174035558979119</v>
      </c>
      <c r="AO319" s="10">
        <v>666</v>
      </c>
      <c r="AP319">
        <f>AO319-AO318</f>
        <v>-39</v>
      </c>
      <c r="AQ319">
        <f>IFERROR(AO319/AO318,0)-1</f>
        <v>-5.5319148936170182E-2</v>
      </c>
      <c r="AR319" s="35">
        <f>IFERROR(AO319/3.974,0)</f>
        <v>167.58933064921993</v>
      </c>
      <c r="AS319" s="10">
        <v>2373</v>
      </c>
      <c r="AT319" s="22">
        <f>AS319-AS318</f>
        <v>17</v>
      </c>
      <c r="AU319" s="22">
        <f>IFERROR(AS319/AS318,0)-1</f>
        <v>7.2156196943973239E-3</v>
      </c>
      <c r="AV319" s="35">
        <f>IFERROR(AS319/3.974,0)</f>
        <v>597.13135379969799</v>
      </c>
      <c r="AW319" s="51">
        <f>IFERROR(AS319/C319," ")</f>
        <v>7.8116513100070116E-3</v>
      </c>
      <c r="AX319" s="10">
        <v>241</v>
      </c>
      <c r="AY319">
        <f>AX319-AX318</f>
        <v>0</v>
      </c>
      <c r="AZ319" s="22">
        <f>IFERROR(AX319/AX318,0)-1</f>
        <v>0</v>
      </c>
      <c r="BA319" s="35">
        <f>IFERROR(AX319/3.974,0)</f>
        <v>60.644187216909913</v>
      </c>
      <c r="BB319" s="51">
        <f>IFERROR(AX319/C319," ")</f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>IFERROR(BC319-BC318,0)</f>
        <v>-1100</v>
      </c>
      <c r="BE319" s="51">
        <f>IFERROR(BC319/BC318,0)-1</f>
        <v>-2.0555752807728922E-2</v>
      </c>
      <c r="BF319" s="35">
        <f>IFERROR(BC319/3.974,0)</f>
        <v>13188.978359335681</v>
      </c>
      <c r="BG319" s="35">
        <f>IFERROR(BC319/C319," ")</f>
        <v>0.17253774973088812</v>
      </c>
      <c r="BH319" s="45">
        <v>52376</v>
      </c>
      <c r="BI319" s="48">
        <f>IFERROR((BH319-BH318), 0)</f>
        <v>443</v>
      </c>
      <c r="BJ319" s="14">
        <v>120131</v>
      </c>
      <c r="BK319" s="48">
        <f>IFERROR((BJ319-BJ318),0)</f>
        <v>801</v>
      </c>
      <c r="BL319" s="14">
        <v>88959</v>
      </c>
      <c r="BM319" s="48">
        <f>IFERROR((BL319-BL318),0)</f>
        <v>639</v>
      </c>
      <c r="BN319" s="14">
        <v>35081</v>
      </c>
      <c r="BO319" s="48">
        <f>IFERROR((BN319-BN318),0)</f>
        <v>307</v>
      </c>
      <c r="BP319" s="14">
        <v>7230</v>
      </c>
      <c r="BQ319" s="48">
        <f>IFERROR((BP319-BP318),0)</f>
        <v>53</v>
      </c>
      <c r="BR319" s="16">
        <v>29</v>
      </c>
      <c r="BS319" s="24">
        <f>IFERROR((BR319-BR318),0)</f>
        <v>0</v>
      </c>
      <c r="BT319" s="16">
        <v>226</v>
      </c>
      <c r="BU319" s="24">
        <f>IFERROR((BT319-BT318),0)</f>
        <v>1</v>
      </c>
      <c r="BV319" s="16">
        <v>971</v>
      </c>
      <c r="BW319" s="24">
        <f>IFERROR((BV319-BV318),0)</f>
        <v>12</v>
      </c>
      <c r="BX319" s="16">
        <v>2395</v>
      </c>
      <c r="BY319" s="24">
        <f>IFERROR((BX319-BX318),0)</f>
        <v>18</v>
      </c>
      <c r="BZ319" s="21">
        <v>1291</v>
      </c>
      <c r="CA319" s="27">
        <f>IFERROR((BZ319-BZ318),0)</f>
        <v>17</v>
      </c>
    </row>
    <row r="320" spans="1:79">
      <c r="A320" s="3">
        <v>44217</v>
      </c>
      <c r="B320" s="22">
        <v>44217</v>
      </c>
      <c r="C320" s="10">
        <v>305752</v>
      </c>
      <c r="D320">
        <f>IFERROR(C320-C319,"")</f>
        <v>1975</v>
      </c>
      <c r="E320" s="10">
        <v>4944</v>
      </c>
      <c r="F320">
        <f>E320-E319</f>
        <v>32</v>
      </c>
      <c r="G320" s="10">
        <v>250215</v>
      </c>
      <c r="H320">
        <f>G320-G319</f>
        <v>3763</v>
      </c>
      <c r="I320">
        <f>+IFERROR(C320-E320-G320,"")</f>
        <v>50593</v>
      </c>
      <c r="J320">
        <f>+IFERROR(I320-I319,"")</f>
        <v>-1820</v>
      </c>
      <c r="K320">
        <f>+IFERROR(E320/C320,"")</f>
        <v>1.6169967817054345E-2</v>
      </c>
      <c r="L320">
        <f>+IFERROR(G320/C320,"")</f>
        <v>0.81835932389649124</v>
      </c>
      <c r="M320">
        <f>+IFERROR(I320/C320,"")</f>
        <v>0.16547070828645438</v>
      </c>
      <c r="N320" s="22">
        <f>+IFERROR(D320/C320,"")</f>
        <v>6.4594835029697269E-3</v>
      </c>
      <c r="O320">
        <f>+IFERROR(F320/E320,"")</f>
        <v>6.4724919093851136E-3</v>
      </c>
      <c r="P320">
        <f>+IFERROR(H320/G320,"")</f>
        <v>1.5039066402893512E-2</v>
      </c>
      <c r="Q320">
        <f>+IFERROR(J320/I320,"")</f>
        <v>-3.5973355997865317E-2</v>
      </c>
      <c r="R320" s="22">
        <f>+IFERROR(C320/3.974,"")</f>
        <v>76938.097634625054</v>
      </c>
      <c r="S320" s="22">
        <f>+IFERROR(E320/3.974,"")</f>
        <v>1244.0865626572722</v>
      </c>
      <c r="T320" s="22">
        <f>+IFERROR(G320/3.974,"")</f>
        <v>62963.009562153995</v>
      </c>
      <c r="U320" s="22">
        <f>+IFERROR(I320/3.974,"")</f>
        <v>12731.001509813788</v>
      </c>
      <c r="V320" s="10">
        <v>1576882</v>
      </c>
      <c r="W320">
        <f>V320-V319</f>
        <v>13197</v>
      </c>
      <c r="X320" s="22">
        <f>IFERROR(W320-W319,0)</f>
        <v>-387</v>
      </c>
      <c r="Y320" s="35">
        <f>IFERROR(V320/3.974,0)</f>
        <v>396799.69803724205</v>
      </c>
      <c r="Z320" s="10">
        <v>1267580</v>
      </c>
      <c r="AA320" s="22">
        <f>Z320-Z319</f>
        <v>11222</v>
      </c>
      <c r="AB320" s="28">
        <f>IFERROR(Z320/V320,0)</f>
        <v>0.80385215888062644</v>
      </c>
      <c r="AC320" s="31">
        <f>IFERROR(AA320-AA319,0)</f>
        <v>-119</v>
      </c>
      <c r="AD320">
        <f>V320-Z320</f>
        <v>309302</v>
      </c>
      <c r="AE320">
        <f>AD320-AD319</f>
        <v>1975</v>
      </c>
      <c r="AF320" s="28">
        <f>IFERROR(AD320/V320,0)</f>
        <v>0.19614784111937356</v>
      </c>
      <c r="AG320" s="31">
        <f>IFERROR(AE320-AE319,0)</f>
        <v>-268</v>
      </c>
      <c r="AH320" s="35">
        <f>IFERROR(AE320/W320,0)</f>
        <v>0.14965522467227399</v>
      </c>
      <c r="AI320" s="35">
        <f>IFERROR(AD320/3.974,0)</f>
        <v>77831.40412682436</v>
      </c>
      <c r="AJ320" s="10">
        <v>47339</v>
      </c>
      <c r="AK320" s="22">
        <f>AJ320-AJ319</f>
        <v>-1794</v>
      </c>
      <c r="AL320" s="22">
        <f>IFERROR(AJ320/AJ319,0)-1</f>
        <v>-3.6513137809618845E-2</v>
      </c>
      <c r="AM320" s="35">
        <f>IFERROR(AJ320/3.974,0)</f>
        <v>11912.179164569703</v>
      </c>
      <c r="AN320" s="35">
        <f>IFERROR(AJ320/C320," ")</f>
        <v>0.15482809597320704</v>
      </c>
      <c r="AO320" s="10">
        <v>621</v>
      </c>
      <c r="AP320">
        <f>AO320-AO319</f>
        <v>-45</v>
      </c>
      <c r="AQ320">
        <f>IFERROR(AO320/AO319,0)-1</f>
        <v>-6.7567567567567544E-2</v>
      </c>
      <c r="AR320" s="35">
        <f>IFERROR(AO320/3.974,0)</f>
        <v>156.26572722697534</v>
      </c>
      <c r="AS320" s="10">
        <v>2390</v>
      </c>
      <c r="AT320" s="22">
        <f>AS320-AS319</f>
        <v>17</v>
      </c>
      <c r="AU320" s="22">
        <f>IFERROR(AS320/AS319,0)-1</f>
        <v>7.1639275179098405E-3</v>
      </c>
      <c r="AV320" s="35">
        <f>IFERROR(AS320/3.974,0)</f>
        <v>601.40915953699039</v>
      </c>
      <c r="AW320" s="51">
        <f>IFERROR(AS320/C320," ")</f>
        <v>7.8167926947329859E-3</v>
      </c>
      <c r="AX320" s="10">
        <v>243</v>
      </c>
      <c r="AY320">
        <f>AX320-AX319</f>
        <v>2</v>
      </c>
      <c r="AZ320" s="22">
        <f>IFERROR(AX320/AX319,0)-1</f>
        <v>8.2987551867219622E-3</v>
      </c>
      <c r="BA320" s="35">
        <f>IFERROR(AX320/3.974,0)</f>
        <v>61.147458480120783</v>
      </c>
      <c r="BB320" s="51">
        <f>IFERROR(AX320/C320," ")</f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>IFERROR(BC320-BC319,0)</f>
        <v>-1820</v>
      </c>
      <c r="BE320" s="51">
        <f>IFERROR(BC320/BC319,0)-1</f>
        <v>-3.4724209642645887E-2</v>
      </c>
      <c r="BF320" s="35">
        <f>IFERROR(BC320/3.974,0)</f>
        <v>12731.001509813788</v>
      </c>
      <c r="BG320" s="35">
        <f>IFERROR(BC320/C320," ")</f>
        <v>0.16547070828645438</v>
      </c>
      <c r="BH320" s="45">
        <v>52640</v>
      </c>
      <c r="BI320" s="48">
        <f>IFERROR((BH320-BH319), 0)</f>
        <v>264</v>
      </c>
      <c r="BJ320" s="14">
        <v>120953</v>
      </c>
      <c r="BK320" s="48">
        <f>IFERROR((BJ320-BJ319),0)</f>
        <v>822</v>
      </c>
      <c r="BL320" s="14">
        <v>89590</v>
      </c>
      <c r="BM320" s="48">
        <f>IFERROR((BL320-BL319),0)</f>
        <v>631</v>
      </c>
      <c r="BN320" s="14">
        <v>35302</v>
      </c>
      <c r="BO320" s="48">
        <f>IFERROR((BN320-BN319),0)</f>
        <v>221</v>
      </c>
      <c r="BP320" s="14">
        <v>7267</v>
      </c>
      <c r="BQ320" s="48">
        <f>IFERROR((BP320-BP319),0)</f>
        <v>37</v>
      </c>
      <c r="BR320" s="16">
        <v>29</v>
      </c>
      <c r="BS320" s="24">
        <f>IFERROR((BR320-BR319),0)</f>
        <v>0</v>
      </c>
      <c r="BT320" s="16">
        <v>227</v>
      </c>
      <c r="BU320" s="24">
        <f>IFERROR((BT320-BT319),0)</f>
        <v>1</v>
      </c>
      <c r="BV320" s="16">
        <v>975</v>
      </c>
      <c r="BW320" s="24">
        <f>IFERROR((BV320-BV319),0)</f>
        <v>4</v>
      </c>
      <c r="BX320" s="16">
        <v>2411</v>
      </c>
      <c r="BY320" s="24">
        <f>IFERROR((BX320-BX319),0)</f>
        <v>16</v>
      </c>
      <c r="BZ320" s="21">
        <v>1302</v>
      </c>
      <c r="CA320" s="27">
        <f>IFERROR((BZ320-BZ319),0)</f>
        <v>11</v>
      </c>
    </row>
    <row r="321" spans="1:79">
      <c r="A321" s="3">
        <v>44218</v>
      </c>
      <c r="B321" s="22">
        <v>44218</v>
      </c>
      <c r="C321" s="10">
        <v>307793</v>
      </c>
      <c r="D321">
        <f>IFERROR(C321-C320,"")</f>
        <v>2041</v>
      </c>
      <c r="E321" s="10">
        <v>4980</v>
      </c>
      <c r="F321">
        <f>E321-E320</f>
        <v>36</v>
      </c>
      <c r="G321" s="10">
        <v>253503</v>
      </c>
      <c r="H321">
        <f>G321-G320</f>
        <v>3288</v>
      </c>
      <c r="I321">
        <f>+IFERROR(C321-E321-G321,"")</f>
        <v>49310</v>
      </c>
      <c r="J321">
        <f>+IFERROR(I321-I320,"")</f>
        <v>-1283</v>
      </c>
      <c r="K321">
        <f>+IFERROR(E321/C321,"")</f>
        <v>1.6179705191476091E-2</v>
      </c>
      <c r="L321">
        <f>+IFERROR(G321/C321,"")</f>
        <v>0.82361522191862713</v>
      </c>
      <c r="M321">
        <f>+IFERROR(I321/C321,"")</f>
        <v>0.16020507288989677</v>
      </c>
      <c r="N321" s="22">
        <f>+IFERROR(D321/C321,"")</f>
        <v>6.6310799790768472E-3</v>
      </c>
      <c r="O321">
        <f>+IFERROR(F321/E321,"")</f>
        <v>7.2289156626506026E-3</v>
      </c>
      <c r="P321">
        <f>+IFERROR(H321/G321,"")</f>
        <v>1.2970260706973881E-2</v>
      </c>
      <c r="Q321">
        <f>+IFERROR(J321/I321,"")</f>
        <v>-2.6019063070371121E-2</v>
      </c>
      <c r="R321" s="22">
        <f>+IFERROR(C321/3.974,"")</f>
        <v>77451.685958731759</v>
      </c>
      <c r="S321" s="22">
        <f>+IFERROR(E321/3.974,"")</f>
        <v>1253.1454453950678</v>
      </c>
      <c r="T321" s="22">
        <f>+IFERROR(G321/3.974,"")</f>
        <v>63790.387518872667</v>
      </c>
      <c r="U321" s="22">
        <f>+IFERROR(I321/3.974,"")</f>
        <v>12408.152994464015</v>
      </c>
      <c r="V321" s="10">
        <v>1590184</v>
      </c>
      <c r="W321">
        <f>V321-V320</f>
        <v>13302</v>
      </c>
      <c r="X321" s="22">
        <f>IFERROR(W321-W320,0)</f>
        <v>105</v>
      </c>
      <c r="Y321" s="35">
        <f>IFERROR(V321/3.974,0)</f>
        <v>400146.95520885754</v>
      </c>
      <c r="Z321" s="10">
        <v>1278841</v>
      </c>
      <c r="AA321" s="22">
        <f>Z321-Z320</f>
        <v>11261</v>
      </c>
      <c r="AB321" s="28">
        <f>IFERROR(Z321/V321,0)</f>
        <v>0.80420944997560029</v>
      </c>
      <c r="AC321" s="31">
        <f>IFERROR(AA321-AA320,0)</f>
        <v>39</v>
      </c>
      <c r="AD321">
        <f>V321-Z321</f>
        <v>311343</v>
      </c>
      <c r="AE321">
        <f>AD321-AD320</f>
        <v>2041</v>
      </c>
      <c r="AF321" s="28">
        <f>IFERROR(AD321/V321,0)</f>
        <v>0.19579055002439968</v>
      </c>
      <c r="AG321" s="31">
        <f>IFERROR(AE321-AE320,0)</f>
        <v>66</v>
      </c>
      <c r="AH321" s="35">
        <f>IFERROR(AE321/W321,0)</f>
        <v>0.1534355735979552</v>
      </c>
      <c r="AI321" s="35">
        <f>IFERROR(AD321/3.974,0)</f>
        <v>78344.992450931051</v>
      </c>
      <c r="AJ321" s="10">
        <v>45974</v>
      </c>
      <c r="AK321" s="22">
        <f>AJ321-AJ320</f>
        <v>-1365</v>
      </c>
      <c r="AL321" s="22">
        <f>IFERROR(AJ321/AJ320,0)-1</f>
        <v>-2.8834576142292789E-2</v>
      </c>
      <c r="AM321" s="35">
        <f>IFERROR(AJ321/3.974,0)</f>
        <v>11568.696527428283</v>
      </c>
      <c r="AN321" s="35">
        <f>IFERROR(AJ321/C321," ")</f>
        <v>0.14936661977367907</v>
      </c>
      <c r="AO321" s="10">
        <v>577</v>
      </c>
      <c r="AP321">
        <f>AO321-AO320</f>
        <v>-44</v>
      </c>
      <c r="AQ321">
        <f>IFERROR(AO321/AO320,0)-1</f>
        <v>-7.0853462157809965E-2</v>
      </c>
      <c r="AR321" s="35">
        <f>IFERROR(AO321/3.974,0)</f>
        <v>145.19375943633617</v>
      </c>
      <c r="AS321" s="10">
        <v>2500</v>
      </c>
      <c r="AT321" s="22">
        <f>AS321-AS320</f>
        <v>110</v>
      </c>
      <c r="AU321" s="22">
        <f>IFERROR(AS321/AS320,0)-1</f>
        <v>4.6025104602510414E-2</v>
      </c>
      <c r="AV321" s="35">
        <f>IFERROR(AS321/3.974,0)</f>
        <v>629.08907901358828</v>
      </c>
      <c r="AW321" s="51">
        <f>IFERROR(AS321/C321," ")</f>
        <v>8.1223419635924141E-3</v>
      </c>
      <c r="AX321" s="10">
        <v>259</v>
      </c>
      <c r="AY321">
        <f>AX321-AX320</f>
        <v>16</v>
      </c>
      <c r="AZ321" s="22">
        <f>IFERROR(AX321/AX320,0)-1</f>
        <v>6.5843621399176877E-2</v>
      </c>
      <c r="BA321" s="35">
        <f>IFERROR(AX321/3.974,0)</f>
        <v>65.173628585807748</v>
      </c>
      <c r="BB321" s="51">
        <f>IFERROR(AX321/C321," ")</f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>IFERROR(BC321-BC320,0)</f>
        <v>-1283</v>
      </c>
      <c r="BE321" s="51">
        <f>IFERROR(BC321/BC320,0)-1</f>
        <v>-2.5359239420473134E-2</v>
      </c>
      <c r="BF321" s="35">
        <f>IFERROR(BC321/3.974,0)</f>
        <v>12408.152994464015</v>
      </c>
      <c r="BG321" s="35">
        <f>IFERROR(BC321/C321," ")</f>
        <v>0.16020507288989677</v>
      </c>
      <c r="BH321" s="45">
        <v>53158</v>
      </c>
      <c r="BI321" s="48">
        <f>IFERROR((BH321-BH320), 0)</f>
        <v>518</v>
      </c>
      <c r="BJ321" s="14">
        <v>121620</v>
      </c>
      <c r="BK321" s="48">
        <f>IFERROR((BJ321-BJ320),0)</f>
        <v>667</v>
      </c>
      <c r="BL321" s="14">
        <v>90085</v>
      </c>
      <c r="BM321" s="48">
        <f>IFERROR((BL321-BL320),0)</f>
        <v>495</v>
      </c>
      <c r="BN321" s="14">
        <v>35608</v>
      </c>
      <c r="BO321" s="48">
        <f>IFERROR((BN321-BN320),0)</f>
        <v>306</v>
      </c>
      <c r="BP321" s="14">
        <v>7322</v>
      </c>
      <c r="BQ321" s="48">
        <f>IFERROR((BP321-BP320),0)</f>
        <v>55</v>
      </c>
      <c r="BR321" s="16">
        <v>29</v>
      </c>
      <c r="BS321" s="24">
        <f>IFERROR((BR321-BR320),0)</f>
        <v>0</v>
      </c>
      <c r="BT321" s="16">
        <v>229</v>
      </c>
      <c r="BU321" s="24">
        <f>IFERROR((BT321-BT320),0)</f>
        <v>2</v>
      </c>
      <c r="BV321" s="16">
        <v>982</v>
      </c>
      <c r="BW321" s="24">
        <f>IFERROR((BV321-BV320),0)</f>
        <v>7</v>
      </c>
      <c r="BX321" s="16">
        <v>2427</v>
      </c>
      <c r="BY321" s="24">
        <f>IFERROR((BX321-BX320),0)</f>
        <v>16</v>
      </c>
      <c r="BZ321" s="21">
        <v>1313</v>
      </c>
      <c r="CA321" s="27">
        <f>IFERROR((BZ321-BZ320),0)</f>
        <v>11</v>
      </c>
    </row>
    <row r="322" spans="1:79">
      <c r="A322" s="3">
        <v>44219</v>
      </c>
      <c r="B322" s="22">
        <v>44219</v>
      </c>
      <c r="C322" s="10">
        <v>309851</v>
      </c>
      <c r="D322">
        <f>IFERROR(C322-C321,"")</f>
        <v>2058</v>
      </c>
      <c r="E322" s="10">
        <v>5034</v>
      </c>
      <c r="F322">
        <f>E322-E321</f>
        <v>54</v>
      </c>
      <c r="G322" s="10">
        <v>256587</v>
      </c>
      <c r="H322">
        <f>G322-G321</f>
        <v>3084</v>
      </c>
      <c r="I322">
        <f>+IFERROR(C322-E322-G322,"")</f>
        <v>48230</v>
      </c>
      <c r="J322">
        <f>+IFERROR(I322-I321,"")</f>
        <v>-1080</v>
      </c>
      <c r="K322">
        <f>+IFERROR(E322/C322,"")</f>
        <v>1.6246518487918388E-2</v>
      </c>
      <c r="L322">
        <f>+IFERROR(G322/C322,"")</f>
        <v>0.82809802130701526</v>
      </c>
      <c r="M322">
        <f>+IFERROR(I322/C322,"")</f>
        <v>0.15565546020506629</v>
      </c>
      <c r="N322" s="22">
        <f>+IFERROR(D322/C322,"")</f>
        <v>6.6419020755137149E-3</v>
      </c>
      <c r="O322">
        <f>+IFERROR(F322/E322,"")</f>
        <v>1.0727056019070322E-2</v>
      </c>
      <c r="P322">
        <f>+IFERROR(H322/G322,"")</f>
        <v>1.2019315086111143E-2</v>
      </c>
      <c r="Q322">
        <f>+IFERROR(J322/I322,"")</f>
        <v>-2.2392701637984656E-2</v>
      </c>
      <c r="R322" s="22">
        <f>+IFERROR(C322/3.974,"")</f>
        <v>77969.552088575743</v>
      </c>
      <c r="S322" s="22">
        <f>+IFERROR(E322/3.974,"")</f>
        <v>1266.7337695017613</v>
      </c>
      <c r="T322" s="22">
        <f>+IFERROR(G322/3.974,"")</f>
        <v>64566.431806743829</v>
      </c>
      <c r="U322" s="22">
        <f>+IFERROR(I322/3.974,"")</f>
        <v>12136.386512330146</v>
      </c>
      <c r="V322" s="10">
        <v>1603361</v>
      </c>
      <c r="W322">
        <f>V322-V321</f>
        <v>13177</v>
      </c>
      <c r="X322" s="22">
        <f>IFERROR(W322-W321,0)</f>
        <v>-125</v>
      </c>
      <c r="Y322" s="35">
        <f>IFERROR(V322/3.974,0)</f>
        <v>403462.75792652235</v>
      </c>
      <c r="Z322" s="10">
        <v>1289960</v>
      </c>
      <c r="AA322" s="22">
        <f>Z322-Z321</f>
        <v>11119</v>
      </c>
      <c r="AB322" s="28">
        <f>IFERROR(Z322/V322,0)</f>
        <v>0.80453497372082772</v>
      </c>
      <c r="AC322" s="31">
        <f>IFERROR(AA322-AA321,0)</f>
        <v>-142</v>
      </c>
      <c r="AD322">
        <f>V322-Z322</f>
        <v>313401</v>
      </c>
      <c r="AE322">
        <f>AD322-AD321</f>
        <v>2058</v>
      </c>
      <c r="AF322" s="28">
        <f>IFERROR(AD322/V322,0)</f>
        <v>0.19546502627917231</v>
      </c>
      <c r="AG322" s="31">
        <f>IFERROR(AE322-AE321,0)</f>
        <v>17</v>
      </c>
      <c r="AH322" s="35">
        <f>IFERROR(AE322/W322,0)</f>
        <v>0.1561812248615011</v>
      </c>
      <c r="AI322" s="35">
        <f>IFERROR(AD322/3.974,0)</f>
        <v>78862.858580775035</v>
      </c>
      <c r="AJ322" s="10">
        <v>44918</v>
      </c>
      <c r="AK322" s="22">
        <f>AJ322-AJ321</f>
        <v>-1056</v>
      </c>
      <c r="AL322" s="22">
        <f>IFERROR(AJ322/AJ321,0)-1</f>
        <v>-2.2969504502544869E-2</v>
      </c>
      <c r="AM322" s="35">
        <f>IFERROR(AJ322/3.974,0)</f>
        <v>11302.969300452944</v>
      </c>
      <c r="AN322" s="35">
        <f>IFERROR(AJ322/C322," ")</f>
        <v>0.14496645161706756</v>
      </c>
      <c r="AO322" s="10">
        <v>559</v>
      </c>
      <c r="AP322">
        <f>AO322-AO321</f>
        <v>-18</v>
      </c>
      <c r="AQ322">
        <f>IFERROR(AO322/AO321,0)-1</f>
        <v>-3.119584055459268E-2</v>
      </c>
      <c r="AR322" s="35">
        <f>IFERROR(AO322/3.974,0)</f>
        <v>140.66431806743833</v>
      </c>
      <c r="AS322" s="10">
        <v>2492</v>
      </c>
      <c r="AT322" s="22">
        <f>AS322-AS321</f>
        <v>-8</v>
      </c>
      <c r="AU322" s="22">
        <f>IFERROR(AS322/AS321,0)-1</f>
        <v>-3.1999999999999806E-3</v>
      </c>
      <c r="AV322" s="35">
        <f>IFERROR(AS322/3.974,0)</f>
        <v>627.07599396074477</v>
      </c>
      <c r="AW322" s="51">
        <f>IFERROR(AS322/C322," ")</f>
        <v>8.0425753023227291E-3</v>
      </c>
      <c r="AX322" s="10">
        <v>251</v>
      </c>
      <c r="AY322">
        <f>AX322-AX321</f>
        <v>-8</v>
      </c>
      <c r="AZ322" s="22">
        <f>IFERROR(AX322/AX321,0)-1</f>
        <v>-3.0888030888030937E-2</v>
      </c>
      <c r="BA322" s="35">
        <f>IFERROR(AX322/3.974,0)</f>
        <v>63.160543532964262</v>
      </c>
      <c r="BB322" s="51">
        <f>IFERROR(AX322/C322," ")</f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>IFERROR(BC322-BC321,0)</f>
        <v>-1090</v>
      </c>
      <c r="BE322" s="51">
        <f>IFERROR(BC322/BC321,0)-1</f>
        <v>-2.2105049685662181E-2</v>
      </c>
      <c r="BF322" s="35">
        <f>IFERROR(BC322/3.974,0)</f>
        <v>12133.870156014091</v>
      </c>
      <c r="BG322" s="35">
        <f>IFERROR(BC322/C322," ")</f>
        <v>0.15562318662841171</v>
      </c>
      <c r="BH322" s="45">
        <v>53616</v>
      </c>
      <c r="BI322" s="48">
        <f>IFERROR((BH322-BH321), 0)</f>
        <v>458</v>
      </c>
      <c r="BJ322" s="14">
        <v>122300</v>
      </c>
      <c r="BK322" s="48">
        <f>IFERROR((BJ322-BJ321),0)</f>
        <v>680</v>
      </c>
      <c r="BL322" s="14">
        <v>90696</v>
      </c>
      <c r="BM322" s="48">
        <f>IFERROR((BL322-BL321),0)</f>
        <v>611</v>
      </c>
      <c r="BN322" s="14">
        <v>35879</v>
      </c>
      <c r="BO322" s="48">
        <f>IFERROR((BN322-BN321),0)</f>
        <v>271</v>
      </c>
      <c r="BP322" s="14">
        <v>7360</v>
      </c>
      <c r="BQ322" s="48">
        <f>IFERROR((BP322-BP321),0)</f>
        <v>38</v>
      </c>
      <c r="BR322" s="16">
        <v>29</v>
      </c>
      <c r="BS322" s="24">
        <f>IFERROR((BR322-BR321),0)</f>
        <v>0</v>
      </c>
      <c r="BT322" s="16">
        <v>231</v>
      </c>
      <c r="BU322" s="24">
        <f>IFERROR((BT322-BT321),0)</f>
        <v>2</v>
      </c>
      <c r="BV322" s="16">
        <v>987</v>
      </c>
      <c r="BW322" s="24">
        <f>IFERROR((BV322-BV321),0)</f>
        <v>5</v>
      </c>
      <c r="BX322" s="16">
        <v>2456</v>
      </c>
      <c r="BY322" s="24">
        <f>IFERROR((BX322-BX321),0)</f>
        <v>29</v>
      </c>
      <c r="BZ322" s="21">
        <v>1331</v>
      </c>
      <c r="CA322" s="27">
        <f>IFERROR((BZ322-BZ321),0)</f>
        <v>18</v>
      </c>
    </row>
    <row r="323" spans="1:79">
      <c r="A323" s="3">
        <v>44220</v>
      </c>
      <c r="B323" s="22">
        <v>44220</v>
      </c>
      <c r="C323" s="10">
        <v>311244</v>
      </c>
      <c r="D323">
        <f>IFERROR(C323-C322,"")</f>
        <v>1393</v>
      </c>
      <c r="E323" s="10">
        <v>5063</v>
      </c>
      <c r="F323">
        <f>E323-E322</f>
        <v>29</v>
      </c>
      <c r="G323" s="10">
        <v>259095</v>
      </c>
      <c r="H323">
        <f>G323-G322</f>
        <v>2508</v>
      </c>
      <c r="I323">
        <f>+IFERROR(C323-E323-G323,"")</f>
        <v>47086</v>
      </c>
      <c r="J323">
        <f>+IFERROR(I323-I322,"")</f>
        <v>-1144</v>
      </c>
      <c r="K323">
        <f>+IFERROR(E323/C323,"")</f>
        <v>1.6266980247008778E-2</v>
      </c>
      <c r="L323">
        <f>+IFERROR(G323/C323,"")</f>
        <v>0.8324497821644754</v>
      </c>
      <c r="M323">
        <f>+IFERROR(I323/C323,"")</f>
        <v>0.15128323758851575</v>
      </c>
      <c r="N323" s="22">
        <f>+IFERROR(D323/C323,"")</f>
        <v>4.4755882844327924E-3</v>
      </c>
      <c r="O323">
        <f>+IFERROR(F323/E323,"")</f>
        <v>5.7278293501876361E-3</v>
      </c>
      <c r="P323">
        <f>+IFERROR(H323/G323,"")</f>
        <v>9.6798471603079944E-3</v>
      </c>
      <c r="Q323">
        <f>+IFERROR(J323/I323,"")</f>
        <v>-2.4295969077857537E-2</v>
      </c>
      <c r="R323" s="22">
        <f>+IFERROR(C323/3.974,"")</f>
        <v>78320.08052340211</v>
      </c>
      <c r="S323" s="22">
        <f>+IFERROR(E323/3.974,"")</f>
        <v>1274.0312028183191</v>
      </c>
      <c r="T323" s="22">
        <f>+IFERROR(G323/3.974,"")</f>
        <v>65197.533970810262</v>
      </c>
      <c r="U323" s="22">
        <f>+IFERROR(I323/3.974,"")</f>
        <v>11848.515349773528</v>
      </c>
      <c r="V323" s="10">
        <v>1612640</v>
      </c>
      <c r="W323">
        <f>V323-V322</f>
        <v>9279</v>
      </c>
      <c r="X323" s="22">
        <f>IFERROR(W323-W322,0)</f>
        <v>-3898</v>
      </c>
      <c r="Y323" s="35">
        <f>IFERROR(V323/3.974,0)</f>
        <v>405797.68495218921</v>
      </c>
      <c r="Z323" s="10">
        <v>1297846</v>
      </c>
      <c r="AA323" s="22">
        <f>Z323-Z322</f>
        <v>7886</v>
      </c>
      <c r="AB323" s="28">
        <f>IFERROR(Z323/V323,0)</f>
        <v>0.8047958626847902</v>
      </c>
      <c r="AC323" s="31">
        <f>IFERROR(AA323-AA322,0)</f>
        <v>-3233</v>
      </c>
      <c r="AD323">
        <f>V323-Z323</f>
        <v>314794</v>
      </c>
      <c r="AE323">
        <f>AD323-AD322</f>
        <v>1393</v>
      </c>
      <c r="AF323" s="28">
        <f>IFERROR(AD323/V323,0)</f>
        <v>0.19520413731520983</v>
      </c>
      <c r="AG323" s="31">
        <f>IFERROR(AE323-AE322,0)</f>
        <v>-665</v>
      </c>
      <c r="AH323" s="35">
        <f>IFERROR(AE323/W323,0)</f>
        <v>0.15012393576894062</v>
      </c>
      <c r="AI323" s="35">
        <f>IFERROR(AD323/3.974,0)</f>
        <v>79213.387015601402</v>
      </c>
      <c r="AJ323" s="10">
        <v>43922</v>
      </c>
      <c r="AK323" s="22">
        <f>AJ323-AJ322</f>
        <v>-996</v>
      </c>
      <c r="AL323" s="22">
        <f>IFERROR(AJ323/AJ322,0)-1</f>
        <v>-2.2173738812948041E-2</v>
      </c>
      <c r="AM323" s="35">
        <f>IFERROR(AJ323/3.974,0)</f>
        <v>11052.34021137393</v>
      </c>
      <c r="AN323" s="35">
        <f>IFERROR(AJ323/C323," ")</f>
        <v>0.14111757977663827</v>
      </c>
      <c r="AO323" s="10">
        <v>578</v>
      </c>
      <c r="AP323">
        <f>AO323-AO322</f>
        <v>19</v>
      </c>
      <c r="AQ323">
        <f>IFERROR(AO323/AO322,0)-1</f>
        <v>3.3989266547405972E-2</v>
      </c>
      <c r="AR323" s="35">
        <f>IFERROR(AO323/3.974,0)</f>
        <v>145.4453950679416</v>
      </c>
      <c r="AS323" s="10">
        <v>2370</v>
      </c>
      <c r="AT323" s="22">
        <f>AS323-AS322</f>
        <v>-122</v>
      </c>
      <c r="AU323" s="22">
        <f>IFERROR(AS323/AS322,0)-1</f>
        <v>-4.8956661316211902E-2</v>
      </c>
      <c r="AV323" s="35">
        <f>IFERROR(AS323/3.974,0)</f>
        <v>596.37644690488173</v>
      </c>
      <c r="AW323" s="51">
        <f>IFERROR(AS323/C323," ")</f>
        <v>7.6146046188842196E-3</v>
      </c>
      <c r="AX323" s="10">
        <v>216</v>
      </c>
      <c r="AY323">
        <f>AX323-AX322</f>
        <v>-35</v>
      </c>
      <c r="AZ323" s="22">
        <f>IFERROR(AX323/AX322,0)-1</f>
        <v>-0.1394422310756972</v>
      </c>
      <c r="BA323" s="35">
        <f>IFERROR(AX323/3.974,0)</f>
        <v>54.35329642677403</v>
      </c>
      <c r="BB323" s="51">
        <f>IFERROR(AX323/C323," ")</f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>IFERROR(BC323-BC322,0)</f>
        <v>-1134</v>
      </c>
      <c r="BE323" s="51">
        <f>IFERROR(BC323/BC322,0)-1</f>
        <v>-2.3517212774782248E-2</v>
      </c>
      <c r="BF323" s="35">
        <f>IFERROR(BC323/3.974,0)</f>
        <v>11848.515349773528</v>
      </c>
      <c r="BG323" s="35">
        <f>IFERROR(BC323/C323," ")</f>
        <v>0.15128323758851575</v>
      </c>
      <c r="BH323" s="45">
        <v>53949</v>
      </c>
      <c r="BI323" s="48">
        <f>IFERROR((BH323-BH322), 0)</f>
        <v>333</v>
      </c>
      <c r="BJ323" s="14">
        <v>122779</v>
      </c>
      <c r="BK323" s="48">
        <f>IFERROR((BJ323-BJ322),0)</f>
        <v>479</v>
      </c>
      <c r="BL323" s="14">
        <v>91062</v>
      </c>
      <c r="BM323" s="48">
        <f>IFERROR((BL323-BL322),0)</f>
        <v>366</v>
      </c>
      <c r="BN323" s="14">
        <v>36056</v>
      </c>
      <c r="BO323" s="48">
        <f>IFERROR((BN323-BN322),0)</f>
        <v>177</v>
      </c>
      <c r="BP323" s="14">
        <v>7398</v>
      </c>
      <c r="BQ323" s="48">
        <f>IFERROR((BP323-BP322),0)</f>
        <v>38</v>
      </c>
      <c r="BR323" s="16">
        <v>29</v>
      </c>
      <c r="BS323" s="24">
        <f>IFERROR((BR323-BR322),0)</f>
        <v>0</v>
      </c>
      <c r="BT323" s="16">
        <v>234</v>
      </c>
      <c r="BU323" s="24">
        <f>IFERROR((BT323-BT322),0)</f>
        <v>3</v>
      </c>
      <c r="BV323" s="16">
        <v>994</v>
      </c>
      <c r="BW323" s="24">
        <f>IFERROR((BV323-BV322),0)</f>
        <v>7</v>
      </c>
      <c r="BX323" s="16">
        <v>2469</v>
      </c>
      <c r="BY323" s="24">
        <f>IFERROR((BX323-BX322),0)</f>
        <v>13</v>
      </c>
      <c r="BZ323" s="21">
        <v>1337</v>
      </c>
      <c r="CA323" s="27">
        <f>IFERROR((BZ323-BZ322),0)</f>
        <v>6</v>
      </c>
    </row>
    <row r="324" spans="1:79">
      <c r="A324" s="3">
        <v>44221</v>
      </c>
      <c r="B324" s="22">
        <v>44221</v>
      </c>
      <c r="C324" s="10">
        <v>312158</v>
      </c>
      <c r="D324">
        <f>IFERROR(C324-C323,"")</f>
        <v>914</v>
      </c>
      <c r="E324" s="10">
        <v>5098</v>
      </c>
      <c r="F324">
        <f>E324-E323</f>
        <v>35</v>
      </c>
      <c r="G324" s="10">
        <v>261291</v>
      </c>
      <c r="H324">
        <f>G324-G323</f>
        <v>2196</v>
      </c>
      <c r="I324">
        <f>+IFERROR(C324-E324-G324,"")</f>
        <v>45769</v>
      </c>
      <c r="J324">
        <f>+IFERROR(I324-I323,"")</f>
        <v>-1317</v>
      </c>
      <c r="K324">
        <f>+IFERROR(E324/C324,"")</f>
        <v>1.6331473164230934E-2</v>
      </c>
      <c r="L324">
        <f>+IFERROR(G324/C324,"")</f>
        <v>0.83704726452629763</v>
      </c>
      <c r="M324">
        <f>+IFERROR(I324/C324,"")</f>
        <v>0.14662126230947148</v>
      </c>
      <c r="N324" s="22">
        <f>+IFERROR(D324/C324,"")</f>
        <v>2.9280044080241415E-3</v>
      </c>
      <c r="O324">
        <f>+IFERROR(F324/E324,"")</f>
        <v>6.8654374264417416E-3</v>
      </c>
      <c r="P324">
        <f>+IFERROR(H324/G324,"")</f>
        <v>8.404422655200524E-3</v>
      </c>
      <c r="Q324">
        <f>+IFERROR(J324/I324,"")</f>
        <v>-2.8774934999672267E-2</v>
      </c>
      <c r="R324" s="22">
        <f>+IFERROR(C324/3.974,"")</f>
        <v>78550.075490689473</v>
      </c>
      <c r="S324" s="22">
        <f>+IFERROR(E324/3.974,"")</f>
        <v>1282.8384499245092</v>
      </c>
      <c r="T324" s="22">
        <f>+IFERROR(G324/3.974,"")</f>
        <v>65750.125817815802</v>
      </c>
      <c r="U324" s="22">
        <f>+IFERROR(I324/3.974,"")</f>
        <v>11517.111222949168</v>
      </c>
      <c r="V324" s="10">
        <v>1619025</v>
      </c>
      <c r="W324">
        <f>V324-V323</f>
        <v>6385</v>
      </c>
      <c r="X324" s="22">
        <f>IFERROR(W324-W323,0)</f>
        <v>-2894</v>
      </c>
      <c r="Y324" s="35">
        <f>IFERROR(V324/3.974,0)</f>
        <v>407404.37845998991</v>
      </c>
      <c r="Z324" s="10">
        <v>1303317</v>
      </c>
      <c r="AA324" s="22">
        <f>Z324-Z323</f>
        <v>5471</v>
      </c>
      <c r="AB324" s="28">
        <f>IFERROR(Z324/V324,0)</f>
        <v>0.80500115810441475</v>
      </c>
      <c r="AC324" s="31">
        <f>IFERROR(AA324-AA323,0)</f>
        <v>-2415</v>
      </c>
      <c r="AD324">
        <f>V324-Z324</f>
        <v>315708</v>
      </c>
      <c r="AE324">
        <f>AD324-AD323</f>
        <v>914</v>
      </c>
      <c r="AF324" s="28">
        <f>IFERROR(AD324/V324,0)</f>
        <v>0.19499884189558531</v>
      </c>
      <c r="AG324" s="31">
        <f>IFERROR(AE324-AE323,0)</f>
        <v>-479</v>
      </c>
      <c r="AH324" s="35">
        <f>IFERROR(AE324/W324,0)</f>
        <v>0.14314800313234141</v>
      </c>
      <c r="AI324" s="35">
        <f>IFERROR(AD324/3.974,0)</f>
        <v>79443.381982888779</v>
      </c>
      <c r="AJ324" s="10">
        <v>42497</v>
      </c>
      <c r="AK324" s="22">
        <f>AJ324-AJ323</f>
        <v>-1425</v>
      </c>
      <c r="AL324" s="22">
        <f>IFERROR(AJ324/AJ323,0)-1</f>
        <v>-3.2443877783343233E-2</v>
      </c>
      <c r="AM324" s="35">
        <f>IFERROR(AJ324/3.974,0)</f>
        <v>10693.759436336184</v>
      </c>
      <c r="AN324" s="35">
        <f>IFERROR(AJ324/C324," ")</f>
        <v>0.1361393909494551</v>
      </c>
      <c r="AO324" s="10">
        <v>562</v>
      </c>
      <c r="AP324">
        <f>AO324-AO323</f>
        <v>-16</v>
      </c>
      <c r="AQ324">
        <f>IFERROR(AO324/AO323,0)-1</f>
        <v>-2.7681660899653959E-2</v>
      </c>
      <c r="AR324" s="35">
        <f>IFERROR(AO324/3.974,0)</f>
        <v>141.41922496225465</v>
      </c>
      <c r="AS324" s="10">
        <v>2473</v>
      </c>
      <c r="AT324" s="22">
        <f>AS324-AS323</f>
        <v>103</v>
      </c>
      <c r="AU324" s="22">
        <f>IFERROR(AS324/AS323,0)-1</f>
        <v>4.3459915611814282E-2</v>
      </c>
      <c r="AV324" s="35">
        <f>IFERROR(AS324/3.974,0)</f>
        <v>622.29491696024149</v>
      </c>
      <c r="AW324" s="51">
        <f>IFERROR(AS324/C324," ")</f>
        <v>7.9222701324329348E-3</v>
      </c>
      <c r="AX324" s="10">
        <v>237</v>
      </c>
      <c r="AY324">
        <f>AX324-AX323</f>
        <v>21</v>
      </c>
      <c r="AZ324" s="22">
        <f>IFERROR(AX324/AX323,0)-1</f>
        <v>9.7222222222222321E-2</v>
      </c>
      <c r="BA324" s="35">
        <f>IFERROR(AX324/3.974,0)</f>
        <v>59.637644690488173</v>
      </c>
      <c r="BB324" s="51">
        <f>IFERROR(AX324/C324," ")</f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>IFERROR(BC324-BC323,0)</f>
        <v>-1317</v>
      </c>
      <c r="BE324" s="51">
        <f>IFERROR(BC324/BC323,0)-1</f>
        <v>-2.7970097268827265E-2</v>
      </c>
      <c r="BF324" s="35">
        <f>IFERROR(BC324/3.974,0)</f>
        <v>11517.111222949168</v>
      </c>
      <c r="BG324" s="35">
        <f>IFERROR(BC324/C324," ")</f>
        <v>0.14662126230947148</v>
      </c>
      <c r="BH324" s="45">
        <v>54191</v>
      </c>
      <c r="BI324" s="48">
        <f>IFERROR((BH324-BH323), 0)</f>
        <v>242</v>
      </c>
      <c r="BJ324" s="14">
        <v>123111</v>
      </c>
      <c r="BK324" s="48">
        <f>IFERROR((BJ324-BJ323),0)</f>
        <v>332</v>
      </c>
      <c r="BL324" s="14">
        <v>91228</v>
      </c>
      <c r="BM324" s="48">
        <f>IFERROR((BL324-BL323),0)</f>
        <v>166</v>
      </c>
      <c r="BN324" s="14">
        <v>36193</v>
      </c>
      <c r="BO324" s="48">
        <f>IFERROR((BN324-BN323),0)</f>
        <v>137</v>
      </c>
      <c r="BP324" s="14">
        <v>7435</v>
      </c>
      <c r="BQ324" s="48">
        <f>IFERROR((BP324-BP323),0)</f>
        <v>37</v>
      </c>
      <c r="BR324" s="16">
        <v>29</v>
      </c>
      <c r="BS324" s="24">
        <f>IFERROR((BR324-BR323),0)</f>
        <v>0</v>
      </c>
      <c r="BT324" s="16">
        <v>235</v>
      </c>
      <c r="BU324" s="24">
        <f>IFERROR((BT324-BT323),0)</f>
        <v>1</v>
      </c>
      <c r="BV324" s="16">
        <v>1000</v>
      </c>
      <c r="BW324" s="24">
        <f>IFERROR((BV324-BV323),0)</f>
        <v>6</v>
      </c>
      <c r="BX324" s="16">
        <v>2483</v>
      </c>
      <c r="BY324" s="24">
        <f>IFERROR((BX324-BX323),0)</f>
        <v>14</v>
      </c>
      <c r="BZ324" s="21">
        <v>1351</v>
      </c>
      <c r="CA324" s="27">
        <f>IFERROR((BZ324-BZ323),0)</f>
        <v>14</v>
      </c>
    </row>
    <row r="325" spans="1:79">
      <c r="A325" s="3">
        <v>44222</v>
      </c>
      <c r="B325" s="22">
        <v>44222</v>
      </c>
      <c r="C325" s="10">
        <v>313834</v>
      </c>
      <c r="D325">
        <f>IFERROR(C325-C324,"")</f>
        <v>1676</v>
      </c>
      <c r="E325" s="10">
        <v>5137</v>
      </c>
      <c r="F325">
        <f>E325-E324</f>
        <v>39</v>
      </c>
      <c r="G325" s="10">
        <v>263495</v>
      </c>
      <c r="H325">
        <f>G325-G324</f>
        <v>2204</v>
      </c>
      <c r="I325">
        <f>+IFERROR(C325-E325-G325,"")</f>
        <v>45202</v>
      </c>
      <c r="J325">
        <f>+IFERROR(I325-I324,"")</f>
        <v>-567</v>
      </c>
      <c r="K325">
        <f>+IFERROR(E325/C325,"")</f>
        <v>1.636852603605728E-2</v>
      </c>
      <c r="L325">
        <f>+IFERROR(G325/C325,"")</f>
        <v>0.83959991587909533</v>
      </c>
      <c r="M325">
        <f>+IFERROR(I325/C325,"")</f>
        <v>0.14403155808484741</v>
      </c>
      <c r="N325" s="22">
        <f>+IFERROR(D325/C325,"")</f>
        <v>5.3404028881510607E-3</v>
      </c>
      <c r="O325">
        <f>+IFERROR(F325/E325,"")</f>
        <v>7.5919797547206545E-3</v>
      </c>
      <c r="P325">
        <f>+IFERROR(H325/G325,"")</f>
        <v>8.3644850945938255E-3</v>
      </c>
      <c r="Q325">
        <f>+IFERROR(J325/I325,"")</f>
        <v>-1.2543692756957657E-2</v>
      </c>
      <c r="R325" s="22">
        <f>+IFERROR(C325/3.974,"")</f>
        <v>78971.816809260185</v>
      </c>
      <c r="S325" s="22">
        <f>+IFERROR(E325/3.974,"")</f>
        <v>1292.6522395571212</v>
      </c>
      <c r="T325" s="22">
        <f>+IFERROR(G325/3.974,"")</f>
        <v>66304.730749874172</v>
      </c>
      <c r="U325" s="22">
        <f>+IFERROR(I325/3.974,"")</f>
        <v>11374.433819828888</v>
      </c>
      <c r="V325" s="10">
        <v>1629815</v>
      </c>
      <c r="W325">
        <f>V325-V324</f>
        <v>10790</v>
      </c>
      <c r="X325" s="22">
        <f>IFERROR(W325-W324,0)</f>
        <v>4405</v>
      </c>
      <c r="Y325" s="35">
        <f>IFERROR(V325/3.974,0)</f>
        <v>410119.52692501259</v>
      </c>
      <c r="Z325" s="10">
        <v>1312431</v>
      </c>
      <c r="AA325" s="22">
        <f>Z325-Z324</f>
        <v>9114</v>
      </c>
      <c r="AB325" s="28">
        <f>IFERROR(Z325/V325,0)</f>
        <v>0.80526378760779593</v>
      </c>
      <c r="AC325" s="31">
        <f>IFERROR(AA325-AA324,0)</f>
        <v>3643</v>
      </c>
      <c r="AD325">
        <f>V325-Z325</f>
        <v>317384</v>
      </c>
      <c r="AE325">
        <f>AD325-AD324</f>
        <v>1676</v>
      </c>
      <c r="AF325" s="28">
        <f>IFERROR(AD325/V325,0)</f>
        <v>0.19473621239220401</v>
      </c>
      <c r="AG325" s="31">
        <f>IFERROR(AE325-AE324,0)</f>
        <v>762</v>
      </c>
      <c r="AH325" s="35">
        <f>IFERROR(AE325/W325,0)</f>
        <v>0.15532900834105653</v>
      </c>
      <c r="AI325" s="35">
        <f>IFERROR(AD325/3.974,0)</f>
        <v>79865.123301459476</v>
      </c>
      <c r="AJ325" s="10">
        <v>42000</v>
      </c>
      <c r="AK325" s="22">
        <f>AJ325-AJ324</f>
        <v>-497</v>
      </c>
      <c r="AL325" s="22">
        <f>IFERROR(AJ325/AJ324,0)-1</f>
        <v>-1.1694943172459227E-2</v>
      </c>
      <c r="AM325" s="35">
        <f>IFERROR(AJ325/3.974,0)</f>
        <v>10568.696527428283</v>
      </c>
      <c r="AN325" s="35">
        <f>IFERROR(AJ325/C325," ")</f>
        <v>0.13382871199423899</v>
      </c>
      <c r="AO325" s="10">
        <v>504</v>
      </c>
      <c r="AP325">
        <f>AO325-AO324</f>
        <v>-58</v>
      </c>
      <c r="AQ325">
        <f>IFERROR(AO325/AO324,0)-1</f>
        <v>-0.10320284697508897</v>
      </c>
      <c r="AR325" s="35">
        <f>IFERROR(AO325/3.974,0)</f>
        <v>126.8243583291394</v>
      </c>
      <c r="AS325" s="10">
        <v>2452</v>
      </c>
      <c r="AT325" s="22">
        <f>AS325-AS324</f>
        <v>-21</v>
      </c>
      <c r="AU325" s="22">
        <f>IFERROR(AS325/AS324,0)-1</f>
        <v>-8.4917104731095927E-3</v>
      </c>
      <c r="AV325" s="35">
        <f>IFERROR(AS325/3.974,0)</f>
        <v>617.01056869652734</v>
      </c>
      <c r="AW325" s="51">
        <f>IFERROR(AS325/C325," ")</f>
        <v>7.8130476621398569E-3</v>
      </c>
      <c r="AX325" s="10">
        <v>246</v>
      </c>
      <c r="AY325">
        <f>AX325-AX324</f>
        <v>9</v>
      </c>
      <c r="AZ325" s="22">
        <f>IFERROR(AX325/AX324,0)-1</f>
        <v>3.7974683544303778E-2</v>
      </c>
      <c r="BA325" s="35">
        <f>IFERROR(AX325/3.974,0)</f>
        <v>61.902365374937091</v>
      </c>
      <c r="BB325" s="51">
        <f>IFERROR(AX325/C325," ")</f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>IFERROR(BC325-BC324,0)</f>
        <v>-567</v>
      </c>
      <c r="BE325" s="51">
        <f>IFERROR(BC325/BC324,0)-1</f>
        <v>-1.2388297756123157E-2</v>
      </c>
      <c r="BF325" s="35">
        <f>IFERROR(BC325/3.974,0)</f>
        <v>11374.433819828888</v>
      </c>
      <c r="BG325" s="35">
        <f>IFERROR(BC325/C325," ")</f>
        <v>0.14403155808484741</v>
      </c>
      <c r="BH325" s="45">
        <v>54486</v>
      </c>
      <c r="BI325" s="48">
        <f>IFERROR((BH325-BH324), 0)</f>
        <v>295</v>
      </c>
      <c r="BJ325" s="14">
        <v>123718</v>
      </c>
      <c r="BK325" s="48">
        <f>IFERROR((BJ325-BJ324),0)</f>
        <v>607</v>
      </c>
      <c r="BL325" s="14">
        <v>91754</v>
      </c>
      <c r="BM325" s="48">
        <f>IFERROR((BL325-BL324),0)</f>
        <v>526</v>
      </c>
      <c r="BN325" s="14">
        <v>36406</v>
      </c>
      <c r="BO325" s="48">
        <f>IFERROR((BN325-BN324),0)</f>
        <v>213</v>
      </c>
      <c r="BP325" s="14">
        <v>7470</v>
      </c>
      <c r="BQ325" s="48">
        <f>IFERROR((BP325-BP324),0)</f>
        <v>35</v>
      </c>
      <c r="BR325" s="16">
        <v>29</v>
      </c>
      <c r="BS325" s="24">
        <f>IFERROR((BR325-BR324),0)</f>
        <v>0</v>
      </c>
      <c r="BT325" s="16">
        <v>237</v>
      </c>
      <c r="BU325" s="24">
        <f>IFERROR((BT325-BT324),0)</f>
        <v>2</v>
      </c>
      <c r="BV325" s="16">
        <v>1003</v>
      </c>
      <c r="BW325" s="24">
        <f>IFERROR((BV325-BV324),0)</f>
        <v>3</v>
      </c>
      <c r="BX325" s="16">
        <v>2502</v>
      </c>
      <c r="BY325" s="24">
        <f>IFERROR((BX325-BX324),0)</f>
        <v>19</v>
      </c>
      <c r="BZ325" s="21">
        <v>1366</v>
      </c>
      <c r="CA325" s="27">
        <f>IFERROR((BZ325-BZ324),0)</f>
        <v>15</v>
      </c>
    </row>
    <row r="326" spans="1:79">
      <c r="A326" s="3">
        <v>44223</v>
      </c>
      <c r="B326" s="22">
        <v>44223</v>
      </c>
      <c r="C326" s="10">
        <v>315400</v>
      </c>
      <c r="D326">
        <f>IFERROR(C326-C325,"")</f>
        <v>1566</v>
      </c>
      <c r="E326" s="10">
        <v>5176</v>
      </c>
      <c r="F326">
        <f>E326-E325</f>
        <v>39</v>
      </c>
      <c r="G326" s="10">
        <v>266534</v>
      </c>
      <c r="H326">
        <f>G326-G325</f>
        <v>3039</v>
      </c>
      <c r="I326">
        <f>+IFERROR(C326-E326-G326,"")</f>
        <v>43690</v>
      </c>
      <c r="J326">
        <f>+IFERROR(I326-I325,"")</f>
        <v>-1512</v>
      </c>
      <c r="K326">
        <f>+IFERROR(E326/C326,"")</f>
        <v>1.6410906785034877E-2</v>
      </c>
      <c r="L326">
        <f>+IFERROR(G326/C326,"")</f>
        <v>0.8450665821179455</v>
      </c>
      <c r="M326">
        <f>+IFERROR(I326/C326,"")</f>
        <v>0.13852251109701966</v>
      </c>
      <c r="N326" s="22">
        <f>+IFERROR(D326/C326,"")</f>
        <v>4.9651236525047561E-3</v>
      </c>
      <c r="O326">
        <f>+IFERROR(F326/E326,"")</f>
        <v>7.5347758887171559E-3</v>
      </c>
      <c r="P326">
        <f>+IFERROR(H326/G326,"")</f>
        <v>1.140192245642207E-2</v>
      </c>
      <c r="Q326">
        <f>+IFERROR(J326/I326,"")</f>
        <v>-3.4607461661707486E-2</v>
      </c>
      <c r="R326" s="22">
        <f>+IFERROR(C326/3.974,"")</f>
        <v>79365.878208354305</v>
      </c>
      <c r="S326" s="22">
        <f>+IFERROR(E326/3.974,"")</f>
        <v>1302.4660291897333</v>
      </c>
      <c r="T326" s="22">
        <f>+IFERROR(G326/3.974,"")</f>
        <v>67069.451434323099</v>
      </c>
      <c r="U326" s="22">
        <f>+IFERROR(I326/3.974,"")</f>
        <v>10993.960744841468</v>
      </c>
      <c r="V326" s="10">
        <v>1641092</v>
      </c>
      <c r="W326">
        <f>V326-V325</f>
        <v>11277</v>
      </c>
      <c r="X326" s="22">
        <f>IFERROR(W326-W325,0)</f>
        <v>487</v>
      </c>
      <c r="Y326" s="35">
        <f>IFERROR(V326/3.974,0)</f>
        <v>412957.22194262705</v>
      </c>
      <c r="Z326" s="10">
        <v>1322142</v>
      </c>
      <c r="AA326" s="22">
        <f>Z326-Z325</f>
        <v>9711</v>
      </c>
      <c r="AB326" s="28">
        <f>IFERROR(Z326/V326,0)</f>
        <v>0.80564770287101517</v>
      </c>
      <c r="AC326" s="31">
        <f>IFERROR(AA326-AA325,0)</f>
        <v>597</v>
      </c>
      <c r="AD326">
        <f>V326-Z326</f>
        <v>318950</v>
      </c>
      <c r="AE326">
        <f>AD326-AD325</f>
        <v>1566</v>
      </c>
      <c r="AF326" s="28">
        <f>IFERROR(AD326/V326,0)</f>
        <v>0.19435229712898486</v>
      </c>
      <c r="AG326" s="31">
        <f>IFERROR(AE326-AE325,0)</f>
        <v>-110</v>
      </c>
      <c r="AH326" s="35">
        <f>IFERROR(AE326/W326,0)</f>
        <v>0.13886671987230648</v>
      </c>
      <c r="AI326" s="35">
        <f>IFERROR(AD326/3.974,0)</f>
        <v>80259.184700553596</v>
      </c>
      <c r="AJ326" s="10">
        <v>40502</v>
      </c>
      <c r="AK326" s="22">
        <f>AJ326-AJ325</f>
        <v>-1498</v>
      </c>
      <c r="AL326" s="22">
        <f>IFERROR(AJ326/AJ325,0)-1</f>
        <v>-3.5666666666666624E-2</v>
      </c>
      <c r="AM326" s="35">
        <f>IFERROR(AJ326/3.974,0)</f>
        <v>10191.746351283342</v>
      </c>
      <c r="AN326" s="35">
        <f>IFERROR(AJ326/C326," ")</f>
        <v>0.1284147114774889</v>
      </c>
      <c r="AO326" s="10">
        <v>493</v>
      </c>
      <c r="AP326">
        <f>AO326-AO325</f>
        <v>-11</v>
      </c>
      <c r="AQ326">
        <f>IFERROR(AO326/AO325,0)-1</f>
        <v>-2.1825396825396859E-2</v>
      </c>
      <c r="AR326" s="35">
        <f>IFERROR(AO326/3.974,0)</f>
        <v>124.05636638147961</v>
      </c>
      <c r="AS326" s="10">
        <v>2455</v>
      </c>
      <c r="AT326" s="22">
        <f>AS326-AS325</f>
        <v>3</v>
      </c>
      <c r="AU326" s="22">
        <f>IFERROR(AS326/AS325,0)-1</f>
        <v>1.2234910277324484E-3</v>
      </c>
      <c r="AV326" s="35">
        <f>IFERROR(AS326/3.974,0)</f>
        <v>617.76547559134372</v>
      </c>
      <c r="AW326" s="51">
        <f>IFERROR(AS326/C326," ")</f>
        <v>7.7837666455294868E-3</v>
      </c>
      <c r="AX326" s="10">
        <v>240</v>
      </c>
      <c r="AY326">
        <f>AX326-AX325</f>
        <v>-6</v>
      </c>
      <c r="AZ326" s="22">
        <f>IFERROR(AX326/AX325,0)-1</f>
        <v>-2.4390243902439046E-2</v>
      </c>
      <c r="BA326" s="35">
        <f>IFERROR(AX326/3.974,0)</f>
        <v>60.392551585304474</v>
      </c>
      <c r="BB326" s="51">
        <f>IFERROR(AX326/C326," ")</f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>IFERROR(BC326-BC325,0)</f>
        <v>-1512</v>
      </c>
      <c r="BE326" s="51">
        <f>IFERROR(BC326/BC325,0)-1</f>
        <v>-3.3449847351887052E-2</v>
      </c>
      <c r="BF326" s="35">
        <f>IFERROR(BC326/3.974,0)</f>
        <v>10993.960744841468</v>
      </c>
      <c r="BG326" s="35">
        <f>IFERROR(BC326/C326," ")</f>
        <v>0.13852251109701966</v>
      </c>
      <c r="BH326" s="45">
        <v>55072</v>
      </c>
      <c r="BI326" s="48">
        <f>IFERROR((BH326-BH325), 0)</f>
        <v>586</v>
      </c>
      <c r="BJ326" s="14">
        <v>124014</v>
      </c>
      <c r="BK326" s="48">
        <f>IFERROR((BJ326-BJ325),0)</f>
        <v>296</v>
      </c>
      <c r="BL326" s="14">
        <v>92191</v>
      </c>
      <c r="BM326" s="48">
        <f>IFERROR((BL326-BL325),0)</f>
        <v>437</v>
      </c>
      <c r="BN326" s="14">
        <v>36606</v>
      </c>
      <c r="BO326" s="48">
        <f>IFERROR((BN326-BN325),0)</f>
        <v>200</v>
      </c>
      <c r="BP326" s="14">
        <v>7517</v>
      </c>
      <c r="BQ326" s="48">
        <f>IFERROR((BP326-BP325),0)</f>
        <v>47</v>
      </c>
      <c r="BR326" s="16">
        <v>29</v>
      </c>
      <c r="BS326" s="24">
        <f>IFERROR((BR326-BR325),0)</f>
        <v>0</v>
      </c>
      <c r="BT326" s="16">
        <v>240</v>
      </c>
      <c r="BU326" s="24">
        <f>IFERROR((BT326-BT325),0)</f>
        <v>3</v>
      </c>
      <c r="BV326" s="16">
        <v>1012</v>
      </c>
      <c r="BW326" s="24">
        <f>IFERROR((BV326-BV325),0)</f>
        <v>9</v>
      </c>
      <c r="BX326" s="16">
        <v>2521</v>
      </c>
      <c r="BY326" s="24">
        <f>IFERROR((BX326-BX325),0)</f>
        <v>19</v>
      </c>
      <c r="BZ326" s="21">
        <v>1374</v>
      </c>
      <c r="CA326" s="27">
        <f>IFERROR((BZ326-BZ325),0)</f>
        <v>8</v>
      </c>
    </row>
    <row r="327" spans="1:79">
      <c r="A327" s="3">
        <v>44224</v>
      </c>
      <c r="B327" s="22">
        <v>44224</v>
      </c>
      <c r="C327" s="10">
        <v>316808</v>
      </c>
      <c r="D327">
        <f>IFERROR(C327-C326,"")</f>
        <v>1408</v>
      </c>
      <c r="E327" s="10">
        <v>5196</v>
      </c>
      <c r="F327">
        <f>E327-E326</f>
        <v>20</v>
      </c>
      <c r="G327" s="10">
        <v>269637</v>
      </c>
      <c r="H327">
        <f>G327-G326</f>
        <v>3103</v>
      </c>
      <c r="I327">
        <f>+IFERROR(C327-E327-G327,"")</f>
        <v>41975</v>
      </c>
      <c r="J327">
        <f>+IFERROR(I327-I326,"")</f>
        <v>-1715</v>
      </c>
      <c r="K327">
        <f>+IFERROR(E327/C327,"")</f>
        <v>1.6401100982298428E-2</v>
      </c>
      <c r="L327">
        <f>+IFERROR(G327/C327,"")</f>
        <v>0.85110540137875301</v>
      </c>
      <c r="M327">
        <f>+IFERROR(I327/C327,"")</f>
        <v>0.13249349763894852</v>
      </c>
      <c r="N327" s="22">
        <f>+IFERROR(D327/C327,"")</f>
        <v>4.4443322138329839E-3</v>
      </c>
      <c r="O327">
        <f>+IFERROR(F327/E327,"")</f>
        <v>3.8491147036181679E-3</v>
      </c>
      <c r="P327">
        <f>+IFERROR(H327/G327,"")</f>
        <v>1.1508064546037821E-2</v>
      </c>
      <c r="Q327">
        <f>+IFERROR(J327/I327,"")</f>
        <v>-4.0857653365098272E-2</v>
      </c>
      <c r="R327" s="22">
        <f>+IFERROR(C327/3.974,"")</f>
        <v>79720.181177654755</v>
      </c>
      <c r="S327" s="22">
        <f>+IFERROR(E327/3.974,"")</f>
        <v>1307.4987418218418</v>
      </c>
      <c r="T327" s="22">
        <f>+IFERROR(G327/3.974,"")</f>
        <v>67850.276799194762</v>
      </c>
      <c r="U327" s="22">
        <f>+IFERROR(I327/3.974,"")</f>
        <v>10562.405636638148</v>
      </c>
      <c r="V327" s="10">
        <v>1652122</v>
      </c>
      <c r="W327">
        <f>V327-V326</f>
        <v>11030</v>
      </c>
      <c r="X327" s="22">
        <f>IFERROR(W327-W326,0)</f>
        <v>-247</v>
      </c>
      <c r="Y327" s="35">
        <f>IFERROR(V327/3.974,0)</f>
        <v>415732.762959235</v>
      </c>
      <c r="Z327" s="10">
        <v>1331764</v>
      </c>
      <c r="AA327" s="22">
        <f>Z327-Z326</f>
        <v>9622</v>
      </c>
      <c r="AB327" s="28">
        <f>IFERROR(Z327/V327,0)</f>
        <v>0.80609301250149812</v>
      </c>
      <c r="AC327" s="31">
        <f>IFERROR(AA327-AA326,0)</f>
        <v>-89</v>
      </c>
      <c r="AD327">
        <f>V327-Z327</f>
        <v>320358</v>
      </c>
      <c r="AE327">
        <f>AD327-AD326</f>
        <v>1408</v>
      </c>
      <c r="AF327" s="28">
        <f>IFERROR(AD327/V327,0)</f>
        <v>0.19390698749850194</v>
      </c>
      <c r="AG327" s="31">
        <f>IFERROR(AE327-AE326,0)</f>
        <v>-158</v>
      </c>
      <c r="AH327" s="35">
        <f>IFERROR(AE327/W327,0)</f>
        <v>0.12765185856754308</v>
      </c>
      <c r="AI327" s="35">
        <f>IFERROR(AD327/3.974,0)</f>
        <v>80613.487669854047</v>
      </c>
      <c r="AJ327" s="10">
        <v>38825</v>
      </c>
      <c r="AK327" s="22">
        <f>AJ327-AJ326</f>
        <v>-1677</v>
      </c>
      <c r="AL327" s="22">
        <f>IFERROR(AJ327/AJ326,0)-1</f>
        <v>-4.1405362698138326E-2</v>
      </c>
      <c r="AM327" s="35">
        <f>IFERROR(AJ327/3.974,0)</f>
        <v>9769.7533970810255</v>
      </c>
      <c r="AN327" s="35">
        <f>IFERROR(AJ327/C327," ")</f>
        <v>0.12255056690487615</v>
      </c>
      <c r="AO327" s="10">
        <v>483</v>
      </c>
      <c r="AP327">
        <f>AO327-AO326</f>
        <v>-10</v>
      </c>
      <c r="AQ327">
        <f>IFERROR(AO327/AO326,0)-1</f>
        <v>-2.0283975659229236E-2</v>
      </c>
      <c r="AR327" s="35">
        <f>IFERROR(AO327/3.974,0)</f>
        <v>121.54001006542526</v>
      </c>
      <c r="AS327" s="10">
        <v>2424</v>
      </c>
      <c r="AT327" s="22">
        <f>AS327-AS326</f>
        <v>-31</v>
      </c>
      <c r="AU327" s="22">
        <f>IFERROR(AS327/AS326,0)-1</f>
        <v>-1.2627291242362504E-2</v>
      </c>
      <c r="AV327" s="35">
        <f>IFERROR(AS327/3.974,0)</f>
        <v>609.96477101157518</v>
      </c>
      <c r="AW327" s="51">
        <f>IFERROR(AS327/C327," ")</f>
        <v>7.6513219363147393E-3</v>
      </c>
      <c r="AX327" s="10">
        <v>243</v>
      </c>
      <c r="AY327">
        <f>AX327-AX326</f>
        <v>3</v>
      </c>
      <c r="AZ327" s="22">
        <f>IFERROR(AX327/AX326,0)-1</f>
        <v>1.2499999999999956E-2</v>
      </c>
      <c r="BA327" s="35">
        <f>IFERROR(AX327/3.974,0)</f>
        <v>61.147458480120783</v>
      </c>
      <c r="BB327" s="51">
        <f>IFERROR(AX327/C327," ")</f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>IFERROR(BC327-BC326,0)</f>
        <v>-1715</v>
      </c>
      <c r="BE327" s="51">
        <f>IFERROR(BC327/BC326,0)-1</f>
        <v>-3.9253833829251517E-2</v>
      </c>
      <c r="BF327" s="35">
        <f>IFERROR(BC327/3.974,0)</f>
        <v>10562.405636638148</v>
      </c>
      <c r="BG327" s="35">
        <f>IFERROR(BC327/C327," ")</f>
        <v>0.13249349763894852</v>
      </c>
      <c r="BH327" s="45">
        <v>55398</v>
      </c>
      <c r="BI327" s="48">
        <f>IFERROR((BH327-BH326), 0)</f>
        <v>326</v>
      </c>
      <c r="BJ327" s="14">
        <v>124515</v>
      </c>
      <c r="BK327" s="48">
        <f>IFERROR((BJ327-BJ326),0)</f>
        <v>501</v>
      </c>
      <c r="BL327" s="14">
        <v>92569</v>
      </c>
      <c r="BM327" s="48">
        <f>IFERROR((BL327-BL326),0)</f>
        <v>378</v>
      </c>
      <c r="BN327" s="14">
        <v>36768</v>
      </c>
      <c r="BO327" s="48">
        <f>IFERROR((BN327-BN326),0)</f>
        <v>162</v>
      </c>
      <c r="BP327" s="14">
        <v>7558</v>
      </c>
      <c r="BQ327" s="48">
        <f>IFERROR((BP327-BP326),0)</f>
        <v>41</v>
      </c>
      <c r="BR327" s="16">
        <v>29</v>
      </c>
      <c r="BS327" s="24">
        <f>IFERROR((BR327-BR326),0)</f>
        <v>0</v>
      </c>
      <c r="BT327" s="16">
        <v>241</v>
      </c>
      <c r="BU327" s="24">
        <f>IFERROR((BT327-BT326),0)</f>
        <v>1</v>
      </c>
      <c r="BV327" s="16">
        <v>1015</v>
      </c>
      <c r="BW327" s="24">
        <f>IFERROR((BV327-BV326),0)</f>
        <v>3</v>
      </c>
      <c r="BX327" s="16">
        <v>2530</v>
      </c>
      <c r="BY327" s="24">
        <f>IFERROR((BX327-BX326),0)</f>
        <v>9</v>
      </c>
      <c r="BZ327" s="21">
        <v>1381</v>
      </c>
      <c r="CA327" s="27">
        <f>IFERROR((BZ327-BZ326),0)</f>
        <v>7</v>
      </c>
    </row>
    <row r="328" spans="1:79">
      <c r="A328" s="3">
        <v>44225</v>
      </c>
      <c r="B328" s="22">
        <v>44225</v>
      </c>
      <c r="C328" s="10">
        <v>318253</v>
      </c>
      <c r="D328">
        <f>IFERROR(C328-C327,"")</f>
        <v>1445</v>
      </c>
      <c r="E328" s="10">
        <v>5221</v>
      </c>
      <c r="F328">
        <f>E328-E327</f>
        <v>25</v>
      </c>
      <c r="G328" s="10">
        <v>272180</v>
      </c>
      <c r="H328">
        <f>G328-G327</f>
        <v>2543</v>
      </c>
      <c r="I328">
        <f>+IFERROR(C328-E328-G328,"")</f>
        <v>40852</v>
      </c>
      <c r="J328">
        <f>+IFERROR(I328-I327,"")</f>
        <v>-1123</v>
      </c>
      <c r="K328">
        <f>+IFERROR(E328/C328,"")</f>
        <v>1.6405187068150182E-2</v>
      </c>
      <c r="L328">
        <f>+IFERROR(G328/C328,"")</f>
        <v>0.85523152963208515</v>
      </c>
      <c r="M328">
        <f>+IFERROR(I328/C328,"")</f>
        <v>0.12836328329976465</v>
      </c>
      <c r="N328" s="22">
        <f>+IFERROR(D328/C328,"")</f>
        <v>4.540412816218543E-3</v>
      </c>
      <c r="O328">
        <f>+IFERROR(F328/E328,"")</f>
        <v>4.7883547213177554E-3</v>
      </c>
      <c r="P328">
        <f>+IFERROR(H328/G328,"")</f>
        <v>9.3430817841134543E-3</v>
      </c>
      <c r="Q328">
        <f>+IFERROR(J328/I328,"")</f>
        <v>-2.7489474199549592E-2</v>
      </c>
      <c r="R328" s="22">
        <f>+IFERROR(C328/3.974,"")</f>
        <v>80083.794665324604</v>
      </c>
      <c r="S328" s="22">
        <f>+IFERROR(E328/3.974,"")</f>
        <v>1313.7896326119778</v>
      </c>
      <c r="T328" s="22">
        <f>+IFERROR(G328/3.974,"")</f>
        <v>68490.186210367377</v>
      </c>
      <c r="U328" s="22">
        <f>+IFERROR(I328/3.974,"")</f>
        <v>10279.818822345243</v>
      </c>
      <c r="V328" s="10">
        <v>1664107</v>
      </c>
      <c r="W328">
        <f>V328-V327</f>
        <v>11985</v>
      </c>
      <c r="X328" s="22">
        <f>IFERROR(W328-W327,0)</f>
        <v>955</v>
      </c>
      <c r="Y328" s="35">
        <f>IFERROR(V328/3.974,0)</f>
        <v>418748.61600402615</v>
      </c>
      <c r="Z328" s="10">
        <v>1342304</v>
      </c>
      <c r="AA328" s="22">
        <f>Z328-Z327</f>
        <v>10540</v>
      </c>
      <c r="AB328" s="28">
        <f>IFERROR(Z328/V328,0)</f>
        <v>0.80662120885255573</v>
      </c>
      <c r="AC328" s="31">
        <f>IFERROR(AA328-AA327,0)</f>
        <v>918</v>
      </c>
      <c r="AD328">
        <f>V328-Z328</f>
        <v>321803</v>
      </c>
      <c r="AE328">
        <f>AD328-AD327</f>
        <v>1445</v>
      </c>
      <c r="AF328" s="28">
        <f>IFERROR(AD328/V328,0)</f>
        <v>0.19337879114744425</v>
      </c>
      <c r="AG328" s="31">
        <f>IFERROR(AE328-AE327,0)</f>
        <v>37</v>
      </c>
      <c r="AH328" s="35">
        <f>IFERROR(AE328/W328,0)</f>
        <v>0.12056737588652482</v>
      </c>
      <c r="AI328" s="35">
        <f>IFERROR(AD328/3.974,0)</f>
        <v>80977.101157523895</v>
      </c>
      <c r="AJ328" s="10">
        <v>37733</v>
      </c>
      <c r="AK328" s="22">
        <f>AJ328-AJ327</f>
        <v>-1092</v>
      </c>
      <c r="AL328" s="22">
        <f>IFERROR(AJ328/AJ327,0)-1</f>
        <v>-2.8126207340630982E-2</v>
      </c>
      <c r="AM328" s="35">
        <f>IFERROR(AJ328/3.974,0)</f>
        <v>9494.9672873678901</v>
      </c>
      <c r="AN328" s="35">
        <f>IFERROR(AJ328/C328," ")</f>
        <v>0.11856290435596836</v>
      </c>
      <c r="AO328" s="10">
        <v>486</v>
      </c>
      <c r="AP328">
        <f t="shared" ref="AP328:AP339" si="316">AO328-AO327</f>
        <v>3</v>
      </c>
      <c r="AQ328">
        <f t="shared" ref="AQ328:AQ339" si="317">IFERROR(AO328/AO327,0)-1</f>
        <v>6.2111801242235032E-3</v>
      </c>
      <c r="AR328" s="35">
        <f>IFERROR(AO328/3.974,0)</f>
        <v>122.29491696024157</v>
      </c>
      <c r="AS328" s="10">
        <v>2391</v>
      </c>
      <c r="AT328" s="22">
        <f>AS328-AS327</f>
        <v>-33</v>
      </c>
      <c r="AU328" s="22">
        <f>IFERROR(AS328/AS327,0)-1</f>
        <v>-1.3613861386138626E-2</v>
      </c>
      <c r="AV328" s="35">
        <f>IFERROR(AS328/3.974,0)</f>
        <v>601.66079516859588</v>
      </c>
      <c r="AW328" s="51">
        <f>IFERROR(AS328/C328," ")</f>
        <v>7.5128906875976034E-3</v>
      </c>
      <c r="AX328" s="10">
        <v>242</v>
      </c>
      <c r="AY328">
        <f>AX328-AX327</f>
        <v>-1</v>
      </c>
      <c r="AZ328" s="22">
        <f>IFERROR(AX328/AX327,0)-1</f>
        <v>-4.1152263374485409E-3</v>
      </c>
      <c r="BA328" s="35">
        <f>IFERROR(AX328/3.974,0)</f>
        <v>60.895822848515344</v>
      </c>
      <c r="BB328" s="51">
        <f>IFERROR(AX328/C328," ")</f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>IFERROR(BC328-BC327,0)</f>
        <v>-1123</v>
      </c>
      <c r="BE328" s="51">
        <f>IFERROR(BC328/BC327,0)-1</f>
        <v>-2.6754020250148947E-2</v>
      </c>
      <c r="BF328" s="35">
        <f>IFERROR(BC328/3.974,0)</f>
        <v>10279.818822345243</v>
      </c>
      <c r="BG328" s="35">
        <f>IFERROR(BC328/C328," ")</f>
        <v>0.12836328329976465</v>
      </c>
      <c r="BH328" s="45">
        <v>55738</v>
      </c>
      <c r="BI328" s="48">
        <f>IFERROR((BH328-BH327), 0)</f>
        <v>340</v>
      </c>
      <c r="BJ328" s="14">
        <v>125043</v>
      </c>
      <c r="BK328" s="48">
        <f>IFERROR((BJ328-BJ327),0)</f>
        <v>528</v>
      </c>
      <c r="BL328" s="14">
        <v>92918</v>
      </c>
      <c r="BM328" s="48">
        <f>IFERROR((BL328-BL327),0)</f>
        <v>349</v>
      </c>
      <c r="BN328" s="14">
        <v>36956</v>
      </c>
      <c r="BO328" s="48">
        <f>IFERROR((BN328-BN327),0)</f>
        <v>188</v>
      </c>
      <c r="BP328" s="14">
        <v>7598</v>
      </c>
      <c r="BQ328" s="48">
        <f>IFERROR((BP328-BP327),0)</f>
        <v>40</v>
      </c>
      <c r="BR328" s="16">
        <v>29</v>
      </c>
      <c r="BS328" s="24">
        <f>IFERROR((BR328-BR327),0)</f>
        <v>0</v>
      </c>
      <c r="BT328" s="16">
        <v>242</v>
      </c>
      <c r="BU328" s="24">
        <f>IFERROR((BT328-BT327),0)</f>
        <v>1</v>
      </c>
      <c r="BV328" s="16">
        <v>1019</v>
      </c>
      <c r="BW328" s="24">
        <f>IFERROR((BV328-BV327),0)</f>
        <v>4</v>
      </c>
      <c r="BX328" s="16">
        <v>2541</v>
      </c>
      <c r="BY328" s="24">
        <f>IFERROR((BX328-BX327),0)</f>
        <v>11</v>
      </c>
      <c r="BZ328" s="21">
        <v>1390</v>
      </c>
      <c r="CA328" s="27">
        <f>IFERROR((BZ328-BZ327),0)</f>
        <v>9</v>
      </c>
    </row>
    <row r="329" spans="1:79">
      <c r="A329" s="3">
        <v>44226</v>
      </c>
      <c r="B329" s="22">
        <v>44226</v>
      </c>
      <c r="C329" s="10">
        <v>319453</v>
      </c>
      <c r="D329">
        <f>IFERROR(C329-C328,"")</f>
        <v>1200</v>
      </c>
      <c r="E329" s="10">
        <v>5244</v>
      </c>
      <c r="F329">
        <f>E329-E328</f>
        <v>23</v>
      </c>
      <c r="G329" s="10">
        <v>274806</v>
      </c>
      <c r="H329">
        <f>G329-G328</f>
        <v>2626</v>
      </c>
      <c r="I329">
        <f>+IFERROR(C329-E329-G329,"")</f>
        <v>39403</v>
      </c>
      <c r="J329">
        <f>+IFERROR(I329-I328,"")</f>
        <v>-1449</v>
      </c>
      <c r="K329">
        <f>+IFERROR(E329/C329,"")</f>
        <v>1.6415560348470668E-2</v>
      </c>
      <c r="L329">
        <f>+IFERROR(G329/C329,"")</f>
        <v>0.86023922141911324</v>
      </c>
      <c r="M329">
        <f>+IFERROR(I329/C329,"")</f>
        <v>0.12334521823241604</v>
      </c>
      <c r="N329" s="22">
        <f>+IFERROR(D329/C329,"")</f>
        <v>3.7564211323731504E-3</v>
      </c>
      <c r="O329">
        <f>+IFERROR(F329/E329,"")</f>
        <v>4.3859649122807015E-3</v>
      </c>
      <c r="P329">
        <f>+IFERROR(H329/G329,"")</f>
        <v>9.5558321142915365E-3</v>
      </c>
      <c r="Q329">
        <f>+IFERROR(J329/I329,"")</f>
        <v>-3.6773849706875111E-2</v>
      </c>
      <c r="R329" s="22">
        <f>+IFERROR(C329/3.974,"")</f>
        <v>80385.757423251125</v>
      </c>
      <c r="S329" s="22">
        <f>+IFERROR(E329/3.974,"")</f>
        <v>1319.5772521389028</v>
      </c>
      <c r="T329" s="22">
        <f>+IFERROR(G329/3.974,"")</f>
        <v>69150.981378963261</v>
      </c>
      <c r="U329" s="22">
        <f>+IFERROR(I329/3.974,"")</f>
        <v>9915.1987921489672</v>
      </c>
      <c r="V329" s="10">
        <v>1674023</v>
      </c>
      <c r="W329">
        <f>V329-V328</f>
        <v>9916</v>
      </c>
      <c r="X329" s="22">
        <f>IFERROR(W329-W328,0)</f>
        <v>-2069</v>
      </c>
      <c r="Y329" s="35">
        <f>IFERROR(V329/3.974,0)</f>
        <v>421243.83492702566</v>
      </c>
      <c r="Z329" s="10">
        <v>1351020</v>
      </c>
      <c r="AA329" s="22">
        <f>Z329-Z328</f>
        <v>8716</v>
      </c>
      <c r="AB329" s="28">
        <f>IFERROR(Z329/V329,0)</f>
        <v>0.80704984340119579</v>
      </c>
      <c r="AC329" s="31">
        <f>IFERROR(AA329-AA328,0)</f>
        <v>-1824</v>
      </c>
      <c r="AD329">
        <f>V329-Z329</f>
        <v>323003</v>
      </c>
      <c r="AE329">
        <f>AD329-AD328</f>
        <v>1200</v>
      </c>
      <c r="AF329" s="28">
        <f>IFERROR(AD329/V329,0)</f>
        <v>0.19295015659880418</v>
      </c>
      <c r="AG329" s="31">
        <f>IFERROR(AE329-AE328,0)</f>
        <v>-245</v>
      </c>
      <c r="AH329" s="35">
        <f>IFERROR(AE329/W329,0)</f>
        <v>0.12101653892698669</v>
      </c>
      <c r="AI329" s="35">
        <f>IFERROR(AD329/3.974,0)</f>
        <v>81279.063915450417</v>
      </c>
      <c r="AJ329" s="10">
        <v>36441</v>
      </c>
      <c r="AK329" s="22">
        <f>AJ329-AJ328</f>
        <v>-1292</v>
      </c>
      <c r="AL329" s="22">
        <f>IFERROR(AJ329/AJ328,0)-1</f>
        <v>-3.4240585164179937E-2</v>
      </c>
      <c r="AM329" s="35">
        <f>IFERROR(AJ329/3.974,0)</f>
        <v>9169.8540513336684</v>
      </c>
      <c r="AN329" s="35">
        <f>IFERROR(AJ329/C329," ")</f>
        <v>0.11407311873734165</v>
      </c>
      <c r="AO329" s="10">
        <v>477</v>
      </c>
      <c r="AP329">
        <f t="shared" si="316"/>
        <v>-9</v>
      </c>
      <c r="AQ329">
        <f t="shared" si="317"/>
        <v>-1.851851851851849E-2</v>
      </c>
      <c r="AR329" s="35">
        <f>IFERROR(AO329/3.974,0)</f>
        <v>120.03019627579265</v>
      </c>
      <c r="AS329" s="10">
        <v>2230</v>
      </c>
      <c r="AT329" s="22">
        <f>AS329-AS328</f>
        <v>-161</v>
      </c>
      <c r="AU329" s="22">
        <f>IFERROR(AS329/AS328,0)-1</f>
        <v>-6.7335842743621921E-2</v>
      </c>
      <c r="AV329" s="35">
        <f>IFERROR(AS329/3.974,0)</f>
        <v>561.1474584801208</v>
      </c>
      <c r="AW329" s="51">
        <f>IFERROR(AS329/C329," ")</f>
        <v>6.9806826043267711E-3</v>
      </c>
      <c r="AX329" s="10">
        <v>255</v>
      </c>
      <c r="AY329">
        <f>AX329-AX328</f>
        <v>13</v>
      </c>
      <c r="AZ329" s="22">
        <f>IFERROR(AX329/AX328,0)-1</f>
        <v>5.3719008264462742E-2</v>
      </c>
      <c r="BA329" s="35">
        <f>IFERROR(AX329/3.974,0)</f>
        <v>64.167086059386008</v>
      </c>
      <c r="BB329" s="51">
        <f>IFERROR(AX329/C329," ")</f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>IFERROR(BC329-BC328,0)</f>
        <v>-1449</v>
      </c>
      <c r="BE329" s="51">
        <f>IFERROR(BC329/BC328,0)-1</f>
        <v>-3.5469499657299508E-2</v>
      </c>
      <c r="BF329" s="35">
        <f>IFERROR(BC329/3.974,0)</f>
        <v>9915.1987921489672</v>
      </c>
      <c r="BG329" s="35">
        <f>IFERROR(BC329/C329," ")</f>
        <v>0.12334521823241604</v>
      </c>
      <c r="BH329" s="45">
        <v>55979</v>
      </c>
      <c r="BI329" s="48">
        <f>IFERROR((BH329-BH328), 0)</f>
        <v>241</v>
      </c>
      <c r="BJ329" s="14">
        <v>125505</v>
      </c>
      <c r="BK329" s="48">
        <f>IFERROR((BJ329-BJ328),0)</f>
        <v>462</v>
      </c>
      <c r="BL329" s="14">
        <v>93241</v>
      </c>
      <c r="BM329" s="48">
        <f>IFERROR((BL329-BL328),0)</f>
        <v>323</v>
      </c>
      <c r="BN329" s="14">
        <v>37099</v>
      </c>
      <c r="BO329" s="48">
        <f>IFERROR((BN329-BN328),0)</f>
        <v>143</v>
      </c>
      <c r="BP329" s="14">
        <v>7629</v>
      </c>
      <c r="BQ329" s="48">
        <f>IFERROR((BP329-BP328),0)</f>
        <v>31</v>
      </c>
      <c r="BR329" s="16">
        <v>29</v>
      </c>
      <c r="BS329" s="24">
        <f>IFERROR((BR329-BR328),0)</f>
        <v>0</v>
      </c>
      <c r="BT329" s="16">
        <v>244</v>
      </c>
      <c r="BU329" s="24">
        <f>IFERROR((BT329-BT328),0)</f>
        <v>2</v>
      </c>
      <c r="BV329" s="16">
        <v>1025</v>
      </c>
      <c r="BW329" s="24">
        <f>IFERROR((BV329-BV328),0)</f>
        <v>6</v>
      </c>
      <c r="BX329" s="16">
        <v>2549</v>
      </c>
      <c r="BY329" s="24">
        <f>IFERROR((BX329-BX328),0)</f>
        <v>8</v>
      </c>
      <c r="BZ329" s="21">
        <v>1397</v>
      </c>
      <c r="CA329" s="27">
        <f>IFERROR((BZ329-BZ328),0)</f>
        <v>7</v>
      </c>
    </row>
    <row r="330" spans="1:79">
      <c r="A330" s="3">
        <v>44227</v>
      </c>
      <c r="B330" s="22">
        <v>44227</v>
      </c>
      <c r="C330" s="10">
        <v>320379</v>
      </c>
      <c r="D330">
        <f>IFERROR(C330-C329,"")</f>
        <v>926</v>
      </c>
      <c r="E330" s="10">
        <v>5270</v>
      </c>
      <c r="F330">
        <f>E330-E329</f>
        <v>26</v>
      </c>
      <c r="G330" s="10">
        <v>276417</v>
      </c>
      <c r="H330">
        <f>G330-G329</f>
        <v>1611</v>
      </c>
      <c r="I330">
        <f>+IFERROR(C330-E330-G330,"")</f>
        <v>38692</v>
      </c>
      <c r="J330">
        <f>+IFERROR(I330-I329,"")</f>
        <v>-711</v>
      </c>
      <c r="K330">
        <f>+IFERROR(E330/C330,"")</f>
        <v>1.6449267898332912E-2</v>
      </c>
      <c r="L330">
        <f>+IFERROR(G330/C330,"")</f>
        <v>0.86278126843519709</v>
      </c>
      <c r="M330">
        <f>+IFERROR(I330/C330,"")</f>
        <v>0.12076946366647003</v>
      </c>
      <c r="N330" s="22">
        <f>+IFERROR(D330/C330,"")</f>
        <v>2.8903267692326901E-3</v>
      </c>
      <c r="O330">
        <f>+IFERROR(F330/E330,"")</f>
        <v>4.9335863377609106E-3</v>
      </c>
      <c r="P330">
        <f>+IFERROR(H330/G330,"")</f>
        <v>5.8281509458535472E-3</v>
      </c>
      <c r="Q330">
        <f>+IFERROR(J330/I330,"")</f>
        <v>-1.8375891657190117E-2</v>
      </c>
      <c r="R330" s="22">
        <f>+IFERROR(C330/3.974,"")</f>
        <v>80618.772018117757</v>
      </c>
      <c r="S330" s="22">
        <f>+IFERROR(E330/3.974,"")</f>
        <v>1326.1197785606441</v>
      </c>
      <c r="T330" s="22">
        <f>+IFERROR(G330/3.974,"")</f>
        <v>69556.366381479616</v>
      </c>
      <c r="U330" s="22">
        <f>+IFERROR(I330/3.974,"")</f>
        <v>9736.2858580775028</v>
      </c>
      <c r="V330" s="10">
        <v>1680715</v>
      </c>
      <c r="W330">
        <f>V330-V329</f>
        <v>6692</v>
      </c>
      <c r="X330" s="22">
        <f>IFERROR(W330-W329,0)</f>
        <v>-3224</v>
      </c>
      <c r="Y330" s="35">
        <f>IFERROR(V330/3.974,0)</f>
        <v>422927.78057372919</v>
      </c>
      <c r="Z330" s="10">
        <v>1356786</v>
      </c>
      <c r="AA330" s="22">
        <f>Z330-Z329</f>
        <v>5766</v>
      </c>
      <c r="AB330" s="28">
        <f>IFERROR(Z330/V330,0)</f>
        <v>0.80726714523283249</v>
      </c>
      <c r="AC330" s="31">
        <f>IFERROR(AA330-AA329,0)</f>
        <v>-2950</v>
      </c>
      <c r="AD330">
        <f>V330-Z330</f>
        <v>323929</v>
      </c>
      <c r="AE330">
        <f>AD330-AD329</f>
        <v>926</v>
      </c>
      <c r="AF330" s="28">
        <f>IFERROR(AD330/V330,0)</f>
        <v>0.19273285476716753</v>
      </c>
      <c r="AG330" s="31">
        <f>IFERROR(AE330-AE329,0)</f>
        <v>-274</v>
      </c>
      <c r="AH330" s="35">
        <f>IFERROR(AE330/W330,0)</f>
        <v>0.1383741781231321</v>
      </c>
      <c r="AI330" s="35">
        <f>IFERROR(AD330/3.974,0)</f>
        <v>81512.078510317064</v>
      </c>
      <c r="AJ330" s="10">
        <v>35781</v>
      </c>
      <c r="AK330" s="22">
        <f>AJ330-AJ329</f>
        <v>-660</v>
      </c>
      <c r="AL330" s="22">
        <f>IFERROR(AJ330/AJ329,0)-1</f>
        <v>-1.8111467852144569E-2</v>
      </c>
      <c r="AM330" s="35">
        <f>IFERROR(AJ330/3.974,0)</f>
        <v>9003.7745344740815</v>
      </c>
      <c r="AN330" s="35">
        <f>IFERROR(AJ330/C330," ")</f>
        <v>0.11168335003230549</v>
      </c>
      <c r="AO330" s="10">
        <v>478</v>
      </c>
      <c r="AP330">
        <f t="shared" si="316"/>
        <v>1</v>
      </c>
      <c r="AQ330">
        <f t="shared" si="317"/>
        <v>2.0964360587001352E-3</v>
      </c>
      <c r="AR330" s="35">
        <f>IFERROR(AO330/3.974,0)</f>
        <v>120.28183190739809</v>
      </c>
      <c r="AS330" s="10">
        <v>2186</v>
      </c>
      <c r="AT330" s="22">
        <f>AS330-AS329</f>
        <v>-44</v>
      </c>
      <c r="AU330" s="22">
        <f>IFERROR(AS330/AS329,0)-1</f>
        <v>-1.9730941704035887E-2</v>
      </c>
      <c r="AV330" s="35">
        <f>IFERROR(AS330/3.974,0)</f>
        <v>550.07549068948163</v>
      </c>
      <c r="AW330" s="51">
        <f>IFERROR(AS330/C330," ")</f>
        <v>6.8231688094413179E-3</v>
      </c>
      <c r="AX330" s="10">
        <v>247</v>
      </c>
      <c r="AY330">
        <f>AX330-AX329</f>
        <v>-8</v>
      </c>
      <c r="AZ330" s="22">
        <f>IFERROR(AX330/AX329,0)-1</f>
        <v>-3.1372549019607843E-2</v>
      </c>
      <c r="BA330" s="35">
        <f>IFERROR(AX330/3.974,0)</f>
        <v>62.154001006542522</v>
      </c>
      <c r="BB330" s="51">
        <f>IFERROR(AX330/C330," ")</f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>IFERROR(BC330-BC329,0)</f>
        <v>-711</v>
      </c>
      <c r="BE330" s="51">
        <f>IFERROR(BC330/BC329,0)-1</f>
        <v>-1.8044311346851805E-2</v>
      </c>
      <c r="BF330" s="35">
        <f>IFERROR(BC330/3.974,0)</f>
        <v>9736.2858580775028</v>
      </c>
      <c r="BG330" s="35">
        <f>IFERROR(BC330/C330," ")</f>
        <v>0.12076946366647003</v>
      </c>
      <c r="BH330" s="45">
        <v>56211</v>
      </c>
      <c r="BI330" s="48">
        <f>IFERROR((BH330-BH329), 0)</f>
        <v>232</v>
      </c>
      <c r="BJ330" s="14">
        <v>125820</v>
      </c>
      <c r="BK330" s="48">
        <f>IFERROR((BJ330-BJ329),0)</f>
        <v>315</v>
      </c>
      <c r="BL330" s="14">
        <v>93480</v>
      </c>
      <c r="BM330" s="48">
        <f>IFERROR((BL330-BL329),0)</f>
        <v>239</v>
      </c>
      <c r="BN330" s="14">
        <v>37213</v>
      </c>
      <c r="BO330" s="48">
        <f>IFERROR((BN330-BN329),0)</f>
        <v>114</v>
      </c>
      <c r="BP330" s="14">
        <v>7655</v>
      </c>
      <c r="BQ330" s="48">
        <f>IFERROR((BP330-BP329),0)</f>
        <v>26</v>
      </c>
      <c r="BR330" s="16">
        <v>29</v>
      </c>
      <c r="BS330" s="24">
        <f>IFERROR((BR330-BR329),0)</f>
        <v>0</v>
      </c>
      <c r="BT330" s="16">
        <v>245</v>
      </c>
      <c r="BU330" s="24">
        <f>IFERROR((BT330-BT329),0)</f>
        <v>1</v>
      </c>
      <c r="BV330" s="16">
        <v>1033</v>
      </c>
      <c r="BW330" s="24">
        <f>IFERROR((BV330-BV329),0)</f>
        <v>8</v>
      </c>
      <c r="BX330" s="16">
        <v>2561</v>
      </c>
      <c r="BY330" s="24">
        <f>IFERROR((BX330-BX329),0)</f>
        <v>12</v>
      </c>
      <c r="BZ330" s="21">
        <v>1402</v>
      </c>
      <c r="CA330" s="27">
        <f>IFERROR((BZ330-BZ329),0)</f>
        <v>5</v>
      </c>
    </row>
    <row r="331" spans="1:79">
      <c r="A331" s="3">
        <v>44228</v>
      </c>
      <c r="B331" s="22">
        <v>44228</v>
      </c>
      <c r="C331" s="10">
        <v>321103</v>
      </c>
      <c r="D331">
        <f>IFERROR(C331-C330,"")</f>
        <v>724</v>
      </c>
      <c r="E331" s="10">
        <v>5296</v>
      </c>
      <c r="F331">
        <f>E331-E330</f>
        <v>26</v>
      </c>
      <c r="G331" s="10">
        <v>278442</v>
      </c>
      <c r="H331">
        <f>G331-G330</f>
        <v>2025</v>
      </c>
      <c r="I331">
        <f>+IFERROR(C331-E331-G331,"")</f>
        <v>37365</v>
      </c>
      <c r="J331">
        <f>+IFERROR(I331-I330,"")</f>
        <v>-1327</v>
      </c>
      <c r="K331">
        <f>+IFERROR(E331/C331,"")</f>
        <v>1.6493150172997448E-2</v>
      </c>
      <c r="L331">
        <f>+IFERROR(G331/C331,"")</f>
        <v>0.86714231881981796</v>
      </c>
      <c r="M331">
        <f>+IFERROR(I331/C331,"")</f>
        <v>0.11636453100718461</v>
      </c>
      <c r="N331" s="22">
        <f>+IFERROR(D331/C331,"")</f>
        <v>2.2547282336197422E-3</v>
      </c>
      <c r="O331">
        <f>+IFERROR(F331/E331,"")</f>
        <v>4.9093655589123866E-3</v>
      </c>
      <c r="P331">
        <f>+IFERROR(H331/G331,"")</f>
        <v>7.2726097356002328E-3</v>
      </c>
      <c r="Q331">
        <f>+IFERROR(J331/I331,"")</f>
        <v>-3.5514518934832061E-2</v>
      </c>
      <c r="R331" s="22">
        <f>+IFERROR(C331/3.974,"")</f>
        <v>80800.956215400103</v>
      </c>
      <c r="S331" s="22">
        <f>+IFERROR(E331/3.974,"")</f>
        <v>1332.6623049823854</v>
      </c>
      <c r="T331" s="22">
        <f>+IFERROR(G331/3.974,"")</f>
        <v>70065.92853548062</v>
      </c>
      <c r="U331" s="22">
        <f>+IFERROR(I331/3.974,"")</f>
        <v>9402.3653749370915</v>
      </c>
      <c r="V331" s="10">
        <v>1685772</v>
      </c>
      <c r="W331">
        <f>V331-V330</f>
        <v>5057</v>
      </c>
      <c r="X331" s="22">
        <f>IFERROR(W331-W330,0)</f>
        <v>-1635</v>
      </c>
      <c r="Y331" s="35">
        <f>IFERROR(V331/3.974,0)</f>
        <v>424200.30196275789</v>
      </c>
      <c r="Z331" s="10">
        <v>1361119</v>
      </c>
      <c r="AA331" s="22">
        <f>Z331-Z330</f>
        <v>4333</v>
      </c>
      <c r="AB331" s="28">
        <f>IFERROR(Z331/V331,0)</f>
        <v>0.8074158308478252</v>
      </c>
      <c r="AC331" s="31">
        <f>IFERROR(AA331-AA330,0)</f>
        <v>-1433</v>
      </c>
      <c r="AD331">
        <f>V331-Z331</f>
        <v>324653</v>
      </c>
      <c r="AE331">
        <f>AD331-AD330</f>
        <v>724</v>
      </c>
      <c r="AF331" s="28">
        <f>IFERROR(AD331/V331,0)</f>
        <v>0.1925841691521748</v>
      </c>
      <c r="AG331" s="31">
        <f>IFERROR(AE331-AE330,0)</f>
        <v>-202</v>
      </c>
      <c r="AH331" s="35">
        <f>IFERROR(AE331/W331,0)</f>
        <v>0.14316788609847736</v>
      </c>
      <c r="AI331" s="35">
        <f>IFERROR(AD331/3.974,0)</f>
        <v>81694.262707599395</v>
      </c>
      <c r="AJ331" s="10">
        <v>34387</v>
      </c>
      <c r="AK331" s="22">
        <f>AJ331-AJ330</f>
        <v>-1394</v>
      </c>
      <c r="AL331" s="22">
        <f>IFERROR(AJ331/AJ330,0)-1</f>
        <v>-3.8959224169251794E-2</v>
      </c>
      <c r="AM331" s="35">
        <f>IFERROR(AJ331/3.974,0)</f>
        <v>8652.9944640161048</v>
      </c>
      <c r="AN331" s="35">
        <f>IFERROR(AJ331/C331," ")</f>
        <v>0.1070902483003896</v>
      </c>
      <c r="AO331" s="10">
        <v>477</v>
      </c>
      <c r="AP331">
        <f t="shared" si="316"/>
        <v>-1</v>
      </c>
      <c r="AQ331">
        <f t="shared" si="317"/>
        <v>-2.0920502092049986E-3</v>
      </c>
      <c r="AR331" s="35">
        <f>IFERROR(AO331/3.974,0)</f>
        <v>120.03019627579265</v>
      </c>
      <c r="AS331" s="10">
        <v>2249</v>
      </c>
      <c r="AT331" s="22">
        <f>AS331-AS330</f>
        <v>63</v>
      </c>
      <c r="AU331" s="22">
        <f>IFERROR(AS331/AS330,0)-1</f>
        <v>2.8819762122598291E-2</v>
      </c>
      <c r="AV331" s="35">
        <f>IFERROR(AS331/3.974,0)</f>
        <v>565.92853548062408</v>
      </c>
      <c r="AW331" s="51">
        <f>IFERROR(AS331/C331," ")</f>
        <v>7.0039831455950274E-3</v>
      </c>
      <c r="AX331" s="10">
        <v>252</v>
      </c>
      <c r="AY331">
        <f>AX331-AX330</f>
        <v>5</v>
      </c>
      <c r="AZ331" s="22">
        <f>IFERROR(AX331/AX330,0)-1</f>
        <v>2.0242914979757165E-2</v>
      </c>
      <c r="BA331" s="35">
        <f>IFERROR(AX331/3.974,0)</f>
        <v>63.4121791645697</v>
      </c>
      <c r="BB331" s="51">
        <f>IFERROR(AX331/C331," ")</f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>IFERROR(BC331-BC330,0)</f>
        <v>-1327</v>
      </c>
      <c r="BE331" s="51">
        <f>IFERROR(BC331/BC330,0)-1</f>
        <v>-3.4296495399565807E-2</v>
      </c>
      <c r="BF331" s="35">
        <f>IFERROR(BC331/3.974,0)</f>
        <v>9402.3653749370915</v>
      </c>
      <c r="BG331" s="35">
        <f>IFERROR(BC331/C331," ")</f>
        <v>0.11636453100718461</v>
      </c>
      <c r="BH331" s="45">
        <v>56391</v>
      </c>
      <c r="BI331" s="48">
        <f>IFERROR((BH331-BH330), 0)</f>
        <v>180</v>
      </c>
      <c r="BJ331" s="14">
        <v>126049</v>
      </c>
      <c r="BK331" s="48">
        <f>IFERROR((BJ331-BJ330),0)</f>
        <v>229</v>
      </c>
      <c r="BL331" s="14">
        <v>93681</v>
      </c>
      <c r="BM331" s="48">
        <f>IFERROR((BL331-BL330),0)</f>
        <v>201</v>
      </c>
      <c r="BN331" s="14">
        <v>37309</v>
      </c>
      <c r="BO331" s="48">
        <f>IFERROR((BN331-BN330),0)</f>
        <v>96</v>
      </c>
      <c r="BP331" s="14">
        <v>7673</v>
      </c>
      <c r="BQ331" s="48">
        <f>IFERROR((BP331-BP330),0)</f>
        <v>18</v>
      </c>
      <c r="BR331" s="16">
        <v>29</v>
      </c>
      <c r="BS331" s="24">
        <f>IFERROR((BR331-BR330),0)</f>
        <v>0</v>
      </c>
      <c r="BT331" s="16">
        <v>247</v>
      </c>
      <c r="BU331" s="24">
        <f>IFERROR((BT331-BT330),0)</f>
        <v>2</v>
      </c>
      <c r="BV331" s="16">
        <v>1041</v>
      </c>
      <c r="BW331" s="24">
        <f>IFERROR((BV331-BV330),0)</f>
        <v>8</v>
      </c>
      <c r="BX331" s="16">
        <v>2572</v>
      </c>
      <c r="BY331" s="24">
        <f>IFERROR((BX331-BX330),0)</f>
        <v>11</v>
      </c>
      <c r="BZ331" s="21">
        <v>1407</v>
      </c>
      <c r="CA331" s="27">
        <f>IFERROR((BZ331-BZ330),0)</f>
        <v>5</v>
      </c>
    </row>
    <row r="332" spans="1:79">
      <c r="A332" s="3">
        <v>44229</v>
      </c>
      <c r="B332" s="22">
        <v>44229</v>
      </c>
      <c r="C332" s="10">
        <v>322201</v>
      </c>
      <c r="D332">
        <f>IFERROR(C332-C331,"")</f>
        <v>1098</v>
      </c>
      <c r="E332" s="10">
        <v>5339</v>
      </c>
      <c r="F332">
        <f>E332-E331</f>
        <v>43</v>
      </c>
      <c r="G332" s="10">
        <v>280827</v>
      </c>
      <c r="H332">
        <f>G332-G331</f>
        <v>2385</v>
      </c>
      <c r="I332">
        <f>+IFERROR(C332-E332-G332,"")</f>
        <v>36035</v>
      </c>
      <c r="J332">
        <f>+IFERROR(I332-I331,"")</f>
        <v>-1330</v>
      </c>
      <c r="K332">
        <f>+IFERROR(E332/C332,"")</f>
        <v>1.6570401705767519E-2</v>
      </c>
      <c r="L332">
        <f>+IFERROR(G332/C332,"")</f>
        <v>0.87158947365154049</v>
      </c>
      <c r="M332">
        <f>+IFERROR(I332/C332,"")</f>
        <v>0.11184012464269198</v>
      </c>
      <c r="N332" s="22">
        <f>+IFERROR(D332/C332,"")</f>
        <v>3.4078106523567587E-3</v>
      </c>
      <c r="O332">
        <f>+IFERROR(F332/E332,"")</f>
        <v>8.0539426858962353E-3</v>
      </c>
      <c r="P332">
        <f>+IFERROR(H332/G332,"")</f>
        <v>8.4927731307887066E-3</v>
      </c>
      <c r="Q332">
        <f>+IFERROR(J332/I332,"")</f>
        <v>-3.6908561121132236E-2</v>
      </c>
      <c r="R332" s="22">
        <f>+IFERROR(C332/3.974,"")</f>
        <v>81077.25213890287</v>
      </c>
      <c r="S332" s="22">
        <f>+IFERROR(E332/3.974,"")</f>
        <v>1343.4826371414192</v>
      </c>
      <c r="T332" s="22">
        <f>+IFERROR(G332/3.974,"")</f>
        <v>70666.07951685958</v>
      </c>
      <c r="U332" s="22">
        <f>+IFERROR(I332/3.974,"")</f>
        <v>9067.689984901861</v>
      </c>
      <c r="V332" s="10">
        <v>1694777</v>
      </c>
      <c r="W332">
        <f>V332-V331</f>
        <v>9005</v>
      </c>
      <c r="X332" s="22">
        <f>IFERROR(W332-W331,0)</f>
        <v>3948</v>
      </c>
      <c r="Y332" s="35">
        <f>IFERROR(V332/3.974,0)</f>
        <v>426466.28082536487</v>
      </c>
      <c r="Z332" s="10">
        <v>1369026</v>
      </c>
      <c r="AA332" s="22">
        <f>Z332-Z331</f>
        <v>7907</v>
      </c>
      <c r="AB332" s="28">
        <f>IFERROR(Z332/V332,0)</f>
        <v>0.80779123153075594</v>
      </c>
      <c r="AC332" s="31">
        <f>IFERROR(AA332-AA331,0)</f>
        <v>3574</v>
      </c>
      <c r="AD332">
        <f>V332-Z332</f>
        <v>325751</v>
      </c>
      <c r="AE332">
        <f>AD332-AD331</f>
        <v>1098</v>
      </c>
      <c r="AF332" s="28">
        <f>IFERROR(AD332/V332,0)</f>
        <v>0.19220876846924403</v>
      </c>
      <c r="AG332" s="31">
        <f>IFERROR(AE332-AE331,0)</f>
        <v>374</v>
      </c>
      <c r="AH332" s="35">
        <f>IFERROR(AE332/W332,0)</f>
        <v>0.12193225985563576</v>
      </c>
      <c r="AI332" s="35">
        <f>IFERROR(AD332/3.974,0)</f>
        <v>81970.558631102162</v>
      </c>
      <c r="AJ332" s="10">
        <v>33160</v>
      </c>
      <c r="AK332" s="22">
        <f>AJ332-AJ331</f>
        <v>-1227</v>
      </c>
      <c r="AL332" s="22">
        <f>IFERROR(AJ332/AJ331,0)-1</f>
        <v>-3.568208916160176E-2</v>
      </c>
      <c r="AM332" s="35">
        <f>IFERROR(AJ332/3.974,0)</f>
        <v>8344.2375440362357</v>
      </c>
      <c r="AN332" s="35">
        <f>IFERROR(AJ332/C332," ")</f>
        <v>0.10291712316224966</v>
      </c>
      <c r="AO332" s="10">
        <v>452</v>
      </c>
      <c r="AP332">
        <f t="shared" si="316"/>
        <v>-25</v>
      </c>
      <c r="AQ332">
        <f t="shared" si="317"/>
        <v>-5.2410901467505266E-2</v>
      </c>
      <c r="AR332" s="35">
        <f>IFERROR(AO332/3.974,0)</f>
        <v>113.73930548565676</v>
      </c>
      <c r="AS332" s="10">
        <v>2181</v>
      </c>
      <c r="AT332" s="22">
        <f>AS332-AS331</f>
        <v>-68</v>
      </c>
      <c r="AU332" s="22">
        <f>IFERROR(AS332/AS331,0)-1</f>
        <v>-3.0235660293463806E-2</v>
      </c>
      <c r="AV332" s="35">
        <f>IFERROR(AS332/3.974,0)</f>
        <v>548.81731253145438</v>
      </c>
      <c r="AW332" s="51">
        <f>IFERROR(AS332/C332," ")</f>
        <v>6.7690665143807748E-3</v>
      </c>
      <c r="AX332" s="10">
        <v>242</v>
      </c>
      <c r="AY332">
        <f>AX332-AX331</f>
        <v>-10</v>
      </c>
      <c r="AZ332" s="22">
        <f>IFERROR(AX332/AX331,0)-1</f>
        <v>-3.9682539682539653E-2</v>
      </c>
      <c r="BA332" s="35">
        <f>IFERROR(AX332/3.974,0)</f>
        <v>60.895822848515344</v>
      </c>
      <c r="BB332" s="51">
        <f>IFERROR(AX332/C332," ")</f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>IFERROR(BC332-BC331,0)</f>
        <v>-1330</v>
      </c>
      <c r="BE332" s="51">
        <f>IFERROR(BC332/BC331,0)-1</f>
        <v>-3.5594807975378062E-2</v>
      </c>
      <c r="BF332" s="35">
        <f>IFERROR(BC332/3.974,0)</f>
        <v>9067.689984901861</v>
      </c>
      <c r="BG332" s="35">
        <f>IFERROR(BC332/C332," ")</f>
        <v>0.11184012464269198</v>
      </c>
      <c r="BH332" s="45">
        <v>56570</v>
      </c>
      <c r="BI332" s="48">
        <f>IFERROR((BH332-BH331), 0)</f>
        <v>179</v>
      </c>
      <c r="BJ332" s="14">
        <v>126504</v>
      </c>
      <c r="BK332" s="48">
        <f>IFERROR((BJ332-BJ331),0)</f>
        <v>455</v>
      </c>
      <c r="BL332" s="14">
        <v>93984</v>
      </c>
      <c r="BM332" s="48">
        <f>IFERROR((BL332-BL331),0)</f>
        <v>303</v>
      </c>
      <c r="BN332" s="14">
        <v>37444</v>
      </c>
      <c r="BO332" s="48">
        <f>IFERROR((BN332-BN331),0)</f>
        <v>135</v>
      </c>
      <c r="BP332" s="14">
        <v>7699</v>
      </c>
      <c r="BQ332" s="48">
        <f>IFERROR((BP332-BP331),0)</f>
        <v>26</v>
      </c>
      <c r="BR332" s="16">
        <v>30</v>
      </c>
      <c r="BS332" s="24">
        <f>IFERROR((BR332-BR331),0)</f>
        <v>1</v>
      </c>
      <c r="BT332" s="16">
        <v>249</v>
      </c>
      <c r="BU332" s="24">
        <f>IFERROR((BT332-BT331),0)</f>
        <v>2</v>
      </c>
      <c r="BV332" s="16">
        <v>1050</v>
      </c>
      <c r="BW332" s="24">
        <f>IFERROR((BV332-BV331),0)</f>
        <v>9</v>
      </c>
      <c r="BX332" s="16">
        <v>2591</v>
      </c>
      <c r="BY332" s="24">
        <f>IFERROR((BX332-BX331),0)</f>
        <v>19</v>
      </c>
      <c r="BZ332" s="21">
        <v>1419</v>
      </c>
      <c r="CA332" s="27">
        <f>IFERROR((BZ332-BZ331),0)</f>
        <v>12</v>
      </c>
    </row>
    <row r="333" spans="1:79">
      <c r="A333" s="3">
        <v>44230</v>
      </c>
      <c r="B333" s="22">
        <v>44230</v>
      </c>
      <c r="C333" s="10">
        <v>323382</v>
      </c>
      <c r="D333">
        <f>IFERROR(C333-C332,"")</f>
        <v>1181</v>
      </c>
      <c r="E333" s="10">
        <v>5366</v>
      </c>
      <c r="F333">
        <f>E333-E332</f>
        <v>27</v>
      </c>
      <c r="G333" s="10">
        <v>283298</v>
      </c>
      <c r="H333">
        <f>G333-G332</f>
        <v>2471</v>
      </c>
      <c r="I333">
        <f>+IFERROR(C333-E333-G333,"")</f>
        <v>34718</v>
      </c>
      <c r="J333">
        <f>+IFERROR(I333-I332,"")</f>
        <v>-1317</v>
      </c>
      <c r="K333">
        <f>+IFERROR(E333/C333,"")</f>
        <v>1.6593378728562504E-2</v>
      </c>
      <c r="L333">
        <f>+IFERROR(G333/C333,"")</f>
        <v>0.87604752274399933</v>
      </c>
      <c r="M333">
        <f>+IFERROR(I333/C333,"")</f>
        <v>0.10735909852743813</v>
      </c>
      <c r="N333" s="22">
        <f>+IFERROR(D333/C333,"")</f>
        <v>3.652027632954215E-3</v>
      </c>
      <c r="O333">
        <f>+IFERROR(F333/E333,"")</f>
        <v>5.0316809541557954E-3</v>
      </c>
      <c r="P333">
        <f>+IFERROR(H333/G333,"")</f>
        <v>8.7222641882399449E-3</v>
      </c>
      <c r="Q333">
        <f>+IFERROR(J333/I333,"")</f>
        <v>-3.7934212800276514E-2</v>
      </c>
      <c r="R333" s="22">
        <f>+IFERROR(C333/3.974,"")</f>
        <v>81374.43381982889</v>
      </c>
      <c r="S333" s="22">
        <f>+IFERROR(E333/3.974,"")</f>
        <v>1350.276799194766</v>
      </c>
      <c r="T333" s="22">
        <f>+IFERROR(G333/3.974,"")</f>
        <v>71287.871162556621</v>
      </c>
      <c r="U333" s="22">
        <f>+IFERROR(I333/3.974,"")</f>
        <v>8736.2858580775028</v>
      </c>
      <c r="V333" s="10">
        <v>1704656</v>
      </c>
      <c r="W333">
        <f>V333-V332</f>
        <v>9879</v>
      </c>
      <c r="X333" s="22">
        <f>IFERROR(W333-W332,0)</f>
        <v>874</v>
      </c>
      <c r="Y333" s="35">
        <f>IFERROR(V333/3.974,0)</f>
        <v>428952.18922999495</v>
      </c>
      <c r="Z333" s="10">
        <v>1377724</v>
      </c>
      <c r="AA333" s="22">
        <f>Z333-Z332</f>
        <v>8698</v>
      </c>
      <c r="AB333" s="28">
        <f>IFERROR(Z333/V333,0)</f>
        <v>0.80821233140293414</v>
      </c>
      <c r="AC333" s="31">
        <f>IFERROR(AA333-AA332,0)</f>
        <v>791</v>
      </c>
      <c r="AD333">
        <f>V333-Z333</f>
        <v>326932</v>
      </c>
      <c r="AE333">
        <f>AD333-AD332</f>
        <v>1181</v>
      </c>
      <c r="AF333" s="28">
        <f>IFERROR(AD333/V333,0)</f>
        <v>0.19178766859706592</v>
      </c>
      <c r="AG333" s="31">
        <f>IFERROR(AE333-AE332,0)</f>
        <v>83</v>
      </c>
      <c r="AH333" s="35">
        <f>IFERROR(AE333/W333,0)</f>
        <v>0.11954651280493978</v>
      </c>
      <c r="AI333" s="35">
        <f>IFERROR(AD333/3.974,0)</f>
        <v>82267.740312028182</v>
      </c>
      <c r="AJ333" s="10">
        <v>31865</v>
      </c>
      <c r="AK333" s="22">
        <f>AJ333-AJ332</f>
        <v>-1295</v>
      </c>
      <c r="AL333" s="22">
        <f>IFERROR(AJ333/AJ332,0)-1</f>
        <v>-3.9053075995174935E-2</v>
      </c>
      <c r="AM333" s="35">
        <f>IFERROR(AJ333/3.974,0)</f>
        <v>8018.3694011071966</v>
      </c>
      <c r="AN333" s="35">
        <f>IFERROR(AJ333/C333," ")</f>
        <v>9.8536715092367541E-2</v>
      </c>
      <c r="AO333" s="10">
        <v>462</v>
      </c>
      <c r="AP333">
        <f t="shared" si="316"/>
        <v>10</v>
      </c>
      <c r="AQ333">
        <f t="shared" si="317"/>
        <v>2.2123893805309658E-2</v>
      </c>
      <c r="AR333" s="35">
        <f>IFERROR(AO333/3.974,0)</f>
        <v>116.25566180171111</v>
      </c>
      <c r="AS333" s="10">
        <v>2150</v>
      </c>
      <c r="AT333" s="22">
        <f>AS333-AS332</f>
        <v>-31</v>
      </c>
      <c r="AU333" s="22">
        <f>IFERROR(AS333/AS332,0)-1</f>
        <v>-1.421366345712971E-2</v>
      </c>
      <c r="AV333" s="35">
        <f>IFERROR(AS333/3.974,0)</f>
        <v>541.01660795168596</v>
      </c>
      <c r="AW333" s="51">
        <f>IFERROR(AS333/C333," ")</f>
        <v>6.6484838364534822E-3</v>
      </c>
      <c r="AX333" s="10">
        <v>241</v>
      </c>
      <c r="AY333">
        <f>AX333-AX332</f>
        <v>-1</v>
      </c>
      <c r="AZ333" s="22">
        <f>IFERROR(AX333/AX332,0)-1</f>
        <v>-4.1322314049586639E-3</v>
      </c>
      <c r="BA333" s="35">
        <f>IFERROR(AX333/3.974,0)</f>
        <v>60.644187216909913</v>
      </c>
      <c r="BB333" s="51">
        <f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>IFERROR(BC333-BC332,0)</f>
        <v>-1317</v>
      </c>
      <c r="BE333" s="51">
        <f>IFERROR(BC333/BC332,0)-1</f>
        <v>-3.6547800749271553E-2</v>
      </c>
      <c r="BF333" s="35">
        <f>IFERROR(BC333/3.974,0)</f>
        <v>8736.2858580775028</v>
      </c>
      <c r="BG333" s="35">
        <f>IFERROR(BC333/C333," ")</f>
        <v>0.10735909852743813</v>
      </c>
      <c r="BH333" s="45">
        <v>56806</v>
      </c>
      <c r="BI333" s="48">
        <f>IFERROR((BH333-BH332), 0)</f>
        <v>236</v>
      </c>
      <c r="BJ333" s="14">
        <v>126934</v>
      </c>
      <c r="BK333" s="48">
        <f>IFERROR((BJ333-BJ332),0)</f>
        <v>430</v>
      </c>
      <c r="BL333" s="14">
        <v>94288</v>
      </c>
      <c r="BM333" s="48">
        <f>IFERROR((BL333-BL332),0)</f>
        <v>304</v>
      </c>
      <c r="BN333" s="14">
        <v>37608</v>
      </c>
      <c r="BO333" s="48">
        <f>IFERROR((BN333-BN332),0)</f>
        <v>164</v>
      </c>
      <c r="BP333" s="14">
        <v>7746</v>
      </c>
      <c r="BQ333" s="48">
        <f>IFERROR((BP333-BP332),0)</f>
        <v>47</v>
      </c>
      <c r="BR333" s="16">
        <v>30</v>
      </c>
      <c r="BS333" s="24">
        <f>IFERROR((BR333-BR332),0)</f>
        <v>0</v>
      </c>
      <c r="BT333" s="16">
        <v>251</v>
      </c>
      <c r="BU333" s="24">
        <f>IFERROR((BT333-BT332),0)</f>
        <v>2</v>
      </c>
      <c r="BV333" s="16">
        <v>1054</v>
      </c>
      <c r="BW333" s="24">
        <f>IFERROR((BV333-BV332),0)</f>
        <v>4</v>
      </c>
      <c r="BX333" s="16">
        <v>2602</v>
      </c>
      <c r="BY333" s="24">
        <f>IFERROR((BX333-BX332),0)</f>
        <v>11</v>
      </c>
      <c r="BZ333" s="21">
        <v>1429</v>
      </c>
      <c r="CA333" s="27">
        <f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>IFERROR(C334-C333,"")</f>
        <v>1107</v>
      </c>
      <c r="E334" s="10">
        <v>5391</v>
      </c>
      <c r="F334">
        <f>E334-E333</f>
        <v>25</v>
      </c>
      <c r="G334" s="10">
        <v>285490</v>
      </c>
      <c r="H334">
        <f>G334-G333</f>
        <v>2192</v>
      </c>
      <c r="I334">
        <f>+IFERROR(C334-E334-G334,"")</f>
        <v>33608</v>
      </c>
      <c r="J334">
        <f>+IFERROR(I334-I333,"")</f>
        <v>-1110</v>
      </c>
      <c r="K334">
        <f>+IFERROR(E334/C334,"")</f>
        <v>1.6613814335771013E-2</v>
      </c>
      <c r="L334">
        <f>+IFERROR(G334/C334,"")</f>
        <v>0.87981410772013846</v>
      </c>
      <c r="M334">
        <f>+IFERROR(I334/C334,"")</f>
        <v>0.10357207794409055</v>
      </c>
      <c r="N334" s="22">
        <f>+IFERROR(D334/C334,"")</f>
        <v>3.4115178018361177E-3</v>
      </c>
      <c r="O334">
        <f>+IFERROR(F334/E334,"")</f>
        <v>4.6373585605639029E-3</v>
      </c>
      <c r="P334">
        <f>+IFERROR(H334/G334,"")</f>
        <v>7.6780272513923432E-3</v>
      </c>
      <c r="Q334">
        <f>+IFERROR(J334/I334,"")</f>
        <v>-3.3027850511782912E-2</v>
      </c>
      <c r="R334" s="22">
        <f>+IFERROR(C334/3.974,"")</f>
        <v>81652.994464016097</v>
      </c>
      <c r="S334" s="22">
        <f>+IFERROR(E334/3.974,"")</f>
        <v>1356.5676899849018</v>
      </c>
      <c r="T334" s="22">
        <f>+IFERROR(G334/3.974,"")</f>
        <v>71839.456467035736</v>
      </c>
      <c r="U334" s="22">
        <f>+IFERROR(I334/3.974,"")</f>
        <v>8456.9703069954703</v>
      </c>
      <c r="V334" s="10">
        <v>1714415</v>
      </c>
      <c r="W334">
        <f>V334-V333</f>
        <v>9759</v>
      </c>
      <c r="X334" s="22">
        <f>IFERROR(W334-W333,0)</f>
        <v>-120</v>
      </c>
      <c r="Y334" s="35">
        <f>IFERROR(V334/3.974,0)</f>
        <v>431407.90135883237</v>
      </c>
      <c r="Z334" s="10">
        <v>1386376</v>
      </c>
      <c r="AA334" s="22">
        <f>Z334-Z333</f>
        <v>8652</v>
      </c>
      <c r="AB334" s="28">
        <f>IFERROR(Z334/V334,0)</f>
        <v>0.80865834701632922</v>
      </c>
      <c r="AC334" s="31">
        <f>IFERROR(AA334-AA333,0)</f>
        <v>-46</v>
      </c>
      <c r="AD334">
        <f>V334-Z334</f>
        <v>328039</v>
      </c>
      <c r="AE334">
        <f>AD334-AD333</f>
        <v>1107</v>
      </c>
      <c r="AF334" s="28">
        <f>IFERROR(AD334/V334,0)</f>
        <v>0.19134165298367081</v>
      </c>
      <c r="AG334" s="31">
        <f>IFERROR(AE334-AE333,0)</f>
        <v>-74</v>
      </c>
      <c r="AH334" s="35">
        <f>IFERROR(AE334/W334,0)</f>
        <v>0.11343375345834614</v>
      </c>
      <c r="AI334" s="35">
        <f>IFERROR(AD334/3.974,0)</f>
        <v>82546.300956215389</v>
      </c>
      <c r="AJ334" s="10">
        <v>30837</v>
      </c>
      <c r="AK334" s="22">
        <f>AJ334-AJ333</f>
        <v>-1028</v>
      </c>
      <c r="AL334" s="22">
        <f>IFERROR(AJ334/AJ333,0)-1</f>
        <v>-3.2261101522046087E-2</v>
      </c>
      <c r="AM334" s="35">
        <f>IFERROR(AJ334/3.974,0)</f>
        <v>7759.6879718168093</v>
      </c>
      <c r="AN334" s="35">
        <f>IFERROR(AJ334/C334," ")</f>
        <v>9.503249724952155E-2</v>
      </c>
      <c r="AO334" s="10">
        <v>463</v>
      </c>
      <c r="AP334">
        <f t="shared" si="316"/>
        <v>1</v>
      </c>
      <c r="AQ334">
        <f t="shared" si="317"/>
        <v>2.1645021645022577E-3</v>
      </c>
      <c r="AR334" s="35">
        <f>IFERROR(AO334/3.974,0)</f>
        <v>116.50729743331655</v>
      </c>
      <c r="AS334" s="10">
        <v>2078</v>
      </c>
      <c r="AT334" s="22">
        <f>AS334-AS333</f>
        <v>-72</v>
      </c>
      <c r="AU334" s="22">
        <f>IFERROR(AS334/AS333,0)-1</f>
        <v>-3.3488372093023244E-2</v>
      </c>
      <c r="AV334" s="35">
        <f>IFERROR(AS334/3.974,0)</f>
        <v>522.89884247609461</v>
      </c>
      <c r="AW334" s="51">
        <f>IFERROR(AS334/C334," ")</f>
        <v>6.4039150787854136E-3</v>
      </c>
      <c r="AX334" s="10">
        <v>230</v>
      </c>
      <c r="AY334">
        <f>AX334-AX333</f>
        <v>-11</v>
      </c>
      <c r="AZ334" s="22">
        <f>IFERROR(AX334/AX333,0)-1</f>
        <v>-4.5643153526970903E-2</v>
      </c>
      <c r="BA334" s="35">
        <f>IFERROR(AX334/3.974,0)</f>
        <v>57.876195269250125</v>
      </c>
      <c r="BB334" s="51">
        <f>IFERROR(AX334/C334," ")</f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>IFERROR(BC334-BC333,0)</f>
        <v>-1110</v>
      </c>
      <c r="BE334" s="51">
        <f>IFERROR(BC334/BC333,0)-1</f>
        <v>-3.1971887781554242E-2</v>
      </c>
      <c r="BF334" s="35">
        <f>IFERROR(BC334/3.974,0)</f>
        <v>8456.9703069954703</v>
      </c>
      <c r="BG334" s="35">
        <f>IFERROR(BC334/C334," ")</f>
        <v>0.10357207794409055</v>
      </c>
      <c r="BH334" s="45">
        <v>57043</v>
      </c>
      <c r="BI334" s="48">
        <f>IFERROR((BH334-BH333), 0)</f>
        <v>237</v>
      </c>
      <c r="BJ334" s="14">
        <v>127331</v>
      </c>
      <c r="BK334" s="48">
        <f>IFERROR((BJ334-BJ333),0)</f>
        <v>397</v>
      </c>
      <c r="BL334" s="14">
        <v>94604</v>
      </c>
      <c r="BM334" s="48">
        <f>IFERROR((BL334-BL333),0)</f>
        <v>316</v>
      </c>
      <c r="BN334" s="14">
        <v>37740</v>
      </c>
      <c r="BO334" s="48">
        <f>IFERROR((BN334-BN333),0)</f>
        <v>132</v>
      </c>
      <c r="BP334" s="14">
        <v>7771</v>
      </c>
      <c r="BQ334" s="48">
        <f>IFERROR((BP334-BP333),0)</f>
        <v>25</v>
      </c>
      <c r="BR334" s="16">
        <v>30</v>
      </c>
      <c r="BS334" s="24">
        <f>IFERROR((BR334-BR333),0)</f>
        <v>0</v>
      </c>
      <c r="BT334" s="16">
        <v>251</v>
      </c>
      <c r="BU334" s="24">
        <f>IFERROR((BT334-BT333),0)</f>
        <v>0</v>
      </c>
      <c r="BV334" s="16">
        <v>1060</v>
      </c>
      <c r="BW334" s="24">
        <f>IFERROR((BV334-BV333),0)</f>
        <v>6</v>
      </c>
      <c r="BX334" s="16">
        <v>2615</v>
      </c>
      <c r="BY334" s="24">
        <f>IFERROR((BX334-BX333),0)</f>
        <v>13</v>
      </c>
      <c r="BZ334" s="21">
        <v>1435</v>
      </c>
      <c r="CA334" s="27">
        <f>IFERROR((BZ334-BZ333),0)</f>
        <v>6</v>
      </c>
    </row>
    <row r="335" spans="1:79">
      <c r="A335" s="3">
        <v>44232</v>
      </c>
      <c r="B335" s="22">
        <v>44232</v>
      </c>
      <c r="C335" s="10">
        <v>325487</v>
      </c>
      <c r="D335">
        <f>IFERROR(C335-C334,"")</f>
        <v>998</v>
      </c>
      <c r="E335" s="10">
        <v>5426</v>
      </c>
      <c r="F335">
        <f>E335-E334</f>
        <v>35</v>
      </c>
      <c r="G335" s="10">
        <v>287746</v>
      </c>
      <c r="H335">
        <f>G335-G334</f>
        <v>2256</v>
      </c>
      <c r="I335">
        <f>+IFERROR(C335-E335-G335,"")</f>
        <v>32315</v>
      </c>
      <c r="J335">
        <f>+IFERROR(I335-I334,"")</f>
        <v>-1293</v>
      </c>
      <c r="K335">
        <f>+IFERROR(E335/C335,"")</f>
        <v>1.6670404655178241E-2</v>
      </c>
      <c r="L335">
        <f>+IFERROR(G335/C335,"")</f>
        <v>0.88404759637097641</v>
      </c>
      <c r="M335">
        <f>+IFERROR(I335/C335,"")</f>
        <v>9.9281998973845348E-2</v>
      </c>
      <c r="N335" s="22">
        <f>+IFERROR(D335/C335,"")</f>
        <v>3.0661746859321571E-3</v>
      </c>
      <c r="O335">
        <f>+IFERROR(F335/E335,"")</f>
        <v>6.4504238849981566E-3</v>
      </c>
      <c r="P335">
        <f>+IFERROR(H335/G335,"")</f>
        <v>7.8402479964969109E-3</v>
      </c>
      <c r="Q335">
        <f>+IFERROR(J335/I335,"")</f>
        <v>-4.0012378152560729E-2</v>
      </c>
      <c r="R335" s="22">
        <f>+IFERROR(C335/3.974,"")</f>
        <v>81904.126824358318</v>
      </c>
      <c r="S335" s="22">
        <f>+IFERROR(E335/3.974,"")</f>
        <v>1365.3749370910921</v>
      </c>
      <c r="T335" s="22">
        <f>+IFERROR(G335/3.974,"")</f>
        <v>72407.146451937588</v>
      </c>
      <c r="U335" s="22">
        <f>+IFERROR(I335/3.974,"")</f>
        <v>8131.6054353296422</v>
      </c>
      <c r="V335" s="10">
        <v>1724204</v>
      </c>
      <c r="W335">
        <f>V335-V334</f>
        <v>9789</v>
      </c>
      <c r="X335" s="22">
        <f>IFERROR(W335-W334,0)</f>
        <v>30</v>
      </c>
      <c r="Y335" s="35">
        <f>IFERROR(V335/3.974,0)</f>
        <v>433871.16255661799</v>
      </c>
      <c r="Z335" s="10">
        <v>1395167</v>
      </c>
      <c r="AA335" s="22">
        <f>Z335-Z334</f>
        <v>8791</v>
      </c>
      <c r="AB335" s="28">
        <f>IFERROR(Z335/V335,0)</f>
        <v>0.80916585276452202</v>
      </c>
      <c r="AC335" s="31">
        <f>IFERROR(AA335-AA334,0)</f>
        <v>139</v>
      </c>
      <c r="AD335">
        <f>V335-Z335</f>
        <v>329037</v>
      </c>
      <c r="AE335">
        <f>AD335-AD334</f>
        <v>998</v>
      </c>
      <c r="AF335" s="28">
        <f>IFERROR(AD335/V335,0)</f>
        <v>0.19083414723547792</v>
      </c>
      <c r="AG335" s="31">
        <f>IFERROR(AE335-AE334,0)</f>
        <v>-109</v>
      </c>
      <c r="AH335" s="35">
        <f>IFERROR(AE335/W335,0)</f>
        <v>0.10195116968025335</v>
      </c>
      <c r="AI335" s="35">
        <f>IFERROR(AD335/3.974,0)</f>
        <v>82797.433316557624</v>
      </c>
      <c r="AJ335" s="10">
        <v>29469</v>
      </c>
      <c r="AK335" s="22">
        <f>AJ335-AJ334</f>
        <v>-1368</v>
      </c>
      <c r="AL335" s="22">
        <f>IFERROR(AJ335/AJ334,0)-1</f>
        <v>-4.4362292051756014E-2</v>
      </c>
      <c r="AM335" s="35">
        <f>IFERROR(AJ335/3.974,0)</f>
        <v>7415.4504277805736</v>
      </c>
      <c r="AN335" s="35">
        <f>IFERROR(AJ335/C335," ")</f>
        <v>9.0538178176086906E-2</v>
      </c>
      <c r="AO335" s="10">
        <v>459</v>
      </c>
      <c r="AP335">
        <f t="shared" si="316"/>
        <v>-4</v>
      </c>
      <c r="AQ335">
        <f t="shared" si="317"/>
        <v>-8.6393088552916275E-3</v>
      </c>
      <c r="AR335" s="35">
        <f>IFERROR(AO335/3.974,0)</f>
        <v>115.50075490689481</v>
      </c>
      <c r="AS335" s="10">
        <v>2060</v>
      </c>
      <c r="AT335" s="22">
        <f>AS335-AS334</f>
        <v>-18</v>
      </c>
      <c r="AU335" s="22">
        <f>IFERROR(AS335/AS334,0)-1</f>
        <v>-8.6621751684311521E-3</v>
      </c>
      <c r="AV335" s="35">
        <f>IFERROR(AS335/3.974,0)</f>
        <v>518.36940110719672</v>
      </c>
      <c r="AW335" s="51">
        <f>IFERROR(AS335/C335," ")</f>
        <v>6.3289778086375184E-3</v>
      </c>
      <c r="AX335" s="10">
        <v>227</v>
      </c>
      <c r="AY335">
        <f>AX335-AX334</f>
        <v>-3</v>
      </c>
      <c r="AZ335" s="22">
        <f>IFERROR(AX335/AX334,0)-1</f>
        <v>-1.3043478260869601E-2</v>
      </c>
      <c r="BA335" s="35">
        <f>IFERROR(AX335/3.974,0)</f>
        <v>57.121288374433817</v>
      </c>
      <c r="BB335" s="51">
        <f>IFERROR(AX335/C335," ")</f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>IFERROR(BC335-BC334,0)</f>
        <v>-1393</v>
      </c>
      <c r="BE335" s="51">
        <f>IFERROR(BC335/BC334,0)-1</f>
        <v>-4.1448464651273498E-2</v>
      </c>
      <c r="BF335" s="35">
        <f>IFERROR(BC335/3.974,0)</f>
        <v>8106.441872169099</v>
      </c>
      <c r="BG335" s="35">
        <f>IFERROR(BC335/C335," ")</f>
        <v>9.8974767041387218E-2</v>
      </c>
      <c r="BH335" s="45">
        <v>57245</v>
      </c>
      <c r="BI335" s="48">
        <f>IFERROR((BH335-BH334), 0)</f>
        <v>202</v>
      </c>
      <c r="BJ335" s="14">
        <v>127692</v>
      </c>
      <c r="BK335" s="48">
        <f>IFERROR((BJ335-BJ334),0)</f>
        <v>361</v>
      </c>
      <c r="BL335" s="14">
        <v>94878</v>
      </c>
      <c r="BM335" s="48">
        <f>IFERROR((BL335-BL334),0)</f>
        <v>274</v>
      </c>
      <c r="BN335" s="14">
        <v>37874</v>
      </c>
      <c r="BO335" s="48">
        <f>IFERROR((BN335-BN334),0)</f>
        <v>134</v>
      </c>
      <c r="BP335" s="14">
        <v>7798</v>
      </c>
      <c r="BQ335" s="48">
        <f>IFERROR((BP335-BP334),0)</f>
        <v>27</v>
      </c>
      <c r="BR335" s="16">
        <v>30</v>
      </c>
      <c r="BS335" s="24">
        <f>IFERROR((BR335-BR334),0)</f>
        <v>0</v>
      </c>
      <c r="BT335" s="16">
        <v>251</v>
      </c>
      <c r="BU335" s="24">
        <f>IFERROR((BT335-BT334),0)</f>
        <v>0</v>
      </c>
      <c r="BV335" s="16">
        <v>1065</v>
      </c>
      <c r="BW335" s="24">
        <f>IFERROR((BV335-BV334),0)</f>
        <v>5</v>
      </c>
      <c r="BX335" s="16">
        <v>2637</v>
      </c>
      <c r="BY335" s="24">
        <f>IFERROR((BX335-BX334),0)</f>
        <v>22</v>
      </c>
      <c r="BZ335" s="21">
        <v>1443</v>
      </c>
      <c r="CA335" s="27">
        <f>IFERROR((BZ335-BZ334),0)</f>
        <v>8</v>
      </c>
    </row>
    <row r="336" spans="1:79">
      <c r="A336" s="3">
        <v>44233</v>
      </c>
      <c r="B336" s="22">
        <v>44233</v>
      </c>
      <c r="C336" s="10">
        <v>326464</v>
      </c>
      <c r="D336">
        <f>IFERROR(C336-C335,"")</f>
        <v>977</v>
      </c>
      <c r="E336" s="10">
        <v>5455</v>
      </c>
      <c r="F336">
        <f>E336-E335</f>
        <v>29</v>
      </c>
      <c r="G336" s="10">
        <v>290124</v>
      </c>
      <c r="H336">
        <f>G336-G335</f>
        <v>2378</v>
      </c>
      <c r="I336">
        <f>+IFERROR(C336-E336-G336,"")</f>
        <v>30885</v>
      </c>
      <c r="J336">
        <f>+IFERROR(I336-I335,"")</f>
        <v>-1430</v>
      </c>
      <c r="K336">
        <f>+IFERROR(E336/C336,"")</f>
        <v>1.670934620662615E-2</v>
      </c>
      <c r="L336">
        <f>+IFERROR(G336/C336,"")</f>
        <v>0.88868604195255829</v>
      </c>
      <c r="M336">
        <f>+IFERROR(I336/C336,"")</f>
        <v>9.460461184081552E-2</v>
      </c>
      <c r="N336" s="22">
        <f>+IFERROR(D336/C336,"")</f>
        <v>2.9926730052930797E-3</v>
      </c>
      <c r="O336">
        <f>+IFERROR(F336/E336,"")</f>
        <v>5.3162236480293308E-3</v>
      </c>
      <c r="P336">
        <f>+IFERROR(H336/G336,"")</f>
        <v>8.1964952916683907E-3</v>
      </c>
      <c r="Q336">
        <f>+IFERROR(J336/I336,"")</f>
        <v>-4.630079326533916E-2</v>
      </c>
      <c r="R336" s="22">
        <f>+IFERROR(C336/3.974,"")</f>
        <v>82149.974836436842</v>
      </c>
      <c r="S336" s="22">
        <f>+IFERROR(E336/3.974,"")</f>
        <v>1372.6723704076496</v>
      </c>
      <c r="T336" s="22">
        <f>+IFERROR(G336/3.974,"")</f>
        <v>73005.535983895315</v>
      </c>
      <c r="U336" s="22">
        <f>+IFERROR(I336/3.974,"")</f>
        <v>7771.7664821338694</v>
      </c>
      <c r="V336" s="10">
        <v>1733650</v>
      </c>
      <c r="W336">
        <f>V336-V335</f>
        <v>9446</v>
      </c>
      <c r="X336" s="22">
        <f>IFERROR(W336-W335,0)</f>
        <v>-343</v>
      </c>
      <c r="Y336" s="35">
        <f>IFERROR(V336/3.974,0)</f>
        <v>436248.11273276294</v>
      </c>
      <c r="Z336" s="10">
        <v>1403636</v>
      </c>
      <c r="AA336" s="22">
        <f>Z336-Z335</f>
        <v>8469</v>
      </c>
      <c r="AB336" s="28">
        <f>IFERROR(Z336/V336,0)</f>
        <v>0.8096420846191561</v>
      </c>
      <c r="AC336" s="31">
        <f>IFERROR(AA336-AA335,0)</f>
        <v>-322</v>
      </c>
      <c r="AD336">
        <f>V336-Z336</f>
        <v>330014</v>
      </c>
      <c r="AE336">
        <f>AD336-AD335</f>
        <v>977</v>
      </c>
      <c r="AF336" s="28">
        <f>IFERROR(AD336/V336,0)</f>
        <v>0.19035791538084387</v>
      </c>
      <c r="AG336" s="31">
        <f>IFERROR(AE336-AE335,0)</f>
        <v>-21</v>
      </c>
      <c r="AH336" s="35">
        <f>IFERROR(AE336/W336,0)</f>
        <v>0.1034300232902816</v>
      </c>
      <c r="AI336" s="35">
        <f>IFERROR(AD336/3.974,0)</f>
        <v>83043.281328636134</v>
      </c>
      <c r="AJ336" s="10">
        <v>28380</v>
      </c>
      <c r="AK336" s="22">
        <f>AJ336-AJ335</f>
        <v>-1089</v>
      </c>
      <c r="AL336" s="22">
        <f>IFERROR(AJ336/AJ335,0)-1</f>
        <v>-3.6954087346024678E-2</v>
      </c>
      <c r="AM336" s="35">
        <f>IFERROR(AJ336/3.974,0)</f>
        <v>7141.4192249622547</v>
      </c>
      <c r="AN336" s="35">
        <f>IFERROR(AJ336/C336," ")</f>
        <v>8.6931484022740646E-2</v>
      </c>
      <c r="AO336" s="10">
        <v>447</v>
      </c>
      <c r="AP336">
        <f t="shared" si="316"/>
        <v>-12</v>
      </c>
      <c r="AQ336">
        <f t="shared" si="317"/>
        <v>-2.6143790849673221E-2</v>
      </c>
      <c r="AR336" s="35">
        <f>IFERROR(AO336/3.974,0)</f>
        <v>112.48112732762959</v>
      </c>
      <c r="AS336" s="10">
        <v>1844</v>
      </c>
      <c r="AT336" s="22">
        <f>AS336-AS335</f>
        <v>-216</v>
      </c>
      <c r="AU336" s="22">
        <f>IFERROR(AS336/AS335,0)-1</f>
        <v>-0.10485436893203881</v>
      </c>
      <c r="AV336" s="35">
        <f>IFERROR(AS336/3.974,0)</f>
        <v>464.0161046804227</v>
      </c>
      <c r="AW336" s="51">
        <f>IFERROR(AS336/C336," ")</f>
        <v>5.648402274063909E-3</v>
      </c>
      <c r="AX336" s="10">
        <v>214</v>
      </c>
      <c r="AY336">
        <f>AX336-AX335</f>
        <v>-13</v>
      </c>
      <c r="AZ336" s="22">
        <f>IFERROR(AX336/AX335,0)-1</f>
        <v>-5.7268722466960353E-2</v>
      </c>
      <c r="BA336" s="35">
        <f>IFERROR(AX336/3.974,0)</f>
        <v>53.85002516356316</v>
      </c>
      <c r="BB336" s="51">
        <f>IFERROR(AX336/C336," ")</f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>IFERROR(BC336-BC335,0)</f>
        <v>-1330</v>
      </c>
      <c r="BE336" s="51">
        <f>IFERROR(BC336/BC335,0)-1</f>
        <v>-4.128511562936521E-2</v>
      </c>
      <c r="BF336" s="35">
        <f>IFERROR(BC336/3.974,0)</f>
        <v>7771.7664821338694</v>
      </c>
      <c r="BG336" s="35">
        <f>IFERROR(BC336/C336," ")</f>
        <v>9.460461184081552E-2</v>
      </c>
      <c r="BH336" s="45">
        <v>57477</v>
      </c>
      <c r="BI336" s="48">
        <f>IFERROR((BH336-BH335), 0)</f>
        <v>232</v>
      </c>
      <c r="BJ336" s="14">
        <v>128013</v>
      </c>
      <c r="BK336" s="48">
        <f>IFERROR((BJ336-BJ335),0)</f>
        <v>321</v>
      </c>
      <c r="BL336" s="14">
        <v>95135</v>
      </c>
      <c r="BM336" s="48">
        <f>IFERROR((BL336-BL335),0)</f>
        <v>257</v>
      </c>
      <c r="BN336" s="14">
        <v>38026</v>
      </c>
      <c r="BO336" s="48">
        <f>IFERROR((BN336-BN335),0)</f>
        <v>152</v>
      </c>
      <c r="BP336" s="14">
        <v>7813</v>
      </c>
      <c r="BQ336" s="48">
        <f>IFERROR((BP336-BP335),0)</f>
        <v>15</v>
      </c>
      <c r="BR336" s="16">
        <v>30</v>
      </c>
      <c r="BS336" s="24">
        <f>IFERROR((BR336-BR335),0)</f>
        <v>0</v>
      </c>
      <c r="BT336" s="16">
        <v>251</v>
      </c>
      <c r="BU336" s="24">
        <f>IFERROR((BT336-BT335),0)</f>
        <v>0</v>
      </c>
      <c r="BV336" s="16">
        <v>1069</v>
      </c>
      <c r="BW336" s="24">
        <f>IFERROR((BV336-BV335),0)</f>
        <v>4</v>
      </c>
      <c r="BX336" s="16">
        <v>2654</v>
      </c>
      <c r="BY336" s="24">
        <f>IFERROR((BX336-BX335),0)</f>
        <v>17</v>
      </c>
      <c r="BZ336" s="21">
        <v>1451</v>
      </c>
      <c r="CA336" s="27">
        <f>IFERROR((BZ336-BZ335),0)</f>
        <v>8</v>
      </c>
    </row>
    <row r="337" spans="1:79">
      <c r="A337" s="3">
        <v>44234</v>
      </c>
      <c r="B337" s="22">
        <v>44234</v>
      </c>
      <c r="C337" s="10">
        <v>327091</v>
      </c>
      <c r="D337">
        <f>IFERROR(C337-C336,"")</f>
        <v>627</v>
      </c>
      <c r="E337" s="10">
        <v>5480</v>
      </c>
      <c r="F337">
        <f>E337-E336</f>
        <v>25</v>
      </c>
      <c r="G337" s="10">
        <v>292302</v>
      </c>
      <c r="H337">
        <f>G337-G336</f>
        <v>2178</v>
      </c>
      <c r="I337">
        <f>+IFERROR(C337-E337-G337,"")</f>
        <v>29309</v>
      </c>
      <c r="J337">
        <f>+IFERROR(I337-I336,"")</f>
        <v>-1576</v>
      </c>
      <c r="K337">
        <f>+IFERROR(E337/C337,"")</f>
        <v>1.6753747428085761E-2</v>
      </c>
      <c r="L337">
        <f>+IFERROR(G337/C337,"")</f>
        <v>0.89364121911027816</v>
      </c>
      <c r="M337">
        <f>+IFERROR(I337/C337,"")</f>
        <v>8.9605033461636063E-2</v>
      </c>
      <c r="N337" s="22">
        <f>+IFERROR(D337/C337,"")</f>
        <v>1.9168977440528782E-3</v>
      </c>
      <c r="O337">
        <f>+IFERROR(F337/E337,"")</f>
        <v>4.5620437956204376E-3</v>
      </c>
      <c r="P337">
        <f>+IFERROR(H337/G337,"")</f>
        <v>7.4511977338506067E-3</v>
      </c>
      <c r="Q337">
        <f>+IFERROR(J337/I337,"")</f>
        <v>-5.3771878945033949E-2</v>
      </c>
      <c r="R337" s="22">
        <f>+IFERROR(C337/3.974,"")</f>
        <v>82307.750377453442</v>
      </c>
      <c r="S337" s="22">
        <f>+IFERROR(E337/3.974,"")</f>
        <v>1378.9632611977856</v>
      </c>
      <c r="T337" s="22">
        <f>+IFERROR(G337/3.974,"")</f>
        <v>73553.598389531951</v>
      </c>
      <c r="U337" s="22">
        <f>+IFERROR(I337/3.974,"")</f>
        <v>7375.1887267237034</v>
      </c>
      <c r="V337" s="10">
        <v>1739966</v>
      </c>
      <c r="W337">
        <f>V337-V336</f>
        <v>6316</v>
      </c>
      <c r="X337" s="22">
        <f>IFERROR(W337-W336,0)</f>
        <v>-3130</v>
      </c>
      <c r="Y337" s="35">
        <f>IFERROR(V337/3.974,0)</f>
        <v>437837.44338198286</v>
      </c>
      <c r="Z337" s="10">
        <v>1409325</v>
      </c>
      <c r="AA337" s="22">
        <f>Z337-Z336</f>
        <v>5689</v>
      </c>
      <c r="AB337" s="28">
        <f>IFERROR(Z337/V337,0)</f>
        <v>0.80997272360494399</v>
      </c>
      <c r="AC337" s="31">
        <f>IFERROR(AA337-AA336,0)</f>
        <v>-2780</v>
      </c>
      <c r="AD337">
        <f>V337-Z337</f>
        <v>330641</v>
      </c>
      <c r="AE337">
        <f>AD337-AD336</f>
        <v>627</v>
      </c>
      <c r="AF337" s="28">
        <f>IFERROR(AD337/V337,0)</f>
        <v>0.19002727639505598</v>
      </c>
      <c r="AG337" s="31">
        <f>IFERROR(AE337-AE336,0)</f>
        <v>-350</v>
      </c>
      <c r="AH337" s="35">
        <f>IFERROR(AE337/W337,0)</f>
        <v>9.9271690943635207E-2</v>
      </c>
      <c r="AI337" s="35">
        <f>IFERROR(AD337/3.974,0)</f>
        <v>83201.056869652733</v>
      </c>
      <c r="AJ337" s="10">
        <v>26824</v>
      </c>
      <c r="AK337" s="22">
        <f>AJ337-AJ336</f>
        <v>-1556</v>
      </c>
      <c r="AL337" s="22">
        <f>IFERROR(AJ337/AJ336,0)-1</f>
        <v>-5.4827343199436274E-2</v>
      </c>
      <c r="AM337" s="35">
        <f>IFERROR(AJ337/3.974,0)</f>
        <v>6749.8741821841968</v>
      </c>
      <c r="AN337" s="35">
        <f>IFERROR(AJ337/C337," ")</f>
        <v>8.2007759308571626E-2</v>
      </c>
      <c r="AO337" s="10">
        <v>461</v>
      </c>
      <c r="AP337">
        <f t="shared" si="316"/>
        <v>14</v>
      </c>
      <c r="AQ337">
        <f t="shared" si="317"/>
        <v>3.1319910514541416E-2</v>
      </c>
      <c r="AR337" s="35">
        <f>IFERROR(AO337/3.974,0)</f>
        <v>116.00402617010567</v>
      </c>
      <c r="AS337" s="10">
        <v>1815</v>
      </c>
      <c r="AT337" s="22">
        <f>AS337-AS336</f>
        <v>-29</v>
      </c>
      <c r="AU337" s="22">
        <f>IFERROR(AS337/AS336,0)-1</f>
        <v>-1.57266811279827E-2</v>
      </c>
      <c r="AV337" s="35">
        <f>IFERROR(AS337/3.974,0)</f>
        <v>456.7186713638651</v>
      </c>
      <c r="AW337" s="51">
        <f>IFERROR(AS337/C337," ")</f>
        <v>5.5489145222583315E-3</v>
      </c>
      <c r="AX337" s="10">
        <v>209</v>
      </c>
      <c r="AY337">
        <f>AX337-AX336</f>
        <v>-5</v>
      </c>
      <c r="AZ337" s="22">
        <f>IFERROR(AX337/AX336,0)-1</f>
        <v>-2.3364485981308358E-2</v>
      </c>
      <c r="BA337" s="35">
        <f>IFERROR(AX337/3.974,0)</f>
        <v>52.591847005535982</v>
      </c>
      <c r="BB337" s="51">
        <f>IFERROR(AX337/C337," ")</f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>IFERROR(BC337-BC336,0)</f>
        <v>-1576</v>
      </c>
      <c r="BE337" s="51">
        <f>IFERROR(BC337/BC336,0)-1</f>
        <v>-5.1028007123198993E-2</v>
      </c>
      <c r="BF337" s="35">
        <f>IFERROR(BC337/3.974,0)</f>
        <v>7375.1887267237034</v>
      </c>
      <c r="BG337" s="35">
        <f>IFERROR(BC337/C337," ")</f>
        <v>8.9605033461636063E-2</v>
      </c>
      <c r="BH337" s="45">
        <v>57626</v>
      </c>
      <c r="BI337" s="48">
        <f>IFERROR((BH337-BH336), 0)</f>
        <v>149</v>
      </c>
      <c r="BJ337" s="14">
        <v>128234</v>
      </c>
      <c r="BK337" s="48">
        <f>IFERROR((BJ337-BJ336),0)</f>
        <v>221</v>
      </c>
      <c r="BL337" s="14">
        <v>95291</v>
      </c>
      <c r="BM337" s="48">
        <f>IFERROR((BL337-BL336),0)</f>
        <v>156</v>
      </c>
      <c r="BN337" s="14">
        <v>38110</v>
      </c>
      <c r="BO337" s="48">
        <f>IFERROR((BN337-BN336),0)</f>
        <v>84</v>
      </c>
      <c r="BP337" s="14">
        <v>7830</v>
      </c>
      <c r="BQ337" s="48">
        <f>IFERROR((BP337-BP336),0)</f>
        <v>17</v>
      </c>
      <c r="BR337" s="16">
        <v>30</v>
      </c>
      <c r="BS337" s="24">
        <f>IFERROR((BR337-BR336),0)</f>
        <v>0</v>
      </c>
      <c r="BT337" s="16">
        <v>252</v>
      </c>
      <c r="BU337" s="24">
        <f>IFERROR((BT337-BT336),0)</f>
        <v>1</v>
      </c>
      <c r="BV337" s="16">
        <v>1075</v>
      </c>
      <c r="BW337" s="24">
        <f>IFERROR((BV337-BV336),0)</f>
        <v>6</v>
      </c>
      <c r="BX337" s="16">
        <v>2666</v>
      </c>
      <c r="BY337" s="24">
        <f>IFERROR((BX337-BX336),0)</f>
        <v>12</v>
      </c>
      <c r="BZ337" s="21">
        <v>1457</v>
      </c>
      <c r="CA337" s="27">
        <f>IFERROR((BZ337-BZ336),0)</f>
        <v>6</v>
      </c>
    </row>
    <row r="338" spans="1:79">
      <c r="A338" s="3">
        <v>44235</v>
      </c>
      <c r="B338" s="22">
        <v>44235</v>
      </c>
      <c r="C338" s="10">
        <v>327654</v>
      </c>
      <c r="D338">
        <f>IFERROR(C338-C337,"")</f>
        <v>563</v>
      </c>
      <c r="E338" s="10">
        <v>5506</v>
      </c>
      <c r="F338">
        <f>E338-E337</f>
        <v>26</v>
      </c>
      <c r="G338" s="10">
        <v>294410</v>
      </c>
      <c r="H338">
        <f>G338-G337</f>
        <v>2108</v>
      </c>
      <c r="I338">
        <f>+IFERROR(C338-E338-G338,"")</f>
        <v>27738</v>
      </c>
      <c r="J338">
        <f>+IFERROR(I338-I337,"")</f>
        <v>-1571</v>
      </c>
      <c r="K338">
        <f>+IFERROR(E338/C338,"")</f>
        <v>1.6804311865565504E-2</v>
      </c>
      <c r="L338">
        <f>+IFERROR(G338/C338,"")</f>
        <v>0.89853931281168553</v>
      </c>
      <c r="M338">
        <f>+IFERROR(I338/C338,"")</f>
        <v>8.4656375322749E-2</v>
      </c>
      <c r="N338" s="22">
        <f>+IFERROR(D338/C338,"")</f>
        <v>1.7182759862537922E-3</v>
      </c>
      <c r="O338">
        <f>+IFERROR(F338/E338,"")</f>
        <v>4.7221213221939704E-3</v>
      </c>
      <c r="P338">
        <f>+IFERROR(H338/G338,"")</f>
        <v>7.1600828776196461E-3</v>
      </c>
      <c r="Q338">
        <f>+IFERROR(J338/I338,"")</f>
        <v>-5.6637104333405436E-2</v>
      </c>
      <c r="R338" s="22">
        <f>+IFERROR(C338/3.974,"")</f>
        <v>82449.421238047304</v>
      </c>
      <c r="S338" s="22">
        <f>+IFERROR(E338/3.974,"")</f>
        <v>1385.5057876195269</v>
      </c>
      <c r="T338" s="22">
        <f>+IFERROR(G338/3.974,"")</f>
        <v>74084.046300956208</v>
      </c>
      <c r="U338" s="22">
        <f>+IFERROR(I338/3.974,"")</f>
        <v>6979.8691494715649</v>
      </c>
      <c r="V338" s="10">
        <v>1745487</v>
      </c>
      <c r="W338">
        <f>V338-V337</f>
        <v>5521</v>
      </c>
      <c r="X338" s="22">
        <f>IFERROR(W338-W337,0)</f>
        <v>-795</v>
      </c>
      <c r="Y338" s="35">
        <f>IFERROR(V338/3.974,0)</f>
        <v>439226.72370407649</v>
      </c>
      <c r="Z338" s="10">
        <v>1414283</v>
      </c>
      <c r="AA338" s="22">
        <f>Z338-Z337</f>
        <v>4958</v>
      </c>
      <c r="AB338" s="28">
        <f>IFERROR(Z338/V338,0)</f>
        <v>0.81025123647440511</v>
      </c>
      <c r="AC338" s="31">
        <f>IFERROR(AA338-AA337,0)</f>
        <v>-731</v>
      </c>
      <c r="AD338">
        <f>V338-Z338</f>
        <v>331204</v>
      </c>
      <c r="AE338">
        <f>AD338-AD337</f>
        <v>563</v>
      </c>
      <c r="AF338" s="28">
        <f>IFERROR(AD338/V338,0)</f>
        <v>0.18974876352559486</v>
      </c>
      <c r="AG338" s="31">
        <f>IFERROR(AE338-AE337,0)</f>
        <v>-64</v>
      </c>
      <c r="AH338" s="35">
        <f>IFERROR(AE338/W338,0)</f>
        <v>0.1019742800217352</v>
      </c>
      <c r="AI338" s="35">
        <f>IFERROR(AD338/3.974,0)</f>
        <v>83342.727730246595</v>
      </c>
      <c r="AJ338" s="10">
        <v>25286</v>
      </c>
      <c r="AK338" s="22">
        <f>AJ338-AJ337</f>
        <v>-1538</v>
      </c>
      <c r="AL338" s="22">
        <f>IFERROR(AJ338/AJ337,0)-1</f>
        <v>-5.733671339099311E-2</v>
      </c>
      <c r="AM338" s="35">
        <f>IFERROR(AJ338/3.974,0)</f>
        <v>6362.8585807750378</v>
      </c>
      <c r="AN338" s="35">
        <f>IFERROR(AJ338/C338," ")</f>
        <v>7.7172871382617025E-2</v>
      </c>
      <c r="AO338" s="10">
        <v>454</v>
      </c>
      <c r="AP338">
        <f t="shared" si="316"/>
        <v>-7</v>
      </c>
      <c r="AQ338">
        <f t="shared" si="317"/>
        <v>-1.5184381778741818E-2</v>
      </c>
      <c r="AR338" s="35">
        <f>IFERROR(AO338/3.974,0)</f>
        <v>114.24257674886763</v>
      </c>
      <c r="AS338" s="10">
        <v>1793</v>
      </c>
      <c r="AT338" s="22">
        <f>AS338-AS337</f>
        <v>-22</v>
      </c>
      <c r="AU338" s="22">
        <f>IFERROR(AS338/AS337,0)-1</f>
        <v>-1.2121212121212088E-2</v>
      </c>
      <c r="AV338" s="35">
        <f>IFERROR(AS338/3.974,0)</f>
        <v>451.18268746854551</v>
      </c>
      <c r="AW338" s="51">
        <f>IFERROR(AS338/C338," ")</f>
        <v>5.4722359562221125E-3</v>
      </c>
      <c r="AX338" s="10">
        <v>205</v>
      </c>
      <c r="AY338">
        <f>AX338-AX337</f>
        <v>-4</v>
      </c>
      <c r="AZ338" s="22">
        <f>IFERROR(AX338/AX337,0)-1</f>
        <v>-1.9138755980861233E-2</v>
      </c>
      <c r="BA338" s="35">
        <f>IFERROR(AX338/3.974,0)</f>
        <v>51.585304479114242</v>
      </c>
      <c r="BB338" s="51">
        <f>IFERROR(AX338/C338," ")</f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>IFERROR(BC338-BC337,0)</f>
        <v>-1571</v>
      </c>
      <c r="BE338" s="51">
        <f>IFERROR(BC338/BC337,0)-1</f>
        <v>-5.3601282882391077E-2</v>
      </c>
      <c r="BF338" s="35">
        <f>IFERROR(BC338/3.974,0)</f>
        <v>6979.8691494715649</v>
      </c>
      <c r="BG338" s="35">
        <f>IFERROR(BC338/C338," ")</f>
        <v>8.4656375322749E-2</v>
      </c>
      <c r="BH338" s="45">
        <v>57738</v>
      </c>
      <c r="BI338" s="48">
        <f>IFERROR((BH338-BH337), 0)</f>
        <v>112</v>
      </c>
      <c r="BJ338" s="14">
        <v>128440</v>
      </c>
      <c r="BK338" s="48">
        <f>IFERROR((BJ338-BJ337),0)</f>
        <v>206</v>
      </c>
      <c r="BL338" s="14">
        <v>95428</v>
      </c>
      <c r="BM338" s="48">
        <f>IFERROR((BL338-BL337),0)</f>
        <v>137</v>
      </c>
      <c r="BN338" s="14">
        <v>38199</v>
      </c>
      <c r="BO338" s="48">
        <f>IFERROR((BN338-BN337),0)</f>
        <v>89</v>
      </c>
      <c r="BP338" s="14">
        <v>7849</v>
      </c>
      <c r="BQ338" s="48">
        <f>IFERROR((BP338-BP337),0)</f>
        <v>19</v>
      </c>
      <c r="BR338" s="16">
        <v>30</v>
      </c>
      <c r="BS338" s="24">
        <f>IFERROR((BR338-BR337),0)</f>
        <v>0</v>
      </c>
      <c r="BT338" s="16">
        <v>252</v>
      </c>
      <c r="BU338" s="24">
        <f>IFERROR((BT338-BT337),0)</f>
        <v>0</v>
      </c>
      <c r="BV338" s="16">
        <v>1082</v>
      </c>
      <c r="BW338" s="24">
        <f>IFERROR((BV338-BV337),0)</f>
        <v>7</v>
      </c>
      <c r="BX338" s="16">
        <v>2676</v>
      </c>
      <c r="BY338" s="24">
        <f>IFERROR((BX338-BX337),0)</f>
        <v>10</v>
      </c>
      <c r="BZ338" s="21">
        <v>1466</v>
      </c>
      <c r="CA338" s="27">
        <f>IFERROR((BZ338-BZ337),0)</f>
        <v>9</v>
      </c>
    </row>
    <row r="339" spans="1:79">
      <c r="A339" s="3">
        <v>44236</v>
      </c>
      <c r="B339" s="22">
        <v>44236</v>
      </c>
      <c r="C339" s="10">
        <v>328476</v>
      </c>
      <c r="D339">
        <f>IFERROR(C339-C338,"")</f>
        <v>822</v>
      </c>
      <c r="E339" s="10">
        <v>5531</v>
      </c>
      <c r="F339">
        <f>E339-E338</f>
        <v>25</v>
      </c>
      <c r="G339" s="10">
        <v>297650</v>
      </c>
      <c r="H339">
        <f>G339-G338</f>
        <v>3240</v>
      </c>
      <c r="I339">
        <f>+IFERROR(C339-E339-G339,"")</f>
        <v>25295</v>
      </c>
      <c r="J339">
        <f>+IFERROR(I339-I338,"")</f>
        <v>-2443</v>
      </c>
      <c r="K339">
        <f>+IFERROR(E339/C339,"")</f>
        <v>1.6838368708824998E-2</v>
      </c>
      <c r="L339">
        <f>+IFERROR(G339/C339,"")</f>
        <v>0.90615448312814328</v>
      </c>
      <c r="M339">
        <f>+IFERROR(I339/C339,"")</f>
        <v>7.7007148163031697E-2</v>
      </c>
      <c r="N339" s="22">
        <f>+IFERROR(D339/C339,"")</f>
        <v>2.5024659335841888E-3</v>
      </c>
      <c r="O339">
        <f>+IFERROR(F339/E339,"")</f>
        <v>4.5199783041041403E-3</v>
      </c>
      <c r="P339">
        <f>+IFERROR(H339/G339,"")</f>
        <v>1.0885267932135057E-2</v>
      </c>
      <c r="Q339">
        <f>+IFERROR(J339/I339,"")</f>
        <v>-9.6580351848191345E-2</v>
      </c>
      <c r="R339" s="22">
        <f>+IFERROR(C339/3.974,"")</f>
        <v>82656.265727226972</v>
      </c>
      <c r="S339" s="22">
        <f>+IFERROR(E339/3.974,"")</f>
        <v>1391.7966784096627</v>
      </c>
      <c r="T339" s="22">
        <f>+IFERROR(G339/3.974,"")</f>
        <v>74899.345747357816</v>
      </c>
      <c r="U339" s="22">
        <f>+IFERROR(I339/3.974,"")</f>
        <v>6365.1233014594864</v>
      </c>
      <c r="V339" s="10">
        <v>1753517</v>
      </c>
      <c r="W339">
        <f>V339-V338</f>
        <v>8030</v>
      </c>
      <c r="X339" s="22">
        <f>IFERROR(W339-W338,0)</f>
        <v>2509</v>
      </c>
      <c r="Y339" s="35">
        <f>IFERROR(V339/3.974,0)</f>
        <v>441247.35782586812</v>
      </c>
      <c r="Z339" s="10">
        <v>1421491</v>
      </c>
      <c r="AA339" s="22">
        <f>Z339-Z338</f>
        <v>7208</v>
      </c>
      <c r="AB339" s="28">
        <f>IFERROR(Z339/V339,0)</f>
        <v>0.81065139374183426</v>
      </c>
      <c r="AC339" s="31">
        <f>IFERROR(AA339-AA338,0)</f>
        <v>2250</v>
      </c>
      <c r="AD339">
        <f>V339-Z339</f>
        <v>332026</v>
      </c>
      <c r="AE339">
        <f>AD339-AD338</f>
        <v>822</v>
      </c>
      <c r="AF339" s="28">
        <f>IFERROR(AD339/V339,0)</f>
        <v>0.18934860625816574</v>
      </c>
      <c r="AG339" s="31">
        <f>IFERROR(AE339-AE338,0)</f>
        <v>259</v>
      </c>
      <c r="AH339" s="35">
        <f>IFERROR(AE339/W339,0)</f>
        <v>0.10236612702366127</v>
      </c>
      <c r="AI339" s="35">
        <f>IFERROR(AD339/3.974,0)</f>
        <v>83549.572219426263</v>
      </c>
      <c r="AJ339" s="10">
        <v>23171</v>
      </c>
      <c r="AK339" s="22">
        <f>AJ339-AJ338</f>
        <v>-2115</v>
      </c>
      <c r="AL339" s="22">
        <f>IFERROR(AJ339/AJ338,0)-1</f>
        <v>-8.3643122676579917E-2</v>
      </c>
      <c r="AM339" s="35">
        <f>IFERROR(AJ339/3.974,0)</f>
        <v>5830.6492199295417</v>
      </c>
      <c r="AN339" s="35">
        <f>IFERROR(AJ339/C339," ")</f>
        <v>7.054092232004773E-2</v>
      </c>
      <c r="AO339" s="10">
        <v>418</v>
      </c>
      <c r="AP339">
        <f t="shared" si="316"/>
        <v>-36</v>
      </c>
      <c r="AQ339">
        <f t="shared" si="317"/>
        <v>-7.9295154185021977E-2</v>
      </c>
      <c r="AR339" s="35">
        <f>IFERROR(AO339/3.974,0)</f>
        <v>105.18369401107196</v>
      </c>
      <c r="AS339" s="10">
        <v>1500</v>
      </c>
      <c r="AT339" s="22">
        <f>AS339-AS338</f>
        <v>-293</v>
      </c>
      <c r="AU339" s="22">
        <f>IFERROR(AS339/AS338,0)-1</f>
        <v>-0.16341327384272164</v>
      </c>
      <c r="AV339" s="35">
        <f>IFERROR(AS339/3.974,0)</f>
        <v>377.45344740815295</v>
      </c>
      <c r="AW339" s="51">
        <f>IFERROR(AS339/C339," ")</f>
        <v>4.5665436744237019E-3</v>
      </c>
      <c r="AX339" s="10">
        <v>206</v>
      </c>
      <c r="AY339">
        <f>AX339-AX338</f>
        <v>1</v>
      </c>
      <c r="AZ339" s="22">
        <f>IFERROR(AX339/AX338,0)-1</f>
        <v>4.8780487804878092E-3</v>
      </c>
      <c r="BA339" s="35">
        <f>IFERROR(AX339/3.974,0)</f>
        <v>51.836940110719674</v>
      </c>
      <c r="BB339" s="51">
        <f>IFERROR(AX339/C339," ")</f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>IFERROR(BC339-BC338,0)</f>
        <v>-2443</v>
      </c>
      <c r="BE339" s="51">
        <f>IFERROR(BC339/BC338,0)-1</f>
        <v>-8.8074122142908662E-2</v>
      </c>
      <c r="BF339" s="35">
        <f>IFERROR(BC339/3.974,0)</f>
        <v>6365.1233014594864</v>
      </c>
      <c r="BG339" s="35">
        <f>IFERROR(BC339/C339," ")</f>
        <v>7.7007148163031697E-2</v>
      </c>
      <c r="BH339" s="45">
        <v>57897</v>
      </c>
      <c r="BI339" s="48">
        <f>IFERROR((BH339-BH338), 0)</f>
        <v>159</v>
      </c>
      <c r="BJ339" s="14">
        <v>128723</v>
      </c>
      <c r="BK339" s="48">
        <f>IFERROR((BJ339-BJ338),0)</f>
        <v>283</v>
      </c>
      <c r="BL339" s="14">
        <v>95676</v>
      </c>
      <c r="BM339" s="48">
        <f>IFERROR((BL339-BL338),0)</f>
        <v>248</v>
      </c>
      <c r="BN339" s="14">
        <v>38312</v>
      </c>
      <c r="BO339" s="48">
        <f>IFERROR((BN339-BN338),0)</f>
        <v>113</v>
      </c>
      <c r="BP339" s="14">
        <v>7868</v>
      </c>
      <c r="BQ339" s="48">
        <f>IFERROR((BP339-BP338),0)</f>
        <v>19</v>
      </c>
      <c r="BR339" s="16">
        <v>30</v>
      </c>
      <c r="BS339" s="24">
        <f>IFERROR((BR339-BR338),0)</f>
        <v>0</v>
      </c>
      <c r="BT339" s="16">
        <v>253</v>
      </c>
      <c r="BU339" s="24">
        <f>IFERROR((BT339-BT338),0)</f>
        <v>1</v>
      </c>
      <c r="BV339" s="16">
        <v>1086</v>
      </c>
      <c r="BW339" s="24">
        <f>IFERROR((BV339-BV338),0)</f>
        <v>4</v>
      </c>
      <c r="BX339" s="16">
        <v>2688</v>
      </c>
      <c r="BY339" s="24">
        <f>IFERROR((BX339-BX338),0)</f>
        <v>12</v>
      </c>
      <c r="BZ339" s="21">
        <v>1474</v>
      </c>
      <c r="CA339" s="27">
        <f>IFERROR((BZ339-BZ338),0)</f>
        <v>8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LO1" activePane="topRight" state="frozen"/>
      <selection pane="topRight" activeCell="LZ15" sqref="LZ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/>
      <c r="MB3" s="206"/>
      <c r="MC3" s="206"/>
      <c r="MD3" s="206"/>
      <c r="ME3" s="206"/>
      <c r="MF3" s="206"/>
      <c r="MG3" s="206"/>
      <c r="MH3" s="206"/>
      <c r="MI3" s="206"/>
      <c r="MJ3" s="206"/>
      <c r="MK3" s="206"/>
      <c r="ML3" s="206"/>
      <c r="MM3" s="206"/>
      <c r="MN3" s="206"/>
      <c r="MO3" s="206"/>
      <c r="MP3" s="206"/>
      <c r="MQ3" s="206"/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/>
      <c r="MB4" s="208"/>
      <c r="MC4" s="208"/>
      <c r="MD4" s="208"/>
      <c r="ME4" s="208"/>
      <c r="MF4" s="208"/>
      <c r="MG4" s="208"/>
      <c r="MH4" s="208"/>
      <c r="MI4" s="208"/>
      <c r="MJ4" s="208"/>
      <c r="MK4" s="208"/>
      <c r="ML4" s="208"/>
      <c r="MM4" s="208"/>
      <c r="MN4" s="208"/>
      <c r="MO4" s="208"/>
      <c r="MP4" s="208"/>
      <c r="MQ4" s="208"/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/>
      <c r="MB5" s="210"/>
      <c r="MC5" s="210"/>
      <c r="MD5" s="210"/>
      <c r="ME5" s="210"/>
      <c r="MF5" s="210"/>
      <c r="MG5" s="210"/>
      <c r="MH5" s="210"/>
      <c r="MI5" s="210"/>
      <c r="MJ5" s="210"/>
      <c r="MK5" s="210"/>
      <c r="ML5" s="210"/>
      <c r="MM5" s="210"/>
      <c r="MN5" s="210"/>
      <c r="MO5" s="210"/>
      <c r="MP5" s="210"/>
      <c r="MQ5" s="210"/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/>
      <c r="MB6" s="208"/>
      <c r="MC6" s="208"/>
      <c r="MD6" s="208"/>
      <c r="ME6" s="208"/>
      <c r="MF6" s="208"/>
      <c r="MG6" s="208"/>
      <c r="MH6" s="208"/>
      <c r="MI6" s="208"/>
      <c r="MJ6" s="208"/>
      <c r="MK6" s="208"/>
      <c r="ML6" s="208"/>
      <c r="MM6" s="208"/>
      <c r="MN6" s="208"/>
      <c r="MO6" s="208"/>
      <c r="MP6" s="208"/>
      <c r="MQ6" s="208"/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/>
      <c r="MB7" s="210"/>
      <c r="MC7" s="210"/>
      <c r="MD7" s="210"/>
      <c r="ME7" s="210"/>
      <c r="MF7" s="210"/>
      <c r="MG7" s="210"/>
      <c r="MH7" s="210"/>
      <c r="MI7" s="210"/>
      <c r="MJ7" s="210"/>
      <c r="MK7" s="210"/>
      <c r="ML7" s="210"/>
      <c r="MM7" s="210"/>
      <c r="MN7" s="210"/>
      <c r="MO7" s="210"/>
      <c r="MP7" s="210"/>
      <c r="MQ7" s="210"/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/>
      <c r="MB8" s="208"/>
      <c r="MC8" s="208"/>
      <c r="MD8" s="208"/>
      <c r="ME8" s="208"/>
      <c r="MF8" s="208"/>
      <c r="MG8" s="208"/>
      <c r="MH8" s="208"/>
      <c r="MI8" s="208"/>
      <c r="MJ8" s="208"/>
      <c r="MK8" s="208"/>
      <c r="ML8" s="208"/>
      <c r="MM8" s="208"/>
      <c r="MN8" s="208"/>
      <c r="MO8" s="208"/>
      <c r="MP8" s="208"/>
      <c r="MQ8" s="208"/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/>
      <c r="MB9" s="210"/>
      <c r="MC9" s="210"/>
      <c r="MD9" s="210"/>
      <c r="ME9" s="210"/>
      <c r="MF9" s="210"/>
      <c r="MG9" s="210"/>
      <c r="MH9" s="210"/>
      <c r="MI9" s="210"/>
      <c r="MJ9" s="210"/>
      <c r="MK9" s="210"/>
      <c r="ML9" s="210"/>
      <c r="MM9" s="210"/>
      <c r="MN9" s="210"/>
      <c r="MO9" s="210"/>
      <c r="MP9" s="210"/>
      <c r="MQ9" s="210"/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/>
      <c r="MB10" s="208"/>
      <c r="MC10" s="208"/>
      <c r="MD10" s="208"/>
      <c r="ME10" s="208"/>
      <c r="MF10" s="208"/>
      <c r="MG10" s="208"/>
      <c r="MH10" s="208"/>
      <c r="MI10" s="208"/>
      <c r="MJ10" s="208"/>
      <c r="MK10" s="208"/>
      <c r="ML10" s="208"/>
      <c r="MM10" s="208"/>
      <c r="MN10" s="208"/>
      <c r="MO10" s="208"/>
      <c r="MP10" s="208"/>
      <c r="MQ10" s="208"/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/>
      <c r="MB11" s="210"/>
      <c r="MC11" s="210"/>
      <c r="MD11" s="210"/>
      <c r="ME11" s="210"/>
      <c r="MF11" s="210"/>
      <c r="MG11" s="210"/>
      <c r="MH11" s="210"/>
      <c r="MI11" s="210"/>
      <c r="MJ11" s="210"/>
      <c r="MK11" s="210"/>
      <c r="ML11" s="210"/>
      <c r="MM11" s="210"/>
      <c r="MN11" s="210"/>
      <c r="MO11" s="210"/>
      <c r="MP11" s="210"/>
      <c r="MQ11" s="210"/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/>
      <c r="MB12" s="208"/>
      <c r="MC12" s="208"/>
      <c r="MD12" s="208"/>
      <c r="ME12" s="208"/>
      <c r="MF12" s="208"/>
      <c r="MG12" s="208"/>
      <c r="MH12" s="208"/>
      <c r="MI12" s="208"/>
      <c r="MJ12" s="208"/>
      <c r="MK12" s="208"/>
      <c r="ML12" s="208"/>
      <c r="MM12" s="208"/>
      <c r="MN12" s="208"/>
      <c r="MO12" s="208"/>
      <c r="MP12" s="208"/>
      <c r="MQ12" s="208"/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/>
      <c r="MB13" s="210"/>
      <c r="MC13" s="210"/>
      <c r="MD13" s="210"/>
      <c r="ME13" s="210"/>
      <c r="MF13" s="210"/>
      <c r="MG13" s="210"/>
      <c r="MH13" s="210"/>
      <c r="MI13" s="210"/>
      <c r="MJ13" s="210"/>
      <c r="MK13" s="210"/>
      <c r="ML13" s="210"/>
      <c r="MM13" s="210"/>
      <c r="MN13" s="210"/>
      <c r="MO13" s="210"/>
      <c r="MP13" s="210"/>
      <c r="MQ13" s="210"/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/>
      <c r="MB14" s="212"/>
      <c r="MC14" s="212"/>
      <c r="MD14" s="212"/>
      <c r="ME14" s="212"/>
      <c r="MF14" s="212"/>
      <c r="MG14" s="212"/>
      <c r="MH14" s="212"/>
      <c r="MI14" s="212"/>
      <c r="MJ14" s="212"/>
      <c r="MK14" s="212"/>
      <c r="ML14" s="212"/>
      <c r="MM14" s="212"/>
      <c r="MN14" s="212"/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314"/>
  <sheetViews>
    <sheetView topLeftCell="A7279" workbookViewId="0">
      <selection activeCell="C7163" sqref="C7163:E731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95EC8-C4D1-4FEE-A7D8-5730BBBFEF7D}">
  <dimension ref="A1:N153"/>
  <sheetViews>
    <sheetView workbookViewId="0">
      <selection activeCell="J1" sqref="J1"/>
    </sheetView>
  </sheetViews>
  <sheetFormatPr defaultRowHeight="15"/>
  <cols>
    <col min="1" max="1" width="27.28515625" bestFit="1" customWidth="1"/>
    <col min="10" max="10" width="27.28515625" bestFit="1" customWidth="1"/>
    <col min="11" max="11" width="23.85546875" bestFit="1" customWidth="1"/>
    <col min="13" max="13" width="27.28515625" bestFit="1" customWidth="1"/>
    <col min="14" max="14" width="26.140625" bestFit="1" customWidth="1"/>
  </cols>
  <sheetData>
    <row r="1" spans="1:14">
      <c r="A1" t="s">
        <v>450</v>
      </c>
      <c r="B1" t="s">
        <v>929</v>
      </c>
      <c r="F1" s="228"/>
      <c r="G1" s="229"/>
      <c r="H1" s="230"/>
      <c r="J1" s="237" t="s">
        <v>450</v>
      </c>
      <c r="K1" t="s">
        <v>930</v>
      </c>
      <c r="M1" t="s">
        <v>450</v>
      </c>
      <c r="N1" t="s">
        <v>930</v>
      </c>
    </row>
    <row r="2" spans="1:14">
      <c r="A2" s="214" t="s">
        <v>838</v>
      </c>
      <c r="B2" s="215">
        <v>37</v>
      </c>
      <c r="F2" s="231"/>
      <c r="G2" s="232"/>
      <c r="H2" s="233"/>
      <c r="J2" t="s">
        <v>548</v>
      </c>
      <c r="K2" s="22">
        <v>6</v>
      </c>
      <c r="M2" t="s">
        <v>838</v>
      </c>
      <c r="N2">
        <v>8</v>
      </c>
    </row>
    <row r="3" spans="1:14">
      <c r="A3" s="214" t="s">
        <v>800</v>
      </c>
      <c r="B3" s="215">
        <v>31</v>
      </c>
      <c r="F3" s="231"/>
      <c r="G3" s="232"/>
      <c r="H3" s="233"/>
      <c r="J3" t="s">
        <v>732</v>
      </c>
      <c r="K3" s="22">
        <v>6</v>
      </c>
      <c r="M3" t="s">
        <v>800</v>
      </c>
      <c r="N3">
        <v>8</v>
      </c>
    </row>
    <row r="4" spans="1:14">
      <c r="A4" s="214" t="s">
        <v>748</v>
      </c>
      <c r="B4" s="215">
        <v>27</v>
      </c>
      <c r="F4" s="231"/>
      <c r="G4" s="232"/>
      <c r="H4" s="233"/>
      <c r="J4" t="s">
        <v>927</v>
      </c>
      <c r="K4" s="22">
        <v>1</v>
      </c>
      <c r="M4" t="s">
        <v>790</v>
      </c>
      <c r="N4">
        <v>8</v>
      </c>
    </row>
    <row r="5" spans="1:14">
      <c r="A5" s="214" t="s">
        <v>790</v>
      </c>
      <c r="B5" s="215">
        <v>25</v>
      </c>
      <c r="F5" s="231"/>
      <c r="G5" s="232"/>
      <c r="H5" s="233"/>
      <c r="J5" t="s">
        <v>846</v>
      </c>
      <c r="K5" s="22">
        <v>3</v>
      </c>
      <c r="M5" t="s">
        <v>781</v>
      </c>
      <c r="N5">
        <v>7</v>
      </c>
    </row>
    <row r="6" spans="1:14">
      <c r="A6" s="214" t="s">
        <v>781</v>
      </c>
      <c r="B6" s="215">
        <v>22</v>
      </c>
      <c r="F6" s="231"/>
      <c r="G6" s="232"/>
      <c r="H6" s="233"/>
      <c r="J6" t="s">
        <v>737</v>
      </c>
      <c r="K6" s="22">
        <v>1</v>
      </c>
      <c r="M6" t="s">
        <v>548</v>
      </c>
      <c r="N6">
        <v>6</v>
      </c>
    </row>
    <row r="7" spans="1:14">
      <c r="A7" s="214" t="s">
        <v>779</v>
      </c>
      <c r="B7" s="215">
        <v>19</v>
      </c>
      <c r="F7" s="231"/>
      <c r="G7" s="232"/>
      <c r="H7" s="233"/>
      <c r="J7" t="s">
        <v>793</v>
      </c>
      <c r="K7" s="22">
        <v>3</v>
      </c>
      <c r="M7" t="s">
        <v>732</v>
      </c>
      <c r="N7">
        <v>6</v>
      </c>
    </row>
    <row r="8" spans="1:14">
      <c r="A8" s="214" t="s">
        <v>730</v>
      </c>
      <c r="B8" s="215">
        <v>18</v>
      </c>
      <c r="F8" s="231"/>
      <c r="G8" s="232"/>
      <c r="H8" s="233"/>
      <c r="J8" t="s">
        <v>723</v>
      </c>
      <c r="K8" s="22">
        <v>1</v>
      </c>
      <c r="M8" t="s">
        <v>729</v>
      </c>
      <c r="N8">
        <v>6</v>
      </c>
    </row>
    <row r="9" spans="1:14">
      <c r="A9" s="214" t="s">
        <v>732</v>
      </c>
      <c r="B9" s="215">
        <v>16</v>
      </c>
      <c r="F9" s="231"/>
      <c r="G9" s="232"/>
      <c r="H9" s="233"/>
      <c r="J9" t="s">
        <v>720</v>
      </c>
      <c r="K9" s="22">
        <v>1</v>
      </c>
      <c r="M9" t="s">
        <v>734</v>
      </c>
      <c r="N9">
        <v>5</v>
      </c>
    </row>
    <row r="10" spans="1:14">
      <c r="A10" s="214" t="s">
        <v>734</v>
      </c>
      <c r="B10" s="215">
        <v>15</v>
      </c>
      <c r="F10" s="231"/>
      <c r="G10" s="232"/>
      <c r="H10" s="233"/>
      <c r="J10" t="s">
        <v>718</v>
      </c>
      <c r="K10" s="22">
        <v>3</v>
      </c>
      <c r="M10" t="s">
        <v>785</v>
      </c>
      <c r="N10">
        <v>5</v>
      </c>
    </row>
    <row r="11" spans="1:14">
      <c r="A11" s="214" t="s">
        <v>921</v>
      </c>
      <c r="B11" s="215">
        <v>13</v>
      </c>
      <c r="F11" s="231"/>
      <c r="G11" s="232"/>
      <c r="H11" s="233"/>
      <c r="J11" t="s">
        <v>887</v>
      </c>
      <c r="K11" s="22">
        <v>1</v>
      </c>
      <c r="M11" t="s">
        <v>824</v>
      </c>
      <c r="N11">
        <v>5</v>
      </c>
    </row>
    <row r="12" spans="1:14">
      <c r="A12" s="214" t="s">
        <v>729</v>
      </c>
      <c r="B12" s="215">
        <v>13</v>
      </c>
      <c r="F12" s="231"/>
      <c r="G12" s="232"/>
      <c r="H12" s="233"/>
      <c r="J12" t="s">
        <v>734</v>
      </c>
      <c r="K12" s="22">
        <v>5</v>
      </c>
      <c r="M12" t="s">
        <v>779</v>
      </c>
      <c r="N12">
        <v>5</v>
      </c>
    </row>
    <row r="13" spans="1:14">
      <c r="A13" s="214" t="s">
        <v>719</v>
      </c>
      <c r="B13" s="215">
        <v>11</v>
      </c>
      <c r="F13" s="231"/>
      <c r="G13" s="232"/>
      <c r="H13" s="233"/>
      <c r="J13" t="s">
        <v>837</v>
      </c>
      <c r="K13" s="22">
        <v>1</v>
      </c>
      <c r="M13" t="s">
        <v>731</v>
      </c>
      <c r="N13">
        <v>5</v>
      </c>
    </row>
    <row r="14" spans="1:14">
      <c r="A14" s="216" t="s">
        <v>745</v>
      </c>
      <c r="B14" s="217">
        <v>60</v>
      </c>
      <c r="F14" s="231"/>
      <c r="G14" s="232"/>
      <c r="H14" s="233"/>
      <c r="J14" t="s">
        <v>833</v>
      </c>
      <c r="K14" s="22">
        <v>3</v>
      </c>
      <c r="M14" t="s">
        <v>814</v>
      </c>
      <c r="N14">
        <v>5</v>
      </c>
    </row>
    <row r="15" spans="1:14">
      <c r="A15" s="216" t="s">
        <v>800</v>
      </c>
      <c r="B15" s="217">
        <v>36</v>
      </c>
      <c r="F15" s="231"/>
      <c r="G15" s="232"/>
      <c r="H15" s="233"/>
      <c r="J15" t="s">
        <v>816</v>
      </c>
      <c r="K15" s="22">
        <v>1</v>
      </c>
      <c r="M15" t="s">
        <v>745</v>
      </c>
      <c r="N15">
        <v>4</v>
      </c>
    </row>
    <row r="16" spans="1:14">
      <c r="A16" s="216" t="s">
        <v>838</v>
      </c>
      <c r="B16" s="217">
        <v>34</v>
      </c>
      <c r="F16" s="231"/>
      <c r="G16" s="232"/>
      <c r="H16" s="233"/>
      <c r="J16" t="s">
        <v>745</v>
      </c>
      <c r="K16" s="22">
        <v>4</v>
      </c>
      <c r="M16" t="s">
        <v>748</v>
      </c>
      <c r="N16">
        <v>4</v>
      </c>
    </row>
    <row r="17" spans="1:14">
      <c r="A17" s="216" t="s">
        <v>814</v>
      </c>
      <c r="B17" s="217">
        <v>30</v>
      </c>
      <c r="F17" s="231"/>
      <c r="G17" s="232"/>
      <c r="H17" s="233"/>
      <c r="J17" t="s">
        <v>838</v>
      </c>
      <c r="K17" s="22">
        <v>8</v>
      </c>
      <c r="M17" t="s">
        <v>730</v>
      </c>
      <c r="N17">
        <v>4</v>
      </c>
    </row>
    <row r="18" spans="1:14">
      <c r="A18" s="216" t="s">
        <v>734</v>
      </c>
      <c r="B18" s="217">
        <v>23</v>
      </c>
      <c r="F18" s="234"/>
      <c r="G18" s="235"/>
      <c r="H18" s="236"/>
      <c r="J18" t="s">
        <v>781</v>
      </c>
      <c r="K18" s="22">
        <v>7</v>
      </c>
      <c r="M18" t="s">
        <v>789</v>
      </c>
      <c r="N18">
        <v>4</v>
      </c>
    </row>
    <row r="19" spans="1:14">
      <c r="A19" s="216" t="s">
        <v>729</v>
      </c>
      <c r="B19" s="217">
        <v>21</v>
      </c>
      <c r="J19" t="s">
        <v>785</v>
      </c>
      <c r="K19" s="22">
        <v>5</v>
      </c>
      <c r="M19" t="s">
        <v>846</v>
      </c>
      <c r="N19">
        <v>3</v>
      </c>
    </row>
    <row r="20" spans="1:14">
      <c r="A20" s="216" t="s">
        <v>790</v>
      </c>
      <c r="B20" s="217">
        <v>20</v>
      </c>
      <c r="J20" t="s">
        <v>725</v>
      </c>
      <c r="K20" s="22">
        <v>1</v>
      </c>
      <c r="M20" t="s">
        <v>793</v>
      </c>
      <c r="N20">
        <v>3</v>
      </c>
    </row>
    <row r="21" spans="1:14">
      <c r="A21" s="216" t="s">
        <v>832</v>
      </c>
      <c r="B21" s="217">
        <v>19</v>
      </c>
      <c r="J21" t="s">
        <v>924</v>
      </c>
      <c r="K21" s="22">
        <v>1</v>
      </c>
      <c r="M21" t="s">
        <v>718</v>
      </c>
      <c r="N21">
        <v>3</v>
      </c>
    </row>
    <row r="22" spans="1:14">
      <c r="A22" s="216" t="s">
        <v>793</v>
      </c>
      <c r="B22" s="217">
        <v>18</v>
      </c>
      <c r="J22" t="s">
        <v>769</v>
      </c>
      <c r="K22" s="22">
        <v>2</v>
      </c>
      <c r="M22" t="s">
        <v>833</v>
      </c>
      <c r="N22">
        <v>3</v>
      </c>
    </row>
    <row r="23" spans="1:14">
      <c r="A23" s="216" t="s">
        <v>837</v>
      </c>
      <c r="B23" s="217">
        <v>17</v>
      </c>
      <c r="J23" t="s">
        <v>928</v>
      </c>
      <c r="K23" s="22">
        <v>1</v>
      </c>
      <c r="M23" t="s">
        <v>739</v>
      </c>
      <c r="N23">
        <v>3</v>
      </c>
    </row>
    <row r="24" spans="1:14">
      <c r="A24" s="216" t="s">
        <v>846</v>
      </c>
      <c r="B24" s="217">
        <v>17</v>
      </c>
      <c r="J24" t="s">
        <v>719</v>
      </c>
      <c r="K24" s="22">
        <v>2</v>
      </c>
      <c r="M24" t="s">
        <v>830</v>
      </c>
      <c r="N24">
        <v>3</v>
      </c>
    </row>
    <row r="25" spans="1:14">
      <c r="A25" s="216" t="s">
        <v>789</v>
      </c>
      <c r="B25" s="217">
        <v>16</v>
      </c>
      <c r="J25" t="s">
        <v>722</v>
      </c>
      <c r="K25" s="22">
        <v>2</v>
      </c>
      <c r="M25" t="s">
        <v>717</v>
      </c>
      <c r="N25">
        <v>3</v>
      </c>
    </row>
    <row r="26" spans="1:14">
      <c r="A26" s="216" t="s">
        <v>785</v>
      </c>
      <c r="B26" s="217">
        <v>16</v>
      </c>
      <c r="J26" t="s">
        <v>890</v>
      </c>
      <c r="K26" s="22">
        <v>1</v>
      </c>
      <c r="M26" t="s">
        <v>769</v>
      </c>
      <c r="N26">
        <v>2</v>
      </c>
    </row>
    <row r="27" spans="1:14">
      <c r="A27" s="216" t="s">
        <v>731</v>
      </c>
      <c r="B27" s="217">
        <v>14</v>
      </c>
      <c r="J27" t="s">
        <v>832</v>
      </c>
      <c r="K27" s="22">
        <v>2</v>
      </c>
      <c r="M27" t="s">
        <v>719</v>
      </c>
      <c r="N27">
        <v>2</v>
      </c>
    </row>
    <row r="28" spans="1:14">
      <c r="A28" s="216" t="s">
        <v>548</v>
      </c>
      <c r="B28" s="217">
        <v>14</v>
      </c>
      <c r="J28" t="s">
        <v>824</v>
      </c>
      <c r="K28" s="22">
        <v>5</v>
      </c>
      <c r="M28" t="s">
        <v>722</v>
      </c>
      <c r="N28">
        <v>2</v>
      </c>
    </row>
    <row r="29" spans="1:14">
      <c r="A29" s="216" t="s">
        <v>824</v>
      </c>
      <c r="B29" s="217">
        <v>14</v>
      </c>
      <c r="J29" t="s">
        <v>779</v>
      </c>
      <c r="K29" s="22">
        <v>5</v>
      </c>
      <c r="M29" t="s">
        <v>832</v>
      </c>
      <c r="N29">
        <v>2</v>
      </c>
    </row>
    <row r="30" spans="1:14">
      <c r="A30" s="216" t="s">
        <v>732</v>
      </c>
      <c r="B30" s="217">
        <v>13</v>
      </c>
      <c r="J30" t="s">
        <v>923</v>
      </c>
      <c r="K30" s="22">
        <v>1</v>
      </c>
      <c r="M30" t="s">
        <v>796</v>
      </c>
      <c r="N30">
        <v>2</v>
      </c>
    </row>
    <row r="31" spans="1:14">
      <c r="A31" s="216" t="s">
        <v>722</v>
      </c>
      <c r="B31" s="217">
        <v>13</v>
      </c>
      <c r="J31" t="s">
        <v>925</v>
      </c>
      <c r="K31" s="22">
        <v>1</v>
      </c>
      <c r="M31" t="s">
        <v>752</v>
      </c>
      <c r="N31">
        <v>2</v>
      </c>
    </row>
    <row r="32" spans="1:14">
      <c r="A32" s="216" t="s">
        <v>739</v>
      </c>
      <c r="B32" s="217">
        <v>13</v>
      </c>
      <c r="J32" t="s">
        <v>721</v>
      </c>
      <c r="K32" s="22">
        <v>1</v>
      </c>
      <c r="M32" t="s">
        <v>611</v>
      </c>
      <c r="N32">
        <v>2</v>
      </c>
    </row>
    <row r="33" spans="1:14">
      <c r="A33" s="216" t="s">
        <v>830</v>
      </c>
      <c r="B33" s="217">
        <v>13</v>
      </c>
      <c r="J33" t="s">
        <v>748</v>
      </c>
      <c r="K33" s="22">
        <v>4</v>
      </c>
      <c r="M33" t="s">
        <v>927</v>
      </c>
      <c r="N33">
        <v>1</v>
      </c>
    </row>
    <row r="34" spans="1:14">
      <c r="A34" s="218" t="s">
        <v>790</v>
      </c>
      <c r="B34" s="219">
        <v>36</v>
      </c>
      <c r="J34" t="s">
        <v>730</v>
      </c>
      <c r="K34" s="22">
        <v>4</v>
      </c>
      <c r="M34" t="s">
        <v>737</v>
      </c>
      <c r="N34">
        <v>1</v>
      </c>
    </row>
    <row r="35" spans="1:14">
      <c r="A35" s="218" t="s">
        <v>838</v>
      </c>
      <c r="B35" s="219">
        <v>34</v>
      </c>
      <c r="J35" t="s">
        <v>796</v>
      </c>
      <c r="K35" s="22">
        <v>2</v>
      </c>
      <c r="M35" t="s">
        <v>723</v>
      </c>
      <c r="N35">
        <v>1</v>
      </c>
    </row>
    <row r="36" spans="1:14">
      <c r="A36" s="218" t="s">
        <v>800</v>
      </c>
      <c r="B36" s="219">
        <v>33</v>
      </c>
      <c r="J36" t="s">
        <v>731</v>
      </c>
      <c r="K36" s="22">
        <v>5</v>
      </c>
      <c r="M36" t="s">
        <v>720</v>
      </c>
      <c r="N36">
        <v>1</v>
      </c>
    </row>
    <row r="37" spans="1:14">
      <c r="A37" s="218" t="s">
        <v>745</v>
      </c>
      <c r="B37" s="219">
        <v>29</v>
      </c>
      <c r="J37" t="s">
        <v>715</v>
      </c>
      <c r="K37" s="22">
        <v>1</v>
      </c>
      <c r="M37" t="s">
        <v>887</v>
      </c>
      <c r="N37">
        <v>1</v>
      </c>
    </row>
    <row r="38" spans="1:14">
      <c r="A38" s="218" t="s">
        <v>734</v>
      </c>
      <c r="B38" s="219">
        <v>24</v>
      </c>
      <c r="J38" t="s">
        <v>729</v>
      </c>
      <c r="K38" s="22">
        <v>6</v>
      </c>
      <c r="M38" t="s">
        <v>837</v>
      </c>
      <c r="N38">
        <v>1</v>
      </c>
    </row>
    <row r="39" spans="1:14">
      <c r="A39" s="218" t="s">
        <v>548</v>
      </c>
      <c r="B39" s="219">
        <v>24</v>
      </c>
      <c r="J39" t="s">
        <v>739</v>
      </c>
      <c r="K39" s="22">
        <v>3</v>
      </c>
      <c r="M39" t="s">
        <v>816</v>
      </c>
      <c r="N39">
        <v>1</v>
      </c>
    </row>
    <row r="40" spans="1:14">
      <c r="A40" s="218" t="s">
        <v>824</v>
      </c>
      <c r="B40" s="219">
        <v>21</v>
      </c>
      <c r="J40" t="s">
        <v>752</v>
      </c>
      <c r="K40" s="22">
        <v>2</v>
      </c>
      <c r="M40" t="s">
        <v>725</v>
      </c>
      <c r="N40">
        <v>1</v>
      </c>
    </row>
    <row r="41" spans="1:14">
      <c r="A41" s="218" t="s">
        <v>846</v>
      </c>
      <c r="B41" s="219">
        <v>19</v>
      </c>
      <c r="J41" t="s">
        <v>830</v>
      </c>
      <c r="K41" s="22">
        <v>3</v>
      </c>
      <c r="M41" t="s">
        <v>924</v>
      </c>
      <c r="N41">
        <v>1</v>
      </c>
    </row>
    <row r="42" spans="1:14">
      <c r="A42" s="218" t="s">
        <v>833</v>
      </c>
      <c r="B42" s="219">
        <v>18</v>
      </c>
      <c r="J42" t="s">
        <v>922</v>
      </c>
      <c r="K42" s="22">
        <v>1</v>
      </c>
      <c r="M42" t="s">
        <v>928</v>
      </c>
      <c r="N42">
        <v>1</v>
      </c>
    </row>
    <row r="43" spans="1:14">
      <c r="A43" s="218" t="s">
        <v>721</v>
      </c>
      <c r="B43" s="219">
        <v>18</v>
      </c>
      <c r="J43" t="s">
        <v>726</v>
      </c>
      <c r="K43" s="22">
        <v>1</v>
      </c>
      <c r="M43" t="s">
        <v>890</v>
      </c>
      <c r="N43">
        <v>1</v>
      </c>
    </row>
    <row r="44" spans="1:14">
      <c r="A44" s="218" t="s">
        <v>731</v>
      </c>
      <c r="B44" s="219">
        <v>18</v>
      </c>
      <c r="J44" t="s">
        <v>884</v>
      </c>
      <c r="K44" s="22">
        <v>1</v>
      </c>
      <c r="M44" t="s">
        <v>923</v>
      </c>
      <c r="N44">
        <v>1</v>
      </c>
    </row>
    <row r="45" spans="1:14">
      <c r="A45" s="218" t="s">
        <v>781</v>
      </c>
      <c r="B45" s="219">
        <v>17</v>
      </c>
      <c r="J45" t="s">
        <v>611</v>
      </c>
      <c r="K45" s="22">
        <v>2</v>
      </c>
      <c r="M45" t="s">
        <v>925</v>
      </c>
      <c r="N45">
        <v>1</v>
      </c>
    </row>
    <row r="46" spans="1:14">
      <c r="A46" s="218" t="s">
        <v>722</v>
      </c>
      <c r="B46" s="219">
        <v>17</v>
      </c>
      <c r="J46" t="s">
        <v>717</v>
      </c>
      <c r="K46" s="22">
        <v>3</v>
      </c>
      <c r="M46" t="s">
        <v>721</v>
      </c>
      <c r="N46">
        <v>1</v>
      </c>
    </row>
    <row r="47" spans="1:14">
      <c r="A47" s="218" t="s">
        <v>789</v>
      </c>
      <c r="B47" s="219">
        <v>16</v>
      </c>
      <c r="J47" t="s">
        <v>897</v>
      </c>
      <c r="K47" s="22">
        <v>1</v>
      </c>
      <c r="M47" t="s">
        <v>715</v>
      </c>
      <c r="N47">
        <v>1</v>
      </c>
    </row>
    <row r="48" spans="1:14">
      <c r="A48" s="218" t="s">
        <v>814</v>
      </c>
      <c r="B48" s="219">
        <v>16</v>
      </c>
      <c r="J48" t="s">
        <v>789</v>
      </c>
      <c r="K48" s="22">
        <v>4</v>
      </c>
      <c r="M48" t="s">
        <v>922</v>
      </c>
      <c r="N48">
        <v>1</v>
      </c>
    </row>
    <row r="49" spans="1:14">
      <c r="A49" s="218" t="s">
        <v>725</v>
      </c>
      <c r="B49" s="219">
        <v>16</v>
      </c>
      <c r="J49" t="s">
        <v>848</v>
      </c>
      <c r="K49" s="22">
        <v>1</v>
      </c>
      <c r="M49" t="s">
        <v>726</v>
      </c>
      <c r="N49">
        <v>1</v>
      </c>
    </row>
    <row r="50" spans="1:14">
      <c r="A50" s="218" t="s">
        <v>732</v>
      </c>
      <c r="B50" s="219">
        <v>16</v>
      </c>
      <c r="J50" t="s">
        <v>800</v>
      </c>
      <c r="K50" s="22">
        <v>8</v>
      </c>
      <c r="M50" t="s">
        <v>884</v>
      </c>
      <c r="N50">
        <v>1</v>
      </c>
    </row>
    <row r="51" spans="1:14">
      <c r="A51" s="218" t="s">
        <v>836</v>
      </c>
      <c r="B51" s="219">
        <v>16</v>
      </c>
      <c r="J51" t="s">
        <v>807</v>
      </c>
      <c r="K51" s="22">
        <v>1</v>
      </c>
      <c r="M51" t="s">
        <v>897</v>
      </c>
      <c r="N51">
        <v>1</v>
      </c>
    </row>
    <row r="52" spans="1:14">
      <c r="A52" s="218" t="s">
        <v>739</v>
      </c>
      <c r="B52" s="219">
        <v>15</v>
      </c>
      <c r="J52" t="s">
        <v>790</v>
      </c>
      <c r="K52" s="22">
        <v>8</v>
      </c>
      <c r="M52" t="s">
        <v>848</v>
      </c>
      <c r="N52">
        <v>1</v>
      </c>
    </row>
    <row r="53" spans="1:14">
      <c r="A53" s="218" t="s">
        <v>730</v>
      </c>
      <c r="B53" s="219">
        <v>15</v>
      </c>
      <c r="J53" t="s">
        <v>921</v>
      </c>
      <c r="K53" s="22">
        <v>1</v>
      </c>
      <c r="M53" t="s">
        <v>807</v>
      </c>
      <c r="N53">
        <v>1</v>
      </c>
    </row>
    <row r="54" spans="1:14">
      <c r="A54" s="220" t="s">
        <v>800</v>
      </c>
      <c r="B54" s="221">
        <v>39</v>
      </c>
      <c r="J54" t="s">
        <v>814</v>
      </c>
      <c r="K54" s="22">
        <v>5</v>
      </c>
      <c r="M54" t="s">
        <v>921</v>
      </c>
      <c r="N54">
        <v>1</v>
      </c>
    </row>
    <row r="55" spans="1:14">
      <c r="A55" s="220" t="s">
        <v>838</v>
      </c>
      <c r="B55" s="221">
        <v>37</v>
      </c>
      <c r="J55" t="s">
        <v>931</v>
      </c>
      <c r="K55" s="22">
        <v>152</v>
      </c>
    </row>
    <row r="56" spans="1:14">
      <c r="A56" s="220" t="s">
        <v>790</v>
      </c>
      <c r="B56" s="221">
        <v>32</v>
      </c>
    </row>
    <row r="57" spans="1:14">
      <c r="A57" s="220" t="s">
        <v>769</v>
      </c>
      <c r="B57" s="221">
        <v>27</v>
      </c>
    </row>
    <row r="58" spans="1:14">
      <c r="A58" s="220" t="s">
        <v>745</v>
      </c>
      <c r="B58" s="221">
        <v>22</v>
      </c>
    </row>
    <row r="59" spans="1:14">
      <c r="A59" s="220" t="s">
        <v>734</v>
      </c>
      <c r="B59" s="221">
        <v>22</v>
      </c>
    </row>
    <row r="60" spans="1:14">
      <c r="A60" s="220" t="s">
        <v>781</v>
      </c>
      <c r="B60" s="221">
        <v>21</v>
      </c>
    </row>
    <row r="61" spans="1:14">
      <c r="A61" s="220" t="s">
        <v>739</v>
      </c>
      <c r="B61" s="221">
        <v>21</v>
      </c>
    </row>
    <row r="62" spans="1:14">
      <c r="A62" s="220" t="s">
        <v>719</v>
      </c>
      <c r="B62" s="221">
        <v>19</v>
      </c>
    </row>
    <row r="63" spans="1:14">
      <c r="A63" s="220" t="s">
        <v>836</v>
      </c>
      <c r="B63" s="221">
        <v>19</v>
      </c>
    </row>
    <row r="64" spans="1:14">
      <c r="A64" s="220" t="s">
        <v>718</v>
      </c>
      <c r="B64" s="221">
        <v>17</v>
      </c>
    </row>
    <row r="65" spans="1:2">
      <c r="A65" s="220" t="s">
        <v>729</v>
      </c>
      <c r="B65" s="221">
        <v>17</v>
      </c>
    </row>
    <row r="66" spans="1:2">
      <c r="A66" s="220" t="s">
        <v>848</v>
      </c>
      <c r="B66" s="221">
        <v>15</v>
      </c>
    </row>
    <row r="67" spans="1:2">
      <c r="A67" s="220" t="s">
        <v>548</v>
      </c>
      <c r="B67" s="221">
        <v>15</v>
      </c>
    </row>
    <row r="68" spans="1:2">
      <c r="A68" s="220" t="s">
        <v>897</v>
      </c>
      <c r="B68" s="221">
        <v>14</v>
      </c>
    </row>
    <row r="69" spans="1:2">
      <c r="A69" s="220" t="s">
        <v>720</v>
      </c>
      <c r="B69" s="221">
        <v>14</v>
      </c>
    </row>
    <row r="70" spans="1:2">
      <c r="A70" s="220" t="s">
        <v>814</v>
      </c>
      <c r="B70" s="221">
        <v>14</v>
      </c>
    </row>
    <row r="71" spans="1:2">
      <c r="A71" s="220" t="s">
        <v>731</v>
      </c>
      <c r="B71" s="221">
        <v>14</v>
      </c>
    </row>
    <row r="72" spans="1:2">
      <c r="A72" s="220" t="s">
        <v>726</v>
      </c>
      <c r="B72" s="221">
        <v>13</v>
      </c>
    </row>
    <row r="73" spans="1:2">
      <c r="A73" s="220" t="s">
        <v>890</v>
      </c>
      <c r="B73" s="221">
        <v>13</v>
      </c>
    </row>
    <row r="74" spans="1:2">
      <c r="A74" s="222" t="s">
        <v>838</v>
      </c>
      <c r="B74" s="223">
        <v>40</v>
      </c>
    </row>
    <row r="75" spans="1:2">
      <c r="A75" s="222" t="s">
        <v>922</v>
      </c>
      <c r="B75" s="223">
        <v>21</v>
      </c>
    </row>
    <row r="76" spans="1:2">
      <c r="A76" s="222" t="s">
        <v>846</v>
      </c>
      <c r="B76" s="223">
        <v>20</v>
      </c>
    </row>
    <row r="77" spans="1:2">
      <c r="A77" s="222" t="s">
        <v>730</v>
      </c>
      <c r="B77" s="223">
        <v>20</v>
      </c>
    </row>
    <row r="78" spans="1:2">
      <c r="A78" s="222" t="s">
        <v>800</v>
      </c>
      <c r="B78" s="223">
        <v>20</v>
      </c>
    </row>
    <row r="79" spans="1:2">
      <c r="A79" s="222" t="s">
        <v>832</v>
      </c>
      <c r="B79" s="223">
        <v>18</v>
      </c>
    </row>
    <row r="80" spans="1:2">
      <c r="A80" s="222" t="s">
        <v>781</v>
      </c>
      <c r="B80" s="223">
        <v>17</v>
      </c>
    </row>
    <row r="81" spans="1:2">
      <c r="A81" s="222" t="s">
        <v>790</v>
      </c>
      <c r="B81" s="223">
        <v>16</v>
      </c>
    </row>
    <row r="82" spans="1:2">
      <c r="A82" s="222" t="s">
        <v>737</v>
      </c>
      <c r="B82" s="223">
        <v>15</v>
      </c>
    </row>
    <row r="83" spans="1:2">
      <c r="A83" s="222" t="s">
        <v>731</v>
      </c>
      <c r="B83" s="223">
        <v>15</v>
      </c>
    </row>
    <row r="84" spans="1:2">
      <c r="A84" s="222" t="s">
        <v>814</v>
      </c>
      <c r="B84" s="223">
        <v>15</v>
      </c>
    </row>
    <row r="85" spans="1:2">
      <c r="A85" s="222" t="s">
        <v>548</v>
      </c>
      <c r="B85" s="223">
        <v>14</v>
      </c>
    </row>
    <row r="86" spans="1:2">
      <c r="A86" s="222" t="s">
        <v>785</v>
      </c>
      <c r="B86" s="223">
        <v>13</v>
      </c>
    </row>
    <row r="87" spans="1:2">
      <c r="A87" s="222" t="s">
        <v>884</v>
      </c>
      <c r="B87" s="223">
        <v>13</v>
      </c>
    </row>
    <row r="88" spans="1:2">
      <c r="A88" s="222" t="s">
        <v>793</v>
      </c>
      <c r="B88" s="223">
        <v>12</v>
      </c>
    </row>
    <row r="89" spans="1:2">
      <c r="A89" s="222" t="s">
        <v>833</v>
      </c>
      <c r="B89" s="223">
        <v>12</v>
      </c>
    </row>
    <row r="90" spans="1:2">
      <c r="A90" s="222" t="s">
        <v>836</v>
      </c>
      <c r="B90" s="223">
        <v>12</v>
      </c>
    </row>
    <row r="91" spans="1:2">
      <c r="A91" s="222" t="s">
        <v>732</v>
      </c>
      <c r="B91" s="223">
        <v>12</v>
      </c>
    </row>
    <row r="92" spans="1:2">
      <c r="A92" s="222" t="s">
        <v>729</v>
      </c>
      <c r="B92" s="223">
        <v>11</v>
      </c>
    </row>
    <row r="93" spans="1:2">
      <c r="A93" s="222" t="s">
        <v>752</v>
      </c>
      <c r="B93" s="223">
        <v>11</v>
      </c>
    </row>
    <row r="94" spans="1:2">
      <c r="A94" s="224" t="s">
        <v>671</v>
      </c>
      <c r="B94" s="225">
        <v>45</v>
      </c>
    </row>
    <row r="95" spans="1:2">
      <c r="A95" s="224" t="s">
        <v>838</v>
      </c>
      <c r="B95" s="225">
        <v>43</v>
      </c>
    </row>
    <row r="96" spans="1:2">
      <c r="A96" s="224" t="s">
        <v>734</v>
      </c>
      <c r="B96" s="225">
        <v>20</v>
      </c>
    </row>
    <row r="97" spans="1:2">
      <c r="A97" s="224" t="s">
        <v>745</v>
      </c>
      <c r="B97" s="225">
        <v>20</v>
      </c>
    </row>
    <row r="98" spans="1:2">
      <c r="A98" s="224" t="s">
        <v>715</v>
      </c>
      <c r="B98" s="225">
        <v>18</v>
      </c>
    </row>
    <row r="99" spans="1:2">
      <c r="A99" s="224" t="s">
        <v>785</v>
      </c>
      <c r="B99" s="225">
        <v>17</v>
      </c>
    </row>
    <row r="100" spans="1:2">
      <c r="A100" s="224" t="s">
        <v>723</v>
      </c>
      <c r="B100" s="225">
        <v>17</v>
      </c>
    </row>
    <row r="101" spans="1:2">
      <c r="A101" s="224" t="s">
        <v>824</v>
      </c>
      <c r="B101" s="225">
        <v>17</v>
      </c>
    </row>
    <row r="102" spans="1:2">
      <c r="A102" s="224" t="s">
        <v>548</v>
      </c>
      <c r="B102" s="225">
        <v>15</v>
      </c>
    </row>
    <row r="103" spans="1:2">
      <c r="A103" s="224" t="s">
        <v>790</v>
      </c>
      <c r="B103" s="225">
        <v>15</v>
      </c>
    </row>
    <row r="104" spans="1:2">
      <c r="A104" s="224" t="s">
        <v>830</v>
      </c>
      <c r="B104" s="225">
        <v>15</v>
      </c>
    </row>
    <row r="105" spans="1:2">
      <c r="A105" s="224" t="s">
        <v>717</v>
      </c>
      <c r="B105" s="225">
        <v>14</v>
      </c>
    </row>
    <row r="106" spans="1:2">
      <c r="A106" s="224" t="s">
        <v>789</v>
      </c>
      <c r="B106" s="225">
        <v>13</v>
      </c>
    </row>
    <row r="107" spans="1:2">
      <c r="A107" s="224" t="s">
        <v>718</v>
      </c>
      <c r="B107" s="225">
        <v>13</v>
      </c>
    </row>
    <row r="108" spans="1:2">
      <c r="A108" s="224" t="s">
        <v>611</v>
      </c>
      <c r="B108" s="225">
        <v>12</v>
      </c>
    </row>
    <row r="109" spans="1:2">
      <c r="A109" s="224" t="s">
        <v>752</v>
      </c>
      <c r="B109" s="225">
        <v>12</v>
      </c>
    </row>
    <row r="110" spans="1:2">
      <c r="A110" s="224" t="s">
        <v>769</v>
      </c>
      <c r="B110" s="225">
        <v>11</v>
      </c>
    </row>
    <row r="111" spans="1:2">
      <c r="A111" s="224" t="s">
        <v>796</v>
      </c>
      <c r="B111" s="225">
        <v>11</v>
      </c>
    </row>
    <row r="112" spans="1:2">
      <c r="A112" s="224" t="s">
        <v>748</v>
      </c>
      <c r="B112" s="225">
        <v>11</v>
      </c>
    </row>
    <row r="113" spans="1:2">
      <c r="A113" s="224" t="s">
        <v>781</v>
      </c>
      <c r="B113" s="225">
        <v>11</v>
      </c>
    </row>
    <row r="114" spans="1:2">
      <c r="A114" s="216" t="s">
        <v>838</v>
      </c>
      <c r="B114" s="217">
        <v>32</v>
      </c>
    </row>
    <row r="115" spans="1:2">
      <c r="A115" s="216" t="s">
        <v>800</v>
      </c>
      <c r="B115" s="217">
        <v>27</v>
      </c>
    </row>
    <row r="116" spans="1:2">
      <c r="A116" s="216" t="s">
        <v>732</v>
      </c>
      <c r="B116" s="217">
        <v>18</v>
      </c>
    </row>
    <row r="117" spans="1:2">
      <c r="A117" s="216" t="s">
        <v>785</v>
      </c>
      <c r="B117" s="217">
        <v>16</v>
      </c>
    </row>
    <row r="118" spans="1:2">
      <c r="A118" s="216" t="s">
        <v>548</v>
      </c>
      <c r="B118" s="217">
        <v>14</v>
      </c>
    </row>
    <row r="119" spans="1:2">
      <c r="A119" s="216" t="s">
        <v>824</v>
      </c>
      <c r="B119" s="217">
        <v>13</v>
      </c>
    </row>
    <row r="120" spans="1:2">
      <c r="A120" s="216" t="s">
        <v>796</v>
      </c>
      <c r="B120" s="217">
        <v>11</v>
      </c>
    </row>
    <row r="121" spans="1:2">
      <c r="A121" s="216" t="s">
        <v>717</v>
      </c>
      <c r="B121" s="217">
        <v>10</v>
      </c>
    </row>
    <row r="122" spans="1:2">
      <c r="A122" s="216" t="s">
        <v>748</v>
      </c>
      <c r="B122" s="217">
        <v>10</v>
      </c>
    </row>
    <row r="123" spans="1:2">
      <c r="A123" s="216" t="s">
        <v>730</v>
      </c>
      <c r="B123" s="217">
        <v>8</v>
      </c>
    </row>
    <row r="124" spans="1:2">
      <c r="A124" s="216" t="s">
        <v>781</v>
      </c>
      <c r="B124" s="217">
        <v>8</v>
      </c>
    </row>
    <row r="125" spans="1:2">
      <c r="A125" s="216" t="s">
        <v>923</v>
      </c>
      <c r="B125" s="217">
        <v>8</v>
      </c>
    </row>
    <row r="126" spans="1:2">
      <c r="A126" s="216" t="s">
        <v>718</v>
      </c>
      <c r="B126" s="217">
        <v>8</v>
      </c>
    </row>
    <row r="127" spans="1:2">
      <c r="A127" s="216" t="s">
        <v>790</v>
      </c>
      <c r="B127" s="217">
        <v>8</v>
      </c>
    </row>
    <row r="128" spans="1:2">
      <c r="A128" s="216" t="s">
        <v>816</v>
      </c>
      <c r="B128" s="217">
        <v>8</v>
      </c>
    </row>
    <row r="129" spans="1:2">
      <c r="A129" s="216" t="s">
        <v>924</v>
      </c>
      <c r="B129" s="217">
        <v>8</v>
      </c>
    </row>
    <row r="130" spans="1:2">
      <c r="A130" s="216" t="s">
        <v>814</v>
      </c>
      <c r="B130" s="217">
        <v>7</v>
      </c>
    </row>
    <row r="131" spans="1:2">
      <c r="A131" s="216" t="s">
        <v>807</v>
      </c>
      <c r="B131" s="217">
        <v>7</v>
      </c>
    </row>
    <row r="132" spans="1:2">
      <c r="A132" s="216" t="s">
        <v>925</v>
      </c>
      <c r="B132" s="217">
        <v>7</v>
      </c>
    </row>
    <row r="133" spans="1:2">
      <c r="A133" s="216" t="s">
        <v>729</v>
      </c>
      <c r="B133" s="217">
        <v>6</v>
      </c>
    </row>
    <row r="134" spans="1:2">
      <c r="A134" s="226" t="s">
        <v>838</v>
      </c>
      <c r="B134" s="227">
        <v>26</v>
      </c>
    </row>
    <row r="135" spans="1:2">
      <c r="A135" s="226" t="s">
        <v>836</v>
      </c>
      <c r="B135" s="227">
        <v>17</v>
      </c>
    </row>
    <row r="136" spans="1:2">
      <c r="A136" s="226" t="s">
        <v>800</v>
      </c>
      <c r="B136" s="227">
        <v>13</v>
      </c>
    </row>
    <row r="137" spans="1:2">
      <c r="A137" s="226" t="s">
        <v>732</v>
      </c>
      <c r="B137" s="227">
        <v>12</v>
      </c>
    </row>
    <row r="138" spans="1:2">
      <c r="A138" s="226" t="s">
        <v>824</v>
      </c>
      <c r="B138" s="227">
        <v>11</v>
      </c>
    </row>
    <row r="139" spans="1:2">
      <c r="A139" s="226" t="s">
        <v>785</v>
      </c>
      <c r="B139" s="227">
        <v>9</v>
      </c>
    </row>
    <row r="140" spans="1:2">
      <c r="A140" s="226" t="s">
        <v>748</v>
      </c>
      <c r="B140" s="227">
        <v>9</v>
      </c>
    </row>
    <row r="141" spans="1:2">
      <c r="A141" s="226" t="s">
        <v>790</v>
      </c>
      <c r="B141" s="227">
        <v>9</v>
      </c>
    </row>
    <row r="142" spans="1:2">
      <c r="A142" s="226" t="s">
        <v>926</v>
      </c>
      <c r="B142" s="227">
        <v>8</v>
      </c>
    </row>
    <row r="143" spans="1:2">
      <c r="A143" s="226" t="s">
        <v>731</v>
      </c>
      <c r="B143" s="227">
        <v>8</v>
      </c>
    </row>
    <row r="144" spans="1:2">
      <c r="A144" s="226" t="s">
        <v>927</v>
      </c>
      <c r="B144" s="227">
        <v>8</v>
      </c>
    </row>
    <row r="145" spans="1:2">
      <c r="A145" s="226" t="s">
        <v>887</v>
      </c>
      <c r="B145" s="227">
        <v>8</v>
      </c>
    </row>
    <row r="146" spans="1:2">
      <c r="A146" s="226" t="s">
        <v>830</v>
      </c>
      <c r="B146" s="227">
        <v>8</v>
      </c>
    </row>
    <row r="147" spans="1:2">
      <c r="A147" s="226" t="s">
        <v>822</v>
      </c>
      <c r="B147" s="227">
        <v>8</v>
      </c>
    </row>
    <row r="148" spans="1:2">
      <c r="A148" s="226" t="s">
        <v>928</v>
      </c>
      <c r="B148" s="227">
        <v>8</v>
      </c>
    </row>
    <row r="149" spans="1:2">
      <c r="A149" s="226" t="s">
        <v>789</v>
      </c>
      <c r="B149" s="227">
        <v>8</v>
      </c>
    </row>
    <row r="150" spans="1:2">
      <c r="A150" s="226" t="s">
        <v>729</v>
      </c>
      <c r="B150" s="227">
        <v>7</v>
      </c>
    </row>
    <row r="151" spans="1:2">
      <c r="A151" s="226" t="s">
        <v>781</v>
      </c>
      <c r="B151" s="227">
        <v>7</v>
      </c>
    </row>
    <row r="152" spans="1:2">
      <c r="A152" s="226" t="s">
        <v>717</v>
      </c>
      <c r="B152" s="227">
        <v>7</v>
      </c>
    </row>
    <row r="153" spans="1:2">
      <c r="A153" s="226" t="s">
        <v>793</v>
      </c>
      <c r="B153" s="227">
        <v>7</v>
      </c>
    </row>
  </sheetData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49" workbookViewId="0">
      <selection activeCell="A549" sqref="A549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932</v>
      </c>
      <c r="D1" t="s">
        <v>933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934</v>
      </c>
      <c r="B3" t="s">
        <v>440</v>
      </c>
      <c r="C3" t="s">
        <v>935</v>
      </c>
      <c r="D3">
        <v>30202</v>
      </c>
    </row>
    <row r="4" spans="1:4">
      <c r="A4" t="s">
        <v>936</v>
      </c>
      <c r="B4" t="s">
        <v>447</v>
      </c>
      <c r="C4" t="s">
        <v>447</v>
      </c>
      <c r="D4">
        <v>70313</v>
      </c>
    </row>
    <row r="5" spans="1:4">
      <c r="A5" t="s">
        <v>937</v>
      </c>
      <c r="B5" t="s">
        <v>439</v>
      </c>
      <c r="C5" t="s">
        <v>938</v>
      </c>
      <c r="D5">
        <v>120502</v>
      </c>
    </row>
    <row r="6" spans="1:4">
      <c r="A6" t="s">
        <v>939</v>
      </c>
      <c r="B6" t="s">
        <v>443</v>
      </c>
      <c r="C6" t="s">
        <v>940</v>
      </c>
      <c r="D6">
        <v>50313</v>
      </c>
    </row>
    <row r="7" spans="1:4">
      <c r="A7" t="s">
        <v>522</v>
      </c>
      <c r="B7" t="s">
        <v>445</v>
      </c>
      <c r="C7" t="s">
        <v>941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942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943</v>
      </c>
      <c r="D11">
        <v>10401</v>
      </c>
    </row>
    <row r="12" spans="1:4">
      <c r="A12" t="s">
        <v>944</v>
      </c>
      <c r="B12" t="s">
        <v>439</v>
      </c>
      <c r="C12" t="s">
        <v>945</v>
      </c>
      <c r="D12">
        <v>120902</v>
      </c>
    </row>
    <row r="13" spans="1:4">
      <c r="A13" t="s">
        <v>574</v>
      </c>
      <c r="B13" t="s">
        <v>449</v>
      </c>
      <c r="C13" t="s">
        <v>946</v>
      </c>
      <c r="D13">
        <v>40404</v>
      </c>
    </row>
    <row r="14" spans="1:4">
      <c r="A14" t="s">
        <v>560</v>
      </c>
      <c r="B14" t="s">
        <v>439</v>
      </c>
      <c r="C14" t="s">
        <v>947</v>
      </c>
      <c r="D14">
        <v>120302</v>
      </c>
    </row>
    <row r="15" spans="1:4">
      <c r="A15" t="s">
        <v>650</v>
      </c>
      <c r="B15" t="s">
        <v>439</v>
      </c>
      <c r="C15" t="s">
        <v>938</v>
      </c>
      <c r="D15">
        <v>120503</v>
      </c>
    </row>
    <row r="16" spans="1:4">
      <c r="A16" t="s">
        <v>948</v>
      </c>
      <c r="B16" t="s">
        <v>447</v>
      </c>
      <c r="C16" t="s">
        <v>949</v>
      </c>
      <c r="D16">
        <v>70702</v>
      </c>
    </row>
    <row r="17" spans="1:4">
      <c r="A17" t="s">
        <v>622</v>
      </c>
      <c r="B17" t="s">
        <v>441</v>
      </c>
      <c r="C17" t="s">
        <v>950</v>
      </c>
      <c r="D17">
        <v>130703</v>
      </c>
    </row>
    <row r="18" spans="1:4">
      <c r="A18" t="s">
        <v>465</v>
      </c>
      <c r="B18" t="s">
        <v>444</v>
      </c>
      <c r="C18" t="s">
        <v>951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952</v>
      </c>
      <c r="D20">
        <v>20201</v>
      </c>
    </row>
    <row r="21" spans="1:4">
      <c r="A21" t="s">
        <v>953</v>
      </c>
      <c r="B21" t="s">
        <v>448</v>
      </c>
      <c r="C21" t="s">
        <v>954</v>
      </c>
      <c r="D21">
        <v>91202</v>
      </c>
    </row>
    <row r="22" spans="1:4">
      <c r="A22" t="s">
        <v>468</v>
      </c>
      <c r="B22" t="s">
        <v>444</v>
      </c>
      <c r="C22" t="s">
        <v>951</v>
      </c>
      <c r="D22">
        <v>81006</v>
      </c>
    </row>
    <row r="23" spans="1:4">
      <c r="A23" t="s">
        <v>955</v>
      </c>
      <c r="B23" t="s">
        <v>441</v>
      </c>
      <c r="C23" t="s">
        <v>950</v>
      </c>
      <c r="D23">
        <v>130704</v>
      </c>
    </row>
    <row r="24" spans="1:4">
      <c r="A24" t="s">
        <v>453</v>
      </c>
      <c r="B24" t="s">
        <v>441</v>
      </c>
      <c r="C24" t="s">
        <v>956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957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958</v>
      </c>
      <c r="B28" t="s">
        <v>449</v>
      </c>
      <c r="C28" t="s">
        <v>959</v>
      </c>
      <c r="D28">
        <v>40302</v>
      </c>
    </row>
    <row r="29" spans="1:4">
      <c r="A29" t="s">
        <v>960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961</v>
      </c>
      <c r="D30">
        <v>91102</v>
      </c>
    </row>
    <row r="31" spans="1:4">
      <c r="A31" t="s">
        <v>555</v>
      </c>
      <c r="B31" t="s">
        <v>447</v>
      </c>
      <c r="C31" t="s">
        <v>962</v>
      </c>
      <c r="D31">
        <v>70402</v>
      </c>
    </row>
    <row r="32" spans="1:4">
      <c r="A32" t="s">
        <v>963</v>
      </c>
      <c r="B32" t="s">
        <v>438</v>
      </c>
      <c r="C32" t="s">
        <v>964</v>
      </c>
      <c r="D32">
        <v>10306</v>
      </c>
    </row>
    <row r="33" spans="1:4">
      <c r="A33" t="s">
        <v>965</v>
      </c>
      <c r="B33" t="s">
        <v>447</v>
      </c>
      <c r="C33" t="s">
        <v>551</v>
      </c>
      <c r="D33">
        <v>70202</v>
      </c>
    </row>
    <row r="34" spans="1:4">
      <c r="A34" t="s">
        <v>966</v>
      </c>
      <c r="B34" t="s">
        <v>447</v>
      </c>
      <c r="C34" t="s">
        <v>962</v>
      </c>
      <c r="D34">
        <v>70403</v>
      </c>
    </row>
    <row r="35" spans="1:4">
      <c r="A35" t="s">
        <v>570</v>
      </c>
      <c r="B35" t="s">
        <v>439</v>
      </c>
      <c r="C35" t="s">
        <v>947</v>
      </c>
      <c r="D35">
        <v>120303</v>
      </c>
    </row>
    <row r="36" spans="1:4">
      <c r="A36" t="s">
        <v>967</v>
      </c>
      <c r="B36" t="s">
        <v>448</v>
      </c>
      <c r="C36" t="s">
        <v>968</v>
      </c>
      <c r="D36">
        <v>90202</v>
      </c>
    </row>
    <row r="37" spans="1:4">
      <c r="A37" t="s">
        <v>969</v>
      </c>
      <c r="B37" t="s">
        <v>438</v>
      </c>
      <c r="C37" t="s">
        <v>970</v>
      </c>
      <c r="D37">
        <v>10213</v>
      </c>
    </row>
    <row r="38" spans="1:4">
      <c r="A38" t="s">
        <v>550</v>
      </c>
      <c r="B38" t="s">
        <v>438</v>
      </c>
      <c r="C38" t="s">
        <v>943</v>
      </c>
      <c r="D38">
        <v>10403</v>
      </c>
    </row>
    <row r="39" spans="1:4">
      <c r="A39" t="s">
        <v>502</v>
      </c>
      <c r="B39" t="s">
        <v>441</v>
      </c>
      <c r="C39" t="s">
        <v>950</v>
      </c>
      <c r="D39">
        <v>130701</v>
      </c>
    </row>
    <row r="40" spans="1:4">
      <c r="A40" t="s">
        <v>470</v>
      </c>
      <c r="B40" t="s">
        <v>441</v>
      </c>
      <c r="C40" t="s">
        <v>950</v>
      </c>
      <c r="D40">
        <v>130702</v>
      </c>
    </row>
    <row r="41" spans="1:4">
      <c r="A41" t="s">
        <v>971</v>
      </c>
      <c r="B41" t="s">
        <v>438</v>
      </c>
      <c r="C41" t="s">
        <v>943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972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941</v>
      </c>
      <c r="D44">
        <v>20105</v>
      </c>
    </row>
    <row r="45" spans="1:4">
      <c r="A45" t="s">
        <v>973</v>
      </c>
      <c r="B45" t="s">
        <v>438</v>
      </c>
      <c r="C45" t="s">
        <v>438</v>
      </c>
      <c r="D45">
        <v>10102</v>
      </c>
    </row>
    <row r="46" spans="1:4">
      <c r="A46" t="s">
        <v>974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975</v>
      </c>
      <c r="D47">
        <v>130402</v>
      </c>
    </row>
    <row r="48" spans="1:4">
      <c r="A48" t="s">
        <v>459</v>
      </c>
      <c r="B48" t="s">
        <v>444</v>
      </c>
      <c r="C48" t="s">
        <v>951</v>
      </c>
      <c r="D48">
        <v>81007</v>
      </c>
    </row>
    <row r="49" spans="1:4">
      <c r="A49" t="s">
        <v>454</v>
      </c>
      <c r="B49" t="s">
        <v>444</v>
      </c>
      <c r="C49" t="s">
        <v>951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976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977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978</v>
      </c>
      <c r="B56" t="s">
        <v>449</v>
      </c>
      <c r="C56" t="s">
        <v>979</v>
      </c>
      <c r="D56">
        <v>41202</v>
      </c>
    </row>
    <row r="57" spans="1:4">
      <c r="A57" t="s">
        <v>621</v>
      </c>
      <c r="B57" t="s">
        <v>439</v>
      </c>
      <c r="C57" t="s">
        <v>980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981</v>
      </c>
      <c r="B59" t="s">
        <v>449</v>
      </c>
      <c r="C59" t="s">
        <v>979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959</v>
      </c>
      <c r="D61">
        <v>40301</v>
      </c>
    </row>
    <row r="62" spans="1:4">
      <c r="A62" t="s">
        <v>631</v>
      </c>
      <c r="B62" t="s">
        <v>449</v>
      </c>
      <c r="C62" t="s">
        <v>946</v>
      </c>
      <c r="D62">
        <v>40401</v>
      </c>
    </row>
    <row r="63" spans="1:4">
      <c r="A63" t="s">
        <v>982</v>
      </c>
      <c r="B63" t="s">
        <v>448</v>
      </c>
      <c r="C63" t="s">
        <v>638</v>
      </c>
      <c r="D63">
        <v>90403</v>
      </c>
    </row>
    <row r="64" spans="1:4">
      <c r="A64" t="s">
        <v>983</v>
      </c>
      <c r="B64" t="s">
        <v>449</v>
      </c>
      <c r="C64" t="s">
        <v>984</v>
      </c>
      <c r="D64">
        <v>41002</v>
      </c>
    </row>
    <row r="65" spans="1:4">
      <c r="A65" t="s">
        <v>985</v>
      </c>
      <c r="B65" t="s">
        <v>444</v>
      </c>
      <c r="C65" t="s">
        <v>986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987</v>
      </c>
      <c r="B67" t="s">
        <v>441</v>
      </c>
      <c r="C67" t="s">
        <v>975</v>
      </c>
      <c r="D67">
        <v>130403</v>
      </c>
    </row>
    <row r="68" spans="1:4">
      <c r="A68" t="s">
        <v>988</v>
      </c>
      <c r="B68" t="s">
        <v>439</v>
      </c>
      <c r="C68" t="s">
        <v>938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989</v>
      </c>
      <c r="B70" t="s">
        <v>439</v>
      </c>
      <c r="C70" t="s">
        <v>990</v>
      </c>
      <c r="D70">
        <v>120802</v>
      </c>
    </row>
    <row r="71" spans="1:4">
      <c r="A71" t="s">
        <v>467</v>
      </c>
      <c r="B71" t="s">
        <v>441</v>
      </c>
      <c r="C71" t="s">
        <v>956</v>
      </c>
      <c r="D71">
        <v>130107</v>
      </c>
    </row>
    <row r="72" spans="1:4">
      <c r="A72" t="s">
        <v>991</v>
      </c>
      <c r="B72" t="s">
        <v>445</v>
      </c>
      <c r="C72" t="s">
        <v>952</v>
      </c>
      <c r="D72">
        <v>20210</v>
      </c>
    </row>
    <row r="73" spans="1:4">
      <c r="A73" t="s">
        <v>992</v>
      </c>
      <c r="B73" t="s">
        <v>446</v>
      </c>
      <c r="C73" t="s">
        <v>993</v>
      </c>
      <c r="D73">
        <v>60502</v>
      </c>
    </row>
    <row r="74" spans="1:4">
      <c r="A74" t="s">
        <v>992</v>
      </c>
      <c r="B74" t="s">
        <v>441</v>
      </c>
      <c r="C74" t="s">
        <v>975</v>
      </c>
      <c r="D74">
        <v>130404</v>
      </c>
    </row>
    <row r="75" spans="1:4">
      <c r="A75" t="s">
        <v>992</v>
      </c>
      <c r="B75" t="s">
        <v>445</v>
      </c>
      <c r="C75" t="s">
        <v>952</v>
      </c>
      <c r="D75">
        <v>20202</v>
      </c>
    </row>
    <row r="76" spans="1:4">
      <c r="A76" t="s">
        <v>994</v>
      </c>
      <c r="B76" t="s">
        <v>440</v>
      </c>
      <c r="C76" t="s">
        <v>995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996</v>
      </c>
      <c r="D78">
        <v>130302</v>
      </c>
    </row>
    <row r="79" spans="1:4">
      <c r="A79" t="s">
        <v>997</v>
      </c>
      <c r="B79" t="s">
        <v>439</v>
      </c>
      <c r="C79" t="s">
        <v>480</v>
      </c>
      <c r="D79">
        <v>120610</v>
      </c>
    </row>
    <row r="80" spans="1:4">
      <c r="A80" t="s">
        <v>998</v>
      </c>
      <c r="B80" t="s">
        <v>449</v>
      </c>
      <c r="C80" t="s">
        <v>946</v>
      </c>
      <c r="D80">
        <v>40402</v>
      </c>
    </row>
    <row r="81" spans="1:4">
      <c r="A81" t="s">
        <v>652</v>
      </c>
      <c r="B81" t="s">
        <v>448</v>
      </c>
      <c r="C81" t="s">
        <v>961</v>
      </c>
      <c r="D81">
        <v>91103</v>
      </c>
    </row>
    <row r="82" spans="1:4">
      <c r="A82" t="s">
        <v>999</v>
      </c>
      <c r="B82" t="s">
        <v>448</v>
      </c>
      <c r="C82" t="s">
        <v>968</v>
      </c>
      <c r="D82">
        <v>90201</v>
      </c>
    </row>
    <row r="83" spans="1:4">
      <c r="A83" t="s">
        <v>1000</v>
      </c>
      <c r="B83" t="s">
        <v>448</v>
      </c>
      <c r="C83" t="s">
        <v>940</v>
      </c>
      <c r="D83">
        <v>90902</v>
      </c>
    </row>
    <row r="84" spans="1:4">
      <c r="A84" t="s">
        <v>1001</v>
      </c>
      <c r="B84" t="s">
        <v>439</v>
      </c>
      <c r="C84" t="s">
        <v>980</v>
      </c>
      <c r="D84">
        <v>120103</v>
      </c>
    </row>
    <row r="85" spans="1:4">
      <c r="A85" t="s">
        <v>1002</v>
      </c>
      <c r="B85" t="s">
        <v>447</v>
      </c>
      <c r="C85" t="s">
        <v>949</v>
      </c>
      <c r="D85">
        <v>70710</v>
      </c>
    </row>
    <row r="86" spans="1:4">
      <c r="A86" t="s">
        <v>1003</v>
      </c>
      <c r="B86" t="s">
        <v>443</v>
      </c>
      <c r="C86" t="s">
        <v>1004</v>
      </c>
      <c r="D86">
        <v>50102</v>
      </c>
    </row>
    <row r="87" spans="1:4">
      <c r="A87" t="s">
        <v>1005</v>
      </c>
      <c r="B87" t="s">
        <v>441</v>
      </c>
      <c r="C87" t="s">
        <v>996</v>
      </c>
      <c r="D87">
        <v>130303</v>
      </c>
    </row>
    <row r="88" spans="1:4">
      <c r="A88" t="s">
        <v>1006</v>
      </c>
      <c r="B88" t="s">
        <v>449</v>
      </c>
      <c r="C88" t="s">
        <v>942</v>
      </c>
      <c r="D88">
        <v>40108</v>
      </c>
    </row>
    <row r="89" spans="1:4">
      <c r="A89" t="s">
        <v>640</v>
      </c>
      <c r="B89" t="s">
        <v>448</v>
      </c>
      <c r="C89" t="s">
        <v>1007</v>
      </c>
      <c r="D89">
        <v>91007</v>
      </c>
    </row>
    <row r="90" spans="1:4">
      <c r="A90" t="s">
        <v>1008</v>
      </c>
      <c r="B90" t="s">
        <v>447</v>
      </c>
      <c r="C90" t="s">
        <v>949</v>
      </c>
      <c r="D90">
        <v>70703</v>
      </c>
    </row>
    <row r="91" spans="1:4">
      <c r="A91" t="s">
        <v>674</v>
      </c>
      <c r="B91" t="s">
        <v>449</v>
      </c>
      <c r="C91" t="s">
        <v>984</v>
      </c>
      <c r="D91">
        <v>41003</v>
      </c>
    </row>
    <row r="92" spans="1:4">
      <c r="A92" t="s">
        <v>664</v>
      </c>
      <c r="B92" t="s">
        <v>445</v>
      </c>
      <c r="C92" t="s">
        <v>1009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1010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1011</v>
      </c>
      <c r="B96" t="s">
        <v>445</v>
      </c>
      <c r="C96" t="s">
        <v>1012</v>
      </c>
      <c r="D96">
        <v>20402</v>
      </c>
    </row>
    <row r="97" spans="1:4">
      <c r="A97" t="s">
        <v>519</v>
      </c>
      <c r="B97" t="s">
        <v>441</v>
      </c>
      <c r="C97" t="s">
        <v>996</v>
      </c>
      <c r="D97">
        <v>130301</v>
      </c>
    </row>
    <row r="98" spans="1:4">
      <c r="A98" t="s">
        <v>1013</v>
      </c>
      <c r="B98" t="s">
        <v>448</v>
      </c>
      <c r="C98" t="s">
        <v>1007</v>
      </c>
      <c r="D98">
        <v>91009</v>
      </c>
    </row>
    <row r="99" spans="1:4">
      <c r="A99" t="s">
        <v>1014</v>
      </c>
      <c r="B99" t="s">
        <v>439</v>
      </c>
      <c r="C99" t="s">
        <v>1015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1016</v>
      </c>
      <c r="B101" t="s">
        <v>448</v>
      </c>
      <c r="C101" t="s">
        <v>961</v>
      </c>
      <c r="D101">
        <v>91104</v>
      </c>
    </row>
    <row r="102" spans="1:4">
      <c r="A102" t="s">
        <v>688</v>
      </c>
      <c r="B102" t="s">
        <v>448</v>
      </c>
      <c r="C102" t="s">
        <v>1017</v>
      </c>
      <c r="D102">
        <v>90705</v>
      </c>
    </row>
    <row r="103" spans="1:4">
      <c r="A103" t="s">
        <v>1018</v>
      </c>
      <c r="B103" t="s">
        <v>438</v>
      </c>
      <c r="C103" t="s">
        <v>438</v>
      </c>
      <c r="D103">
        <v>10103</v>
      </c>
    </row>
    <row r="104" spans="1:4">
      <c r="A104" t="s">
        <v>1019</v>
      </c>
      <c r="B104" t="s">
        <v>448</v>
      </c>
      <c r="C104" t="s">
        <v>1020</v>
      </c>
      <c r="D104">
        <v>90606</v>
      </c>
    </row>
    <row r="105" spans="1:4">
      <c r="A105" t="s">
        <v>1021</v>
      </c>
      <c r="B105" t="s">
        <v>441</v>
      </c>
      <c r="C105" t="s">
        <v>996</v>
      </c>
      <c r="D105">
        <v>130304</v>
      </c>
    </row>
    <row r="106" spans="1:4">
      <c r="A106" t="s">
        <v>1022</v>
      </c>
      <c r="B106" t="s">
        <v>439</v>
      </c>
      <c r="C106" t="s">
        <v>980</v>
      </c>
      <c r="D106">
        <v>120104</v>
      </c>
    </row>
    <row r="107" spans="1:4">
      <c r="A107" t="s">
        <v>1023</v>
      </c>
      <c r="B107" t="s">
        <v>439</v>
      </c>
      <c r="C107" t="s">
        <v>947</v>
      </c>
      <c r="D107">
        <v>120304</v>
      </c>
    </row>
    <row r="108" spans="1:4">
      <c r="A108" t="s">
        <v>1024</v>
      </c>
      <c r="B108" t="s">
        <v>448</v>
      </c>
      <c r="C108" t="s">
        <v>590</v>
      </c>
      <c r="D108">
        <v>90502</v>
      </c>
    </row>
    <row r="109" spans="1:4">
      <c r="A109" t="s">
        <v>1025</v>
      </c>
      <c r="B109" t="s">
        <v>439</v>
      </c>
      <c r="C109" t="s">
        <v>980</v>
      </c>
      <c r="D109">
        <v>120105</v>
      </c>
    </row>
    <row r="110" spans="1:4">
      <c r="A110" t="s">
        <v>1026</v>
      </c>
      <c r="B110" t="s">
        <v>439</v>
      </c>
      <c r="C110" t="s">
        <v>1027</v>
      </c>
      <c r="D110">
        <v>120401</v>
      </c>
    </row>
    <row r="111" spans="1:4">
      <c r="A111" t="s">
        <v>1028</v>
      </c>
      <c r="B111" t="s">
        <v>446</v>
      </c>
      <c r="C111" t="s">
        <v>1029</v>
      </c>
      <c r="D111">
        <v>60402</v>
      </c>
    </row>
    <row r="112" spans="1:4">
      <c r="A112" t="s">
        <v>528</v>
      </c>
      <c r="B112" t="s">
        <v>439</v>
      </c>
      <c r="C112" t="s">
        <v>938</v>
      </c>
      <c r="D112">
        <v>120504</v>
      </c>
    </row>
    <row r="113" spans="1:4">
      <c r="A113" t="s">
        <v>660</v>
      </c>
      <c r="B113" t="s">
        <v>448</v>
      </c>
      <c r="C113" t="s">
        <v>1010</v>
      </c>
      <c r="D113">
        <v>90302</v>
      </c>
    </row>
    <row r="114" spans="1:4">
      <c r="A114" t="s">
        <v>1030</v>
      </c>
      <c r="B114" t="s">
        <v>439</v>
      </c>
      <c r="C114" t="s">
        <v>947</v>
      </c>
      <c r="D114">
        <v>120305</v>
      </c>
    </row>
    <row r="115" spans="1:4">
      <c r="A115" t="s">
        <v>539</v>
      </c>
      <c r="B115" t="s">
        <v>449</v>
      </c>
      <c r="C115" t="s">
        <v>1031</v>
      </c>
      <c r="D115">
        <v>41402</v>
      </c>
    </row>
    <row r="116" spans="1:4">
      <c r="A116" t="s">
        <v>473</v>
      </c>
      <c r="B116" t="s">
        <v>441</v>
      </c>
      <c r="C116" t="s">
        <v>956</v>
      </c>
      <c r="D116">
        <v>130108</v>
      </c>
    </row>
    <row r="117" spans="1:4">
      <c r="A117" t="s">
        <v>1032</v>
      </c>
      <c r="B117" t="s">
        <v>449</v>
      </c>
      <c r="C117" t="s">
        <v>976</v>
      </c>
      <c r="D117">
        <v>41303</v>
      </c>
    </row>
    <row r="118" spans="1:4">
      <c r="A118" t="s">
        <v>669</v>
      </c>
      <c r="B118" t="s">
        <v>441</v>
      </c>
      <c r="C118" t="s">
        <v>975</v>
      </c>
      <c r="D118">
        <v>130401</v>
      </c>
    </row>
    <row r="119" spans="1:4">
      <c r="A119" t="s">
        <v>477</v>
      </c>
      <c r="B119" t="s">
        <v>438</v>
      </c>
      <c r="C119" t="s">
        <v>970</v>
      </c>
      <c r="D119">
        <v>10201</v>
      </c>
    </row>
    <row r="120" spans="1:4">
      <c r="A120" t="s">
        <v>1004</v>
      </c>
      <c r="B120" t="s">
        <v>443</v>
      </c>
      <c r="C120" t="s">
        <v>1004</v>
      </c>
      <c r="D120">
        <v>50103</v>
      </c>
    </row>
    <row r="121" spans="1:4">
      <c r="A121" t="s">
        <v>657</v>
      </c>
      <c r="B121" t="s">
        <v>446</v>
      </c>
      <c r="C121" t="s">
        <v>1033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1034</v>
      </c>
      <c r="B123" t="s">
        <v>441</v>
      </c>
      <c r="C123" t="s">
        <v>975</v>
      </c>
      <c r="D123">
        <v>130405</v>
      </c>
    </row>
    <row r="124" spans="1:4">
      <c r="A124" t="s">
        <v>532</v>
      </c>
      <c r="B124" t="s">
        <v>439</v>
      </c>
      <c r="C124" t="s">
        <v>947</v>
      </c>
      <c r="D124">
        <v>120301</v>
      </c>
    </row>
    <row r="125" spans="1:4">
      <c r="A125" t="s">
        <v>689</v>
      </c>
      <c r="B125" t="s">
        <v>445</v>
      </c>
      <c r="C125" t="s">
        <v>1009</v>
      </c>
      <c r="D125">
        <v>20604</v>
      </c>
    </row>
    <row r="126" spans="1:4">
      <c r="A126" t="s">
        <v>578</v>
      </c>
      <c r="B126" t="s">
        <v>444</v>
      </c>
      <c r="C126" t="s">
        <v>986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1035</v>
      </c>
      <c r="B128" t="s">
        <v>438</v>
      </c>
      <c r="C128" t="s">
        <v>964</v>
      </c>
      <c r="D128">
        <v>10301</v>
      </c>
    </row>
    <row r="129" spans="1:4">
      <c r="A129" t="s">
        <v>1036</v>
      </c>
      <c r="B129" t="s">
        <v>448</v>
      </c>
      <c r="C129" t="s">
        <v>968</v>
      </c>
      <c r="D129">
        <v>90203</v>
      </c>
    </row>
    <row r="130" spans="1:4">
      <c r="A130" t="s">
        <v>616</v>
      </c>
      <c r="B130" t="s">
        <v>446</v>
      </c>
      <c r="C130" t="s">
        <v>1037</v>
      </c>
      <c r="D130">
        <v>60101</v>
      </c>
    </row>
    <row r="131" spans="1:4">
      <c r="A131" t="s">
        <v>1038</v>
      </c>
      <c r="B131" t="s">
        <v>446</v>
      </c>
      <c r="C131" t="s">
        <v>1033</v>
      </c>
      <c r="D131">
        <v>60203</v>
      </c>
    </row>
    <row r="132" spans="1:4">
      <c r="A132" t="s">
        <v>1039</v>
      </c>
      <c r="B132" t="s">
        <v>447</v>
      </c>
      <c r="C132" t="s">
        <v>962</v>
      </c>
      <c r="D132">
        <v>70405</v>
      </c>
    </row>
    <row r="133" spans="1:4">
      <c r="A133" t="s">
        <v>1040</v>
      </c>
      <c r="B133" t="s">
        <v>446</v>
      </c>
      <c r="C133" t="s">
        <v>1041</v>
      </c>
      <c r="D133">
        <v>60702</v>
      </c>
    </row>
    <row r="134" spans="1:4">
      <c r="A134" t="s">
        <v>1042</v>
      </c>
      <c r="B134" t="s">
        <v>441</v>
      </c>
      <c r="C134" t="s">
        <v>996</v>
      </c>
      <c r="D134">
        <v>130305</v>
      </c>
    </row>
    <row r="135" spans="1:4">
      <c r="A135" t="s">
        <v>1043</v>
      </c>
      <c r="B135" t="s">
        <v>441</v>
      </c>
      <c r="C135" t="s">
        <v>996</v>
      </c>
      <c r="D135">
        <v>130306</v>
      </c>
    </row>
    <row r="136" spans="1:4">
      <c r="A136" t="s">
        <v>1044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1045</v>
      </c>
      <c r="C137" t="s">
        <v>1046</v>
      </c>
      <c r="D137">
        <v>110101</v>
      </c>
    </row>
    <row r="138" spans="1:4">
      <c r="A138" t="s">
        <v>1047</v>
      </c>
      <c r="B138" t="s">
        <v>449</v>
      </c>
      <c r="C138" t="s">
        <v>587</v>
      </c>
      <c r="D138">
        <v>40603</v>
      </c>
    </row>
    <row r="139" spans="1:4">
      <c r="A139" t="s">
        <v>1048</v>
      </c>
      <c r="B139" t="s">
        <v>438</v>
      </c>
      <c r="C139" t="s">
        <v>970</v>
      </c>
      <c r="D139">
        <v>10208</v>
      </c>
    </row>
    <row r="140" spans="1:4">
      <c r="A140" t="s">
        <v>445</v>
      </c>
      <c r="B140" t="s">
        <v>445</v>
      </c>
      <c r="C140" t="s">
        <v>1009</v>
      </c>
      <c r="D140">
        <v>20603</v>
      </c>
    </row>
    <row r="141" spans="1:4">
      <c r="A141" t="s">
        <v>658</v>
      </c>
      <c r="B141" t="s">
        <v>440</v>
      </c>
      <c r="C141" t="s">
        <v>1049</v>
      </c>
      <c r="D141">
        <v>30302</v>
      </c>
    </row>
    <row r="142" spans="1:4">
      <c r="A142" t="s">
        <v>1050</v>
      </c>
      <c r="B142" t="s">
        <v>444</v>
      </c>
      <c r="C142" t="s">
        <v>657</v>
      </c>
      <c r="D142">
        <v>80507</v>
      </c>
    </row>
    <row r="143" spans="1:4">
      <c r="A143" t="s">
        <v>1051</v>
      </c>
      <c r="B143" t="s">
        <v>443</v>
      </c>
      <c r="C143" t="s">
        <v>511</v>
      </c>
      <c r="D143">
        <v>50209</v>
      </c>
    </row>
    <row r="144" spans="1:4">
      <c r="A144" t="s">
        <v>1052</v>
      </c>
      <c r="B144" t="s">
        <v>449</v>
      </c>
      <c r="C144" t="s">
        <v>959</v>
      </c>
      <c r="D144">
        <v>40303</v>
      </c>
    </row>
    <row r="145" spans="1:4">
      <c r="A145" t="s">
        <v>1053</v>
      </c>
      <c r="B145" t="s">
        <v>448</v>
      </c>
      <c r="C145" t="s">
        <v>590</v>
      </c>
      <c r="D145">
        <v>90503</v>
      </c>
    </row>
    <row r="146" spans="1:4">
      <c r="A146" t="s">
        <v>1053</v>
      </c>
      <c r="B146" t="s">
        <v>447</v>
      </c>
      <c r="C146" t="s">
        <v>962</v>
      </c>
      <c r="D146">
        <v>70404</v>
      </c>
    </row>
    <row r="147" spans="1:4">
      <c r="A147" t="s">
        <v>1054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1020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1055</v>
      </c>
      <c r="B151" t="s">
        <v>440</v>
      </c>
      <c r="C151" t="s">
        <v>1056</v>
      </c>
      <c r="D151">
        <v>30502</v>
      </c>
    </row>
    <row r="152" spans="1:4">
      <c r="A152" t="s">
        <v>1057</v>
      </c>
      <c r="B152" t="s">
        <v>443</v>
      </c>
      <c r="C152" t="s">
        <v>940</v>
      </c>
      <c r="D152">
        <v>50314</v>
      </c>
    </row>
    <row r="153" spans="1:4">
      <c r="A153" t="s">
        <v>1058</v>
      </c>
      <c r="B153" t="s">
        <v>449</v>
      </c>
      <c r="C153" t="s">
        <v>1031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1059</v>
      </c>
      <c r="B158" t="s">
        <v>439</v>
      </c>
      <c r="C158" t="s">
        <v>947</v>
      </c>
      <c r="D158">
        <v>120313</v>
      </c>
    </row>
    <row r="159" spans="1:4">
      <c r="A159" t="s">
        <v>1060</v>
      </c>
      <c r="B159" t="s">
        <v>439</v>
      </c>
      <c r="C159" t="s">
        <v>947</v>
      </c>
      <c r="D159">
        <v>120315</v>
      </c>
    </row>
    <row r="160" spans="1:4">
      <c r="A160" t="s">
        <v>1061</v>
      </c>
      <c r="B160" t="s">
        <v>449</v>
      </c>
      <c r="C160" t="s">
        <v>942</v>
      </c>
      <c r="D160">
        <v>40102</v>
      </c>
    </row>
    <row r="161" spans="1:4">
      <c r="A161" t="s">
        <v>538</v>
      </c>
      <c r="B161" t="s">
        <v>449</v>
      </c>
      <c r="C161" t="s">
        <v>1062</v>
      </c>
      <c r="D161">
        <v>40701</v>
      </c>
    </row>
    <row r="162" spans="1:4">
      <c r="A162" t="s">
        <v>1063</v>
      </c>
      <c r="B162" t="s">
        <v>449</v>
      </c>
      <c r="C162" t="s">
        <v>984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1064</v>
      </c>
      <c r="B164" t="s">
        <v>449</v>
      </c>
      <c r="C164" t="s">
        <v>1062</v>
      </c>
      <c r="D164">
        <v>40702</v>
      </c>
    </row>
    <row r="165" spans="1:4">
      <c r="A165" t="s">
        <v>679</v>
      </c>
      <c r="B165" t="s">
        <v>448</v>
      </c>
      <c r="C165" t="s">
        <v>1007</v>
      </c>
      <c r="D165">
        <v>91010</v>
      </c>
    </row>
    <row r="166" spans="1:4">
      <c r="A166" t="s">
        <v>1065</v>
      </c>
      <c r="B166" t="s">
        <v>448</v>
      </c>
      <c r="C166" t="s">
        <v>940</v>
      </c>
      <c r="D166">
        <v>90903</v>
      </c>
    </row>
    <row r="167" spans="1:4">
      <c r="A167" t="s">
        <v>571</v>
      </c>
      <c r="B167" t="s">
        <v>441</v>
      </c>
      <c r="C167" t="s">
        <v>950</v>
      </c>
      <c r="D167">
        <v>130705</v>
      </c>
    </row>
    <row r="168" spans="1:4">
      <c r="A168" t="s">
        <v>1066</v>
      </c>
      <c r="B168" t="s">
        <v>448</v>
      </c>
      <c r="C168" t="s">
        <v>1010</v>
      </c>
      <c r="D168">
        <v>90307</v>
      </c>
    </row>
    <row r="169" spans="1:4">
      <c r="A169" t="s">
        <v>1067</v>
      </c>
      <c r="B169" t="s">
        <v>439</v>
      </c>
      <c r="C169" t="s">
        <v>938</v>
      </c>
      <c r="D169">
        <v>120505</v>
      </c>
    </row>
    <row r="170" spans="1:4">
      <c r="A170" t="s">
        <v>632</v>
      </c>
      <c r="B170" t="s">
        <v>446</v>
      </c>
      <c r="C170" t="s">
        <v>1068</v>
      </c>
      <c r="D170">
        <v>60604</v>
      </c>
    </row>
    <row r="171" spans="1:4">
      <c r="A171" t="s">
        <v>1069</v>
      </c>
      <c r="B171" t="s">
        <v>448</v>
      </c>
      <c r="C171" t="s">
        <v>957</v>
      </c>
      <c r="D171">
        <v>90102</v>
      </c>
    </row>
    <row r="172" spans="1:4">
      <c r="A172" t="s">
        <v>1070</v>
      </c>
      <c r="B172" t="s">
        <v>447</v>
      </c>
      <c r="C172" t="s">
        <v>949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1071</v>
      </c>
      <c r="B174" t="s">
        <v>447</v>
      </c>
      <c r="C174" t="s">
        <v>949</v>
      </c>
      <c r="D174">
        <v>70705</v>
      </c>
    </row>
    <row r="175" spans="1:4">
      <c r="A175" t="s">
        <v>1071</v>
      </c>
      <c r="B175" t="s">
        <v>448</v>
      </c>
      <c r="C175" t="s">
        <v>954</v>
      </c>
      <c r="D175">
        <v>91203</v>
      </c>
    </row>
    <row r="176" spans="1:4">
      <c r="A176" t="s">
        <v>1071</v>
      </c>
      <c r="B176" t="s">
        <v>441</v>
      </c>
      <c r="C176" t="s">
        <v>996</v>
      </c>
      <c r="D176">
        <v>130307</v>
      </c>
    </row>
    <row r="177" spans="1:4">
      <c r="A177" t="s">
        <v>1072</v>
      </c>
      <c r="B177" t="s">
        <v>446</v>
      </c>
      <c r="C177" t="s">
        <v>1073</v>
      </c>
      <c r="D177">
        <v>60303</v>
      </c>
    </row>
    <row r="178" spans="1:4">
      <c r="A178" t="s">
        <v>1074</v>
      </c>
      <c r="B178" t="s">
        <v>447</v>
      </c>
      <c r="C178" t="s">
        <v>1075</v>
      </c>
      <c r="D178">
        <v>70602</v>
      </c>
    </row>
    <row r="179" spans="1:4">
      <c r="A179" t="s">
        <v>1076</v>
      </c>
      <c r="B179" t="s">
        <v>445</v>
      </c>
      <c r="C179" t="s">
        <v>1012</v>
      </c>
      <c r="D179">
        <v>20403</v>
      </c>
    </row>
    <row r="180" spans="1:4">
      <c r="A180" t="s">
        <v>1077</v>
      </c>
      <c r="B180" t="s">
        <v>446</v>
      </c>
      <c r="C180" t="s">
        <v>1073</v>
      </c>
      <c r="D180">
        <v>60302</v>
      </c>
    </row>
    <row r="181" spans="1:4">
      <c r="A181" t="s">
        <v>1078</v>
      </c>
      <c r="B181" t="s">
        <v>447</v>
      </c>
      <c r="C181" t="s">
        <v>551</v>
      </c>
      <c r="D181">
        <v>70204</v>
      </c>
    </row>
    <row r="182" spans="1:4">
      <c r="A182" t="s">
        <v>1079</v>
      </c>
      <c r="B182" t="s">
        <v>446</v>
      </c>
      <c r="C182" t="s">
        <v>1073</v>
      </c>
      <c r="D182">
        <v>60304</v>
      </c>
    </row>
    <row r="183" spans="1:4">
      <c r="A183" t="s">
        <v>1079</v>
      </c>
      <c r="B183" t="s">
        <v>447</v>
      </c>
      <c r="C183" t="s">
        <v>962</v>
      </c>
      <c r="D183">
        <v>70406</v>
      </c>
    </row>
    <row r="184" spans="1:4">
      <c r="A184" t="s">
        <v>1080</v>
      </c>
      <c r="B184" t="s">
        <v>445</v>
      </c>
      <c r="C184" t="s">
        <v>952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1081</v>
      </c>
      <c r="B186" t="s">
        <v>446</v>
      </c>
      <c r="C186" t="s">
        <v>1068</v>
      </c>
      <c r="D186">
        <v>60606</v>
      </c>
    </row>
    <row r="187" spans="1:4">
      <c r="A187" t="s">
        <v>1082</v>
      </c>
      <c r="B187" t="s">
        <v>447</v>
      </c>
      <c r="C187" t="s">
        <v>551</v>
      </c>
      <c r="D187">
        <v>70205</v>
      </c>
    </row>
    <row r="188" spans="1:4">
      <c r="A188" t="s">
        <v>1083</v>
      </c>
      <c r="B188" t="s">
        <v>448</v>
      </c>
      <c r="C188" t="s">
        <v>968</v>
      </c>
      <c r="D188">
        <v>90204</v>
      </c>
    </row>
    <row r="189" spans="1:4">
      <c r="A189" t="s">
        <v>509</v>
      </c>
      <c r="B189" t="s">
        <v>441</v>
      </c>
      <c r="C189" t="s">
        <v>950</v>
      </c>
      <c r="D189">
        <v>130706</v>
      </c>
    </row>
    <row r="190" spans="1:4">
      <c r="A190" t="s">
        <v>509</v>
      </c>
      <c r="B190" t="s">
        <v>445</v>
      </c>
      <c r="C190" t="s">
        <v>1009</v>
      </c>
      <c r="D190">
        <v>20605</v>
      </c>
    </row>
    <row r="191" spans="1:4">
      <c r="A191" t="s">
        <v>1084</v>
      </c>
      <c r="B191" t="s">
        <v>445</v>
      </c>
      <c r="C191" t="s">
        <v>1085</v>
      </c>
      <c r="D191">
        <v>20502</v>
      </c>
    </row>
    <row r="192" spans="1:4">
      <c r="A192" t="s">
        <v>1086</v>
      </c>
      <c r="B192" t="s">
        <v>447</v>
      </c>
      <c r="C192" t="s">
        <v>949</v>
      </c>
      <c r="D192">
        <v>70706</v>
      </c>
    </row>
    <row r="193" spans="1:4">
      <c r="A193" t="s">
        <v>645</v>
      </c>
      <c r="B193" t="s">
        <v>445</v>
      </c>
      <c r="C193" t="s">
        <v>941</v>
      </c>
      <c r="D193">
        <v>20102</v>
      </c>
    </row>
    <row r="194" spans="1:4">
      <c r="A194" t="s">
        <v>645</v>
      </c>
      <c r="B194" t="s">
        <v>449</v>
      </c>
      <c r="C194" t="s">
        <v>976</v>
      </c>
      <c r="D194">
        <v>41304</v>
      </c>
    </row>
    <row r="195" spans="1:4">
      <c r="A195" t="s">
        <v>1087</v>
      </c>
      <c r="B195" t="s">
        <v>448</v>
      </c>
      <c r="C195" t="s">
        <v>940</v>
      </c>
      <c r="D195">
        <v>90904</v>
      </c>
    </row>
    <row r="196" spans="1:4">
      <c r="A196" t="s">
        <v>1088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970</v>
      </c>
      <c r="D197">
        <v>10206</v>
      </c>
    </row>
    <row r="198" spans="1:4">
      <c r="A198" t="s">
        <v>1089</v>
      </c>
      <c r="B198" t="s">
        <v>447</v>
      </c>
      <c r="C198" t="s">
        <v>1090</v>
      </c>
      <c r="D198">
        <v>70102</v>
      </c>
    </row>
    <row r="199" spans="1:4">
      <c r="A199" t="s">
        <v>1091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935</v>
      </c>
      <c r="D200">
        <v>30203</v>
      </c>
    </row>
    <row r="201" spans="1:4">
      <c r="A201" t="s">
        <v>1092</v>
      </c>
      <c r="B201" t="s">
        <v>440</v>
      </c>
      <c r="C201" t="s">
        <v>1049</v>
      </c>
      <c r="D201">
        <v>30303</v>
      </c>
    </row>
    <row r="202" spans="1:4">
      <c r="A202" t="s">
        <v>1092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1093</v>
      </c>
      <c r="D203">
        <v>20302</v>
      </c>
    </row>
    <row r="204" spans="1:4">
      <c r="A204" t="s">
        <v>1094</v>
      </c>
      <c r="B204" t="s">
        <v>447</v>
      </c>
      <c r="C204" t="s">
        <v>1090</v>
      </c>
      <c r="D204">
        <v>70109</v>
      </c>
    </row>
    <row r="205" spans="1:4">
      <c r="A205" t="s">
        <v>1095</v>
      </c>
      <c r="B205" t="s">
        <v>445</v>
      </c>
      <c r="C205" t="s">
        <v>941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1096</v>
      </c>
      <c r="B208" t="s">
        <v>441</v>
      </c>
      <c r="C208" t="s">
        <v>975</v>
      </c>
      <c r="D208">
        <v>130406</v>
      </c>
    </row>
    <row r="209" spans="1:4">
      <c r="A209" t="s">
        <v>1097</v>
      </c>
      <c r="B209" t="s">
        <v>446</v>
      </c>
      <c r="C209" t="s">
        <v>1041</v>
      </c>
      <c r="D209">
        <v>60704</v>
      </c>
    </row>
    <row r="210" spans="1:4">
      <c r="A210" t="s">
        <v>1098</v>
      </c>
      <c r="B210" t="s">
        <v>444</v>
      </c>
      <c r="C210" t="s">
        <v>657</v>
      </c>
      <c r="D210">
        <v>80504</v>
      </c>
    </row>
    <row r="211" spans="1:4">
      <c r="A211" t="s">
        <v>1099</v>
      </c>
      <c r="B211" t="s">
        <v>447</v>
      </c>
      <c r="C211" t="s">
        <v>1090</v>
      </c>
      <c r="D211">
        <v>70103</v>
      </c>
    </row>
    <row r="212" spans="1:4">
      <c r="A212" t="s">
        <v>1100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961</v>
      </c>
      <c r="D213">
        <v>91105</v>
      </c>
    </row>
    <row r="214" spans="1:4">
      <c r="A214" t="s">
        <v>1101</v>
      </c>
      <c r="B214" t="s">
        <v>448</v>
      </c>
      <c r="C214" t="s">
        <v>590</v>
      </c>
      <c r="D214">
        <v>90504</v>
      </c>
    </row>
    <row r="215" spans="1:4">
      <c r="A215" t="s">
        <v>1102</v>
      </c>
      <c r="B215" t="s">
        <v>447</v>
      </c>
      <c r="C215" t="s">
        <v>551</v>
      </c>
      <c r="D215">
        <v>70207</v>
      </c>
    </row>
    <row r="216" spans="1:4">
      <c r="A216" t="s">
        <v>1103</v>
      </c>
      <c r="B216" t="s">
        <v>449</v>
      </c>
      <c r="C216" t="s">
        <v>1104</v>
      </c>
      <c r="D216">
        <v>40902</v>
      </c>
    </row>
    <row r="217" spans="1:4">
      <c r="A217" t="s">
        <v>1105</v>
      </c>
      <c r="B217" t="s">
        <v>446</v>
      </c>
      <c r="C217" t="s">
        <v>1068</v>
      </c>
      <c r="D217">
        <v>60603</v>
      </c>
    </row>
    <row r="218" spans="1:4">
      <c r="A218" t="s">
        <v>1106</v>
      </c>
      <c r="B218" t="s">
        <v>445</v>
      </c>
      <c r="C218" t="s">
        <v>1085</v>
      </c>
      <c r="D218">
        <v>20503</v>
      </c>
    </row>
    <row r="219" spans="1:4">
      <c r="A219" t="s">
        <v>1107</v>
      </c>
      <c r="B219" t="s">
        <v>448</v>
      </c>
      <c r="C219" t="s">
        <v>940</v>
      </c>
      <c r="D219">
        <v>90905</v>
      </c>
    </row>
    <row r="220" spans="1:4">
      <c r="A220" t="s">
        <v>1108</v>
      </c>
      <c r="B220" t="s">
        <v>439</v>
      </c>
      <c r="C220" t="s">
        <v>938</v>
      </c>
      <c r="D220">
        <v>120506</v>
      </c>
    </row>
    <row r="221" spans="1:4">
      <c r="A221" t="s">
        <v>1109</v>
      </c>
      <c r="B221" t="s">
        <v>446</v>
      </c>
      <c r="C221" t="s">
        <v>1068</v>
      </c>
      <c r="D221">
        <v>60605</v>
      </c>
    </row>
    <row r="222" spans="1:4">
      <c r="A222" t="s">
        <v>1109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938</v>
      </c>
      <c r="D223">
        <v>120510</v>
      </c>
    </row>
    <row r="224" spans="1:4">
      <c r="A224" t="s">
        <v>1110</v>
      </c>
      <c r="B224" t="s">
        <v>445</v>
      </c>
      <c r="C224" t="s">
        <v>1085</v>
      </c>
      <c r="D224">
        <v>20504</v>
      </c>
    </row>
    <row r="225" spans="1:4">
      <c r="A225" t="s">
        <v>1111</v>
      </c>
      <c r="B225" t="s">
        <v>448</v>
      </c>
      <c r="C225" t="s">
        <v>1010</v>
      </c>
      <c r="D225">
        <v>90303</v>
      </c>
    </row>
    <row r="226" spans="1:4">
      <c r="A226" t="s">
        <v>543</v>
      </c>
      <c r="B226" t="s">
        <v>439</v>
      </c>
      <c r="C226" t="s">
        <v>938</v>
      </c>
      <c r="D226">
        <v>120507</v>
      </c>
    </row>
    <row r="227" spans="1:4">
      <c r="A227" t="s">
        <v>1112</v>
      </c>
      <c r="B227" t="s">
        <v>439</v>
      </c>
      <c r="C227" t="s">
        <v>938</v>
      </c>
      <c r="D227">
        <v>120511</v>
      </c>
    </row>
    <row r="228" spans="1:4">
      <c r="A228" t="s">
        <v>1113</v>
      </c>
      <c r="B228" t="s">
        <v>449</v>
      </c>
      <c r="C228" t="s">
        <v>1104</v>
      </c>
      <c r="D228">
        <v>40903</v>
      </c>
    </row>
    <row r="229" spans="1:4">
      <c r="A229" t="s">
        <v>1114</v>
      </c>
      <c r="B229" t="s">
        <v>445</v>
      </c>
      <c r="C229" t="s">
        <v>1093</v>
      </c>
      <c r="D229">
        <v>20303</v>
      </c>
    </row>
    <row r="230" spans="1:4">
      <c r="A230" t="s">
        <v>1114</v>
      </c>
      <c r="B230" t="s">
        <v>448</v>
      </c>
      <c r="C230" t="s">
        <v>968</v>
      </c>
      <c r="D230">
        <v>90205</v>
      </c>
    </row>
    <row r="231" spans="1:4">
      <c r="A231" t="s">
        <v>1115</v>
      </c>
      <c r="B231" t="s">
        <v>448</v>
      </c>
      <c r="C231" t="s">
        <v>590</v>
      </c>
      <c r="D231">
        <v>90505</v>
      </c>
    </row>
    <row r="232" spans="1:4">
      <c r="A232" t="s">
        <v>1116</v>
      </c>
      <c r="B232" t="s">
        <v>449</v>
      </c>
      <c r="C232" t="s">
        <v>1104</v>
      </c>
      <c r="D232">
        <v>40904</v>
      </c>
    </row>
    <row r="233" spans="1:4">
      <c r="A233" t="s">
        <v>1117</v>
      </c>
      <c r="B233" t="s">
        <v>443</v>
      </c>
      <c r="C233" t="s">
        <v>511</v>
      </c>
      <c r="D233">
        <v>50201</v>
      </c>
    </row>
    <row r="234" spans="1:4">
      <c r="A234" t="s">
        <v>1118</v>
      </c>
      <c r="B234" t="s">
        <v>445</v>
      </c>
      <c r="C234" t="s">
        <v>952</v>
      </c>
      <c r="D234">
        <v>20204</v>
      </c>
    </row>
    <row r="235" spans="1:4">
      <c r="A235" t="s">
        <v>630</v>
      </c>
      <c r="B235" t="s">
        <v>446</v>
      </c>
      <c r="C235" t="s">
        <v>1041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941</v>
      </c>
      <c r="D237">
        <v>20103</v>
      </c>
    </row>
    <row r="238" spans="1:4">
      <c r="A238" t="s">
        <v>1119</v>
      </c>
      <c r="B238" t="s">
        <v>438</v>
      </c>
      <c r="C238" t="s">
        <v>970</v>
      </c>
      <c r="D238">
        <v>10214</v>
      </c>
    </row>
    <row r="239" spans="1:4">
      <c r="A239" t="s">
        <v>1120</v>
      </c>
      <c r="B239" t="s">
        <v>449</v>
      </c>
      <c r="C239" t="s">
        <v>942</v>
      </c>
      <c r="D239">
        <v>40103</v>
      </c>
    </row>
    <row r="240" spans="1:4">
      <c r="A240" t="s">
        <v>610</v>
      </c>
      <c r="B240" t="s">
        <v>438</v>
      </c>
      <c r="C240" t="s">
        <v>970</v>
      </c>
      <c r="D240">
        <v>10204</v>
      </c>
    </row>
    <row r="241" spans="1:4">
      <c r="A241" t="s">
        <v>1121</v>
      </c>
      <c r="B241" t="s">
        <v>446</v>
      </c>
      <c r="C241" t="s">
        <v>1029</v>
      </c>
      <c r="D241">
        <v>60406</v>
      </c>
    </row>
    <row r="242" spans="1:4">
      <c r="A242" t="s">
        <v>1122</v>
      </c>
      <c r="B242" t="s">
        <v>446</v>
      </c>
      <c r="C242" t="s">
        <v>1033</v>
      </c>
      <c r="D242">
        <v>60204</v>
      </c>
    </row>
    <row r="243" spans="1:4">
      <c r="A243" t="s">
        <v>593</v>
      </c>
      <c r="B243" t="s">
        <v>445</v>
      </c>
      <c r="C243" t="s">
        <v>952</v>
      </c>
      <c r="D243">
        <v>20205</v>
      </c>
    </row>
    <row r="244" spans="1:4">
      <c r="A244" t="s">
        <v>1123</v>
      </c>
      <c r="B244" t="s">
        <v>439</v>
      </c>
      <c r="C244" t="s">
        <v>980</v>
      </c>
      <c r="D244">
        <v>120106</v>
      </c>
    </row>
    <row r="245" spans="1:4">
      <c r="A245" t="s">
        <v>1124</v>
      </c>
      <c r="B245" t="s">
        <v>446</v>
      </c>
      <c r="C245" t="s">
        <v>1029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1125</v>
      </c>
      <c r="B247" t="s">
        <v>447</v>
      </c>
      <c r="C247" t="s">
        <v>962</v>
      </c>
      <c r="D247">
        <v>70407</v>
      </c>
    </row>
    <row r="248" spans="1:4">
      <c r="A248" t="s">
        <v>1126</v>
      </c>
      <c r="B248" t="s">
        <v>441</v>
      </c>
      <c r="C248" t="s">
        <v>950</v>
      </c>
      <c r="D248">
        <v>130707</v>
      </c>
    </row>
    <row r="249" spans="1:4">
      <c r="A249" t="s">
        <v>1127</v>
      </c>
      <c r="B249" t="s">
        <v>438</v>
      </c>
      <c r="C249" t="s">
        <v>970</v>
      </c>
      <c r="D249">
        <v>10216</v>
      </c>
    </row>
    <row r="250" spans="1:4">
      <c r="A250" t="s">
        <v>1128</v>
      </c>
      <c r="B250" t="s">
        <v>438</v>
      </c>
      <c r="C250" t="s">
        <v>970</v>
      </c>
      <c r="D250">
        <v>10215</v>
      </c>
    </row>
    <row r="251" spans="1:4">
      <c r="A251" t="s">
        <v>1129</v>
      </c>
      <c r="B251" t="s">
        <v>438</v>
      </c>
      <c r="C251" t="s">
        <v>970</v>
      </c>
      <c r="D251">
        <v>10217</v>
      </c>
    </row>
    <row r="252" spans="1:4">
      <c r="A252" t="s">
        <v>1130</v>
      </c>
      <c r="B252" t="s">
        <v>447</v>
      </c>
      <c r="C252" t="s">
        <v>949</v>
      </c>
      <c r="D252">
        <v>70707</v>
      </c>
    </row>
    <row r="253" spans="1:4">
      <c r="A253" t="s">
        <v>583</v>
      </c>
      <c r="B253" t="s">
        <v>443</v>
      </c>
      <c r="C253" t="s">
        <v>1004</v>
      </c>
      <c r="D253">
        <v>50104</v>
      </c>
    </row>
    <row r="254" spans="1:4">
      <c r="A254" t="s">
        <v>1131</v>
      </c>
      <c r="B254" t="s">
        <v>448</v>
      </c>
      <c r="C254" t="s">
        <v>940</v>
      </c>
      <c r="D254">
        <v>90906</v>
      </c>
    </row>
    <row r="255" spans="1:4">
      <c r="A255" t="s">
        <v>1132</v>
      </c>
      <c r="B255" t="s">
        <v>440</v>
      </c>
      <c r="C255" t="s">
        <v>1049</v>
      </c>
      <c r="D255">
        <v>30304</v>
      </c>
    </row>
    <row r="256" spans="1:4">
      <c r="A256" t="s">
        <v>1133</v>
      </c>
      <c r="B256" t="s">
        <v>448</v>
      </c>
      <c r="C256" t="s">
        <v>1020</v>
      </c>
      <c r="D256">
        <v>90602</v>
      </c>
    </row>
    <row r="257" spans="1:4">
      <c r="A257" t="s">
        <v>1134</v>
      </c>
      <c r="B257" t="s">
        <v>449</v>
      </c>
      <c r="C257" t="s">
        <v>524</v>
      </c>
      <c r="D257">
        <v>40505</v>
      </c>
    </row>
    <row r="258" spans="1:4">
      <c r="A258" t="s">
        <v>1135</v>
      </c>
      <c r="B258" t="s">
        <v>444</v>
      </c>
      <c r="C258" t="s">
        <v>986</v>
      </c>
      <c r="D258">
        <v>80603</v>
      </c>
    </row>
    <row r="259" spans="1:4">
      <c r="A259" t="s">
        <v>1136</v>
      </c>
      <c r="B259" t="s">
        <v>449</v>
      </c>
      <c r="C259" t="s">
        <v>959</v>
      </c>
      <c r="D259">
        <v>40304</v>
      </c>
    </row>
    <row r="260" spans="1:4">
      <c r="A260" t="s">
        <v>592</v>
      </c>
      <c r="B260" t="s">
        <v>438</v>
      </c>
      <c r="C260" t="s">
        <v>970</v>
      </c>
      <c r="D260">
        <v>10203</v>
      </c>
    </row>
    <row r="261" spans="1:4">
      <c r="A261" t="s">
        <v>1137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950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1138</v>
      </c>
      <c r="B264" t="s">
        <v>447</v>
      </c>
      <c r="C264" t="s">
        <v>949</v>
      </c>
      <c r="D264">
        <v>70708</v>
      </c>
    </row>
    <row r="265" spans="1:4">
      <c r="A265" t="s">
        <v>1139</v>
      </c>
      <c r="B265" t="s">
        <v>447</v>
      </c>
      <c r="C265" t="s">
        <v>1090</v>
      </c>
      <c r="D265">
        <v>70101</v>
      </c>
    </row>
    <row r="266" spans="1:4">
      <c r="A266" t="s">
        <v>1140</v>
      </c>
      <c r="B266" t="s">
        <v>447</v>
      </c>
      <c r="C266" t="s">
        <v>1090</v>
      </c>
      <c r="D266">
        <v>70104</v>
      </c>
    </row>
    <row r="267" spans="1:4">
      <c r="A267" t="s">
        <v>680</v>
      </c>
      <c r="B267" t="s">
        <v>449</v>
      </c>
      <c r="C267" t="s">
        <v>942</v>
      </c>
      <c r="D267">
        <v>40104</v>
      </c>
    </row>
    <row r="268" spans="1:4">
      <c r="A268" t="s">
        <v>680</v>
      </c>
      <c r="B268" t="s">
        <v>448</v>
      </c>
      <c r="C268" t="s">
        <v>961</v>
      </c>
      <c r="D268">
        <v>91106</v>
      </c>
    </row>
    <row r="269" spans="1:4">
      <c r="A269" t="s">
        <v>1141</v>
      </c>
      <c r="B269" t="s">
        <v>449</v>
      </c>
      <c r="C269" t="s">
        <v>959</v>
      </c>
      <c r="D269">
        <v>40305</v>
      </c>
    </row>
    <row r="270" spans="1:4">
      <c r="A270" t="s">
        <v>1142</v>
      </c>
      <c r="B270" t="s">
        <v>441</v>
      </c>
      <c r="C270" t="s">
        <v>659</v>
      </c>
      <c r="D270">
        <v>130904</v>
      </c>
    </row>
    <row r="271" spans="1:4">
      <c r="A271" t="s">
        <v>1142</v>
      </c>
      <c r="B271" t="s">
        <v>439</v>
      </c>
      <c r="C271" t="s">
        <v>938</v>
      </c>
      <c r="D271">
        <v>120508</v>
      </c>
    </row>
    <row r="272" spans="1:4">
      <c r="A272" t="s">
        <v>644</v>
      </c>
      <c r="B272" t="s">
        <v>439</v>
      </c>
      <c r="C272" t="s">
        <v>938</v>
      </c>
      <c r="D272">
        <v>120509</v>
      </c>
    </row>
    <row r="273" spans="1:4">
      <c r="A273" t="s">
        <v>1143</v>
      </c>
      <c r="B273" t="s">
        <v>445</v>
      </c>
      <c r="C273" t="s">
        <v>1012</v>
      </c>
      <c r="D273">
        <v>20404</v>
      </c>
    </row>
    <row r="274" spans="1:4">
      <c r="A274" t="s">
        <v>1144</v>
      </c>
      <c r="B274" t="s">
        <v>439</v>
      </c>
      <c r="C274" t="s">
        <v>990</v>
      </c>
      <c r="D274">
        <v>120803</v>
      </c>
    </row>
    <row r="275" spans="1:4">
      <c r="A275" t="s">
        <v>1145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1027</v>
      </c>
      <c r="D276">
        <v>120402</v>
      </c>
    </row>
    <row r="277" spans="1:4">
      <c r="A277" t="s">
        <v>1146</v>
      </c>
      <c r="B277" t="s">
        <v>439</v>
      </c>
      <c r="C277" t="s">
        <v>1015</v>
      </c>
      <c r="D277">
        <v>120203</v>
      </c>
    </row>
    <row r="278" spans="1:4">
      <c r="A278" t="s">
        <v>1147</v>
      </c>
      <c r="B278" t="s">
        <v>439</v>
      </c>
      <c r="C278" t="s">
        <v>1015</v>
      </c>
      <c r="D278">
        <v>120204</v>
      </c>
    </row>
    <row r="279" spans="1:4">
      <c r="A279" t="s">
        <v>1148</v>
      </c>
      <c r="B279" t="s">
        <v>439</v>
      </c>
      <c r="C279" t="s">
        <v>1015</v>
      </c>
      <c r="D279">
        <v>120205</v>
      </c>
    </row>
    <row r="280" spans="1:4">
      <c r="A280" t="s">
        <v>1149</v>
      </c>
      <c r="B280" t="s">
        <v>439</v>
      </c>
      <c r="C280" t="s">
        <v>1015</v>
      </c>
      <c r="D280">
        <v>120206</v>
      </c>
    </row>
    <row r="281" spans="1:4">
      <c r="A281" t="s">
        <v>1150</v>
      </c>
      <c r="B281" t="s">
        <v>439</v>
      </c>
      <c r="C281" t="s">
        <v>1015</v>
      </c>
      <c r="D281">
        <v>120201</v>
      </c>
    </row>
    <row r="282" spans="1:4">
      <c r="A282" t="s">
        <v>446</v>
      </c>
      <c r="B282" t="s">
        <v>441</v>
      </c>
      <c r="C282" t="s">
        <v>950</v>
      </c>
      <c r="D282">
        <v>130709</v>
      </c>
    </row>
    <row r="283" spans="1:4">
      <c r="A283" t="s">
        <v>1151</v>
      </c>
      <c r="B283" t="s">
        <v>448</v>
      </c>
      <c r="C283" t="s">
        <v>961</v>
      </c>
      <c r="D283">
        <v>91111</v>
      </c>
    </row>
    <row r="284" spans="1:4">
      <c r="A284" t="s">
        <v>646</v>
      </c>
      <c r="B284" t="s">
        <v>449</v>
      </c>
      <c r="C284" t="s">
        <v>979</v>
      </c>
      <c r="D284">
        <v>41201</v>
      </c>
    </row>
    <row r="285" spans="1:4">
      <c r="A285" t="s">
        <v>1152</v>
      </c>
      <c r="B285" t="s">
        <v>449</v>
      </c>
      <c r="C285" t="s">
        <v>547</v>
      </c>
      <c r="D285">
        <v>40802</v>
      </c>
    </row>
    <row r="286" spans="1:4">
      <c r="A286" t="s">
        <v>1153</v>
      </c>
      <c r="B286" t="s">
        <v>441</v>
      </c>
      <c r="C286" t="s">
        <v>950</v>
      </c>
      <c r="D286">
        <v>130710</v>
      </c>
    </row>
    <row r="287" spans="1:4">
      <c r="A287" t="s">
        <v>1154</v>
      </c>
      <c r="B287" t="s">
        <v>447</v>
      </c>
      <c r="C287" t="s">
        <v>949</v>
      </c>
      <c r="D287">
        <v>70711</v>
      </c>
    </row>
    <row r="288" spans="1:4">
      <c r="A288" t="s">
        <v>1155</v>
      </c>
      <c r="B288" t="s">
        <v>440</v>
      </c>
      <c r="C288" t="s">
        <v>995</v>
      </c>
      <c r="D288">
        <v>30404</v>
      </c>
    </row>
    <row r="289" spans="1:4">
      <c r="A289" t="s">
        <v>1156</v>
      </c>
      <c r="B289" t="s">
        <v>441</v>
      </c>
      <c r="C289" t="s">
        <v>950</v>
      </c>
      <c r="D289">
        <v>130711</v>
      </c>
    </row>
    <row r="290" spans="1:4">
      <c r="A290" t="s">
        <v>1157</v>
      </c>
      <c r="B290" t="s">
        <v>439</v>
      </c>
      <c r="C290" t="s">
        <v>1027</v>
      </c>
      <c r="D290">
        <v>120403</v>
      </c>
    </row>
    <row r="291" spans="1:4">
      <c r="A291" t="s">
        <v>585</v>
      </c>
      <c r="B291" t="s">
        <v>443</v>
      </c>
      <c r="C291" t="s">
        <v>1004</v>
      </c>
      <c r="D291">
        <v>50105</v>
      </c>
    </row>
    <row r="292" spans="1:4">
      <c r="A292" t="s">
        <v>1158</v>
      </c>
      <c r="B292" t="s">
        <v>449</v>
      </c>
      <c r="C292" t="s">
        <v>946</v>
      </c>
      <c r="D292">
        <v>40405</v>
      </c>
    </row>
    <row r="293" spans="1:4">
      <c r="A293" t="s">
        <v>627</v>
      </c>
      <c r="B293" t="s">
        <v>1045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951</v>
      </c>
      <c r="D294">
        <v>81003</v>
      </c>
    </row>
    <row r="295" spans="1:4">
      <c r="A295" t="s">
        <v>457</v>
      </c>
      <c r="B295" t="s">
        <v>441</v>
      </c>
      <c r="C295" t="s">
        <v>956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952</v>
      </c>
      <c r="D297">
        <v>20206</v>
      </c>
    </row>
    <row r="298" spans="1:4">
      <c r="A298" t="s">
        <v>1159</v>
      </c>
      <c r="B298" t="s">
        <v>449</v>
      </c>
      <c r="C298" t="s">
        <v>1160</v>
      </c>
      <c r="D298">
        <v>41102</v>
      </c>
    </row>
    <row r="299" spans="1:4">
      <c r="A299" t="s">
        <v>1161</v>
      </c>
      <c r="B299" t="s">
        <v>449</v>
      </c>
      <c r="C299" t="s">
        <v>976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1162</v>
      </c>
      <c r="B301" t="s">
        <v>439</v>
      </c>
      <c r="C301" t="s">
        <v>947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1037</v>
      </c>
      <c r="D303">
        <v>60102</v>
      </c>
    </row>
    <row r="304" spans="1:4">
      <c r="A304" t="s">
        <v>617</v>
      </c>
      <c r="B304" t="s">
        <v>446</v>
      </c>
      <c r="C304" t="s">
        <v>1073</v>
      </c>
      <c r="D304">
        <v>60305</v>
      </c>
    </row>
    <row r="305" spans="1:4">
      <c r="A305" t="s">
        <v>1163</v>
      </c>
      <c r="B305" t="s">
        <v>448</v>
      </c>
      <c r="C305" t="s">
        <v>957</v>
      </c>
      <c r="D305">
        <v>90104</v>
      </c>
    </row>
    <row r="306" spans="1:4">
      <c r="A306" t="s">
        <v>1164</v>
      </c>
      <c r="B306" t="s">
        <v>448</v>
      </c>
      <c r="C306" t="s">
        <v>1007</v>
      </c>
      <c r="D306">
        <v>91002</v>
      </c>
    </row>
    <row r="307" spans="1:4">
      <c r="A307" t="s">
        <v>1164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1165</v>
      </c>
      <c r="B309" t="s">
        <v>440</v>
      </c>
      <c r="C309" t="s">
        <v>935</v>
      </c>
      <c r="D309">
        <v>30204</v>
      </c>
    </row>
    <row r="310" spans="1:4">
      <c r="A310" t="s">
        <v>1166</v>
      </c>
      <c r="B310" t="s">
        <v>447</v>
      </c>
      <c r="C310" t="s">
        <v>1090</v>
      </c>
      <c r="D310">
        <v>70105</v>
      </c>
    </row>
    <row r="311" spans="1:4">
      <c r="A311" t="s">
        <v>1167</v>
      </c>
      <c r="B311" t="s">
        <v>444</v>
      </c>
      <c r="C311" t="s">
        <v>1168</v>
      </c>
      <c r="D311">
        <v>80202</v>
      </c>
    </row>
    <row r="312" spans="1:4">
      <c r="A312" t="s">
        <v>1169</v>
      </c>
      <c r="B312" t="s">
        <v>441</v>
      </c>
      <c r="C312" t="s">
        <v>659</v>
      </c>
      <c r="D312">
        <v>130905</v>
      </c>
    </row>
    <row r="313" spans="1:4">
      <c r="A313" t="s">
        <v>1170</v>
      </c>
      <c r="B313" t="s">
        <v>444</v>
      </c>
      <c r="C313" t="s">
        <v>1168</v>
      </c>
      <c r="D313">
        <v>80203</v>
      </c>
    </row>
    <row r="314" spans="1:4">
      <c r="A314" t="s">
        <v>1171</v>
      </c>
      <c r="B314" t="s">
        <v>447</v>
      </c>
      <c r="C314" t="s">
        <v>447</v>
      </c>
      <c r="D314">
        <v>70304</v>
      </c>
    </row>
    <row r="315" spans="1:4">
      <c r="A315" t="s">
        <v>1172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1173</v>
      </c>
      <c r="B317" t="s">
        <v>448</v>
      </c>
      <c r="C317" t="s">
        <v>1020</v>
      </c>
      <c r="D317">
        <v>90603</v>
      </c>
    </row>
    <row r="318" spans="1:4">
      <c r="A318" t="s">
        <v>1174</v>
      </c>
      <c r="B318" t="s">
        <v>438</v>
      </c>
      <c r="C318" t="s">
        <v>970</v>
      </c>
      <c r="D318">
        <v>10209</v>
      </c>
    </row>
    <row r="319" spans="1:4">
      <c r="A319" t="s">
        <v>1175</v>
      </c>
      <c r="B319" t="s">
        <v>444</v>
      </c>
      <c r="C319" t="s">
        <v>1168</v>
      </c>
      <c r="D319">
        <v>80204</v>
      </c>
    </row>
    <row r="320" spans="1:4">
      <c r="A320" t="s">
        <v>1176</v>
      </c>
      <c r="B320" t="s">
        <v>441</v>
      </c>
      <c r="C320" t="s">
        <v>659</v>
      </c>
      <c r="D320">
        <v>130906</v>
      </c>
    </row>
    <row r="321" spans="1:4">
      <c r="A321" t="s">
        <v>1176</v>
      </c>
      <c r="B321" t="s">
        <v>448</v>
      </c>
      <c r="C321" t="s">
        <v>968</v>
      </c>
      <c r="D321">
        <v>90206</v>
      </c>
    </row>
    <row r="322" spans="1:4">
      <c r="A322" t="s">
        <v>1177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962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1178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957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1179</v>
      </c>
      <c r="B328" t="s">
        <v>443</v>
      </c>
      <c r="C328" t="s">
        <v>1004</v>
      </c>
      <c r="D328">
        <v>50101</v>
      </c>
    </row>
    <row r="329" spans="1:4">
      <c r="A329" t="s">
        <v>1180</v>
      </c>
      <c r="B329" t="s">
        <v>447</v>
      </c>
      <c r="C329" t="s">
        <v>1090</v>
      </c>
      <c r="D329">
        <v>70106</v>
      </c>
    </row>
    <row r="330" spans="1:4">
      <c r="A330" t="s">
        <v>1181</v>
      </c>
      <c r="B330" t="s">
        <v>445</v>
      </c>
      <c r="C330" t="s">
        <v>1085</v>
      </c>
      <c r="D330">
        <v>20505</v>
      </c>
    </row>
    <row r="331" spans="1:4">
      <c r="A331" t="s">
        <v>604</v>
      </c>
      <c r="B331" t="s">
        <v>448</v>
      </c>
      <c r="C331" t="s">
        <v>1007</v>
      </c>
      <c r="D331">
        <v>91003</v>
      </c>
    </row>
    <row r="332" spans="1:4">
      <c r="A332" t="s">
        <v>1182</v>
      </c>
      <c r="B332" t="s">
        <v>445</v>
      </c>
      <c r="C332" t="s">
        <v>1093</v>
      </c>
      <c r="D332">
        <v>20301</v>
      </c>
    </row>
    <row r="333" spans="1:4">
      <c r="A333" t="s">
        <v>1183</v>
      </c>
      <c r="B333" t="s">
        <v>446</v>
      </c>
      <c r="C333" t="s">
        <v>1073</v>
      </c>
      <c r="D333">
        <v>60306</v>
      </c>
    </row>
    <row r="334" spans="1:4">
      <c r="A334" t="s">
        <v>1184</v>
      </c>
      <c r="B334" t="s">
        <v>448</v>
      </c>
      <c r="C334" t="s">
        <v>968</v>
      </c>
      <c r="D334">
        <v>90207</v>
      </c>
    </row>
    <row r="335" spans="1:4">
      <c r="A335" t="s">
        <v>1185</v>
      </c>
      <c r="B335" t="s">
        <v>448</v>
      </c>
      <c r="C335" t="s">
        <v>1007</v>
      </c>
      <c r="D335">
        <v>91004</v>
      </c>
    </row>
    <row r="336" spans="1:4">
      <c r="A336" t="s">
        <v>1186</v>
      </c>
      <c r="B336" t="s">
        <v>441</v>
      </c>
      <c r="C336" t="s">
        <v>950</v>
      </c>
      <c r="D336">
        <v>130712</v>
      </c>
    </row>
    <row r="337" spans="1:4">
      <c r="A337" t="s">
        <v>635</v>
      </c>
      <c r="B337" t="s">
        <v>448</v>
      </c>
      <c r="C337" t="s">
        <v>961</v>
      </c>
      <c r="D337">
        <v>91107</v>
      </c>
    </row>
    <row r="338" spans="1:4">
      <c r="A338" t="s">
        <v>1187</v>
      </c>
      <c r="B338" t="s">
        <v>448</v>
      </c>
      <c r="C338" t="s">
        <v>968</v>
      </c>
      <c r="D338">
        <v>90208</v>
      </c>
    </row>
    <row r="339" spans="1:4">
      <c r="A339" t="s">
        <v>1188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961</v>
      </c>
      <c r="D340">
        <v>91112</v>
      </c>
    </row>
    <row r="341" spans="1:4">
      <c r="A341" t="s">
        <v>1189</v>
      </c>
      <c r="B341" t="s">
        <v>441</v>
      </c>
      <c r="C341" t="s">
        <v>996</v>
      </c>
      <c r="D341">
        <v>130308</v>
      </c>
    </row>
    <row r="342" spans="1:4">
      <c r="A342" t="s">
        <v>1190</v>
      </c>
      <c r="B342" t="s">
        <v>447</v>
      </c>
      <c r="C342" t="s">
        <v>949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1191</v>
      </c>
      <c r="B344" t="s">
        <v>448</v>
      </c>
      <c r="C344" t="s">
        <v>968</v>
      </c>
      <c r="D344">
        <v>90209</v>
      </c>
    </row>
    <row r="345" spans="1:4">
      <c r="A345" t="s">
        <v>1192</v>
      </c>
      <c r="B345" t="s">
        <v>447</v>
      </c>
      <c r="C345" t="s">
        <v>1075</v>
      </c>
      <c r="D345">
        <v>70603</v>
      </c>
    </row>
    <row r="346" spans="1:4">
      <c r="A346" t="s">
        <v>1193</v>
      </c>
      <c r="B346" t="s">
        <v>449</v>
      </c>
      <c r="C346" t="s">
        <v>1160</v>
      </c>
      <c r="D346">
        <v>41103</v>
      </c>
    </row>
    <row r="347" spans="1:4">
      <c r="A347" t="s">
        <v>485</v>
      </c>
      <c r="B347" t="s">
        <v>1045</v>
      </c>
      <c r="C347" t="s">
        <v>1046</v>
      </c>
      <c r="D347">
        <v>110102</v>
      </c>
    </row>
    <row r="348" spans="1:4">
      <c r="A348" t="s">
        <v>1194</v>
      </c>
      <c r="B348" t="s">
        <v>449</v>
      </c>
      <c r="C348" t="s">
        <v>976</v>
      </c>
      <c r="D348">
        <v>41306</v>
      </c>
    </row>
    <row r="349" spans="1:4">
      <c r="A349" t="s">
        <v>1195</v>
      </c>
      <c r="B349" t="s">
        <v>439</v>
      </c>
      <c r="C349" t="s">
        <v>1027</v>
      </c>
      <c r="D349">
        <v>120404</v>
      </c>
    </row>
    <row r="350" spans="1:4">
      <c r="A350" t="s">
        <v>1196</v>
      </c>
      <c r="B350" t="s">
        <v>446</v>
      </c>
      <c r="C350" t="s">
        <v>1068</v>
      </c>
      <c r="D350">
        <v>60602</v>
      </c>
    </row>
    <row r="351" spans="1:4">
      <c r="A351" t="s">
        <v>1197</v>
      </c>
      <c r="B351" t="s">
        <v>447</v>
      </c>
      <c r="C351" t="s">
        <v>447</v>
      </c>
      <c r="D351">
        <v>70305</v>
      </c>
    </row>
    <row r="352" spans="1:4">
      <c r="A352" t="s">
        <v>1197</v>
      </c>
      <c r="B352" t="s">
        <v>448</v>
      </c>
      <c r="C352" t="s">
        <v>1010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1198</v>
      </c>
      <c r="B354" t="s">
        <v>438</v>
      </c>
      <c r="C354" t="s">
        <v>970</v>
      </c>
      <c r="D354">
        <v>10210</v>
      </c>
    </row>
    <row r="355" spans="1:4">
      <c r="A355" t="s">
        <v>1199</v>
      </c>
      <c r="B355" t="s">
        <v>447</v>
      </c>
      <c r="C355" t="s">
        <v>447</v>
      </c>
      <c r="D355">
        <v>70306</v>
      </c>
    </row>
    <row r="356" spans="1:4">
      <c r="A356" t="s">
        <v>1200</v>
      </c>
      <c r="B356" t="s">
        <v>448</v>
      </c>
      <c r="C356" t="s">
        <v>968</v>
      </c>
      <c r="D356">
        <v>90210</v>
      </c>
    </row>
    <row r="357" spans="1:4">
      <c r="A357" t="s">
        <v>1201</v>
      </c>
      <c r="B357" t="s">
        <v>445</v>
      </c>
      <c r="C357" t="s">
        <v>1012</v>
      </c>
      <c r="D357">
        <v>20405</v>
      </c>
    </row>
    <row r="358" spans="1:4">
      <c r="A358" t="s">
        <v>1201</v>
      </c>
      <c r="B358" t="s">
        <v>448</v>
      </c>
      <c r="C358" t="s">
        <v>1017</v>
      </c>
      <c r="D358">
        <v>90702</v>
      </c>
    </row>
    <row r="359" spans="1:4">
      <c r="A359" t="s">
        <v>712</v>
      </c>
      <c r="B359" t="s">
        <v>441</v>
      </c>
      <c r="C359" t="s">
        <v>975</v>
      </c>
      <c r="D359">
        <v>130407</v>
      </c>
    </row>
    <row r="360" spans="1:4">
      <c r="A360" t="s">
        <v>712</v>
      </c>
      <c r="B360" t="s">
        <v>449</v>
      </c>
      <c r="C360" t="s">
        <v>1160</v>
      </c>
      <c r="D360">
        <v>41101</v>
      </c>
    </row>
    <row r="361" spans="1:4">
      <c r="A361" t="s">
        <v>1202</v>
      </c>
      <c r="B361" t="s">
        <v>446</v>
      </c>
      <c r="C361" t="s">
        <v>1073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1093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1203</v>
      </c>
      <c r="B366" t="s">
        <v>446</v>
      </c>
      <c r="C366" t="s">
        <v>1033</v>
      </c>
      <c r="D366">
        <v>60201</v>
      </c>
    </row>
    <row r="367" spans="1:4">
      <c r="A367" t="s">
        <v>1204</v>
      </c>
      <c r="B367" t="s">
        <v>441</v>
      </c>
      <c r="C367" t="s">
        <v>996</v>
      </c>
      <c r="D367">
        <v>130309</v>
      </c>
    </row>
    <row r="368" spans="1:4">
      <c r="A368" t="s">
        <v>590</v>
      </c>
      <c r="B368" t="s">
        <v>447</v>
      </c>
      <c r="C368" t="s">
        <v>962</v>
      </c>
      <c r="D368">
        <v>70409</v>
      </c>
    </row>
    <row r="369" spans="1:4">
      <c r="A369" t="s">
        <v>1205</v>
      </c>
      <c r="B369" t="s">
        <v>448</v>
      </c>
      <c r="C369" t="s">
        <v>590</v>
      </c>
      <c r="D369">
        <v>90501</v>
      </c>
    </row>
    <row r="370" spans="1:4">
      <c r="A370" t="s">
        <v>1206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970</v>
      </c>
      <c r="D371">
        <v>10207</v>
      </c>
    </row>
    <row r="372" spans="1:4">
      <c r="A372" t="s">
        <v>1207</v>
      </c>
      <c r="B372" t="s">
        <v>447</v>
      </c>
      <c r="C372" t="s">
        <v>551</v>
      </c>
      <c r="D372">
        <v>70201</v>
      </c>
    </row>
    <row r="373" spans="1:4">
      <c r="A373" t="s">
        <v>1208</v>
      </c>
      <c r="B373" t="s">
        <v>447</v>
      </c>
      <c r="C373" t="s">
        <v>551</v>
      </c>
      <c r="D373">
        <v>70214</v>
      </c>
    </row>
    <row r="374" spans="1:4">
      <c r="A374" t="s">
        <v>1209</v>
      </c>
      <c r="B374" t="s">
        <v>447</v>
      </c>
      <c r="C374" t="s">
        <v>1090</v>
      </c>
      <c r="D374">
        <v>70107</v>
      </c>
    </row>
    <row r="375" spans="1:4">
      <c r="A375" t="s">
        <v>1210</v>
      </c>
      <c r="B375" t="s">
        <v>441</v>
      </c>
      <c r="C375" t="s">
        <v>659</v>
      </c>
      <c r="D375">
        <v>130907</v>
      </c>
    </row>
    <row r="376" spans="1:4">
      <c r="A376" t="s">
        <v>1211</v>
      </c>
      <c r="B376" t="s">
        <v>448</v>
      </c>
      <c r="C376" t="s">
        <v>1020</v>
      </c>
      <c r="D376">
        <v>90604</v>
      </c>
    </row>
    <row r="377" spans="1:4">
      <c r="A377" t="s">
        <v>1211</v>
      </c>
      <c r="B377" t="s">
        <v>446</v>
      </c>
      <c r="C377" t="s">
        <v>1033</v>
      </c>
      <c r="D377">
        <v>60205</v>
      </c>
    </row>
    <row r="378" spans="1:4">
      <c r="A378" t="s">
        <v>601</v>
      </c>
      <c r="B378" t="s">
        <v>441</v>
      </c>
      <c r="C378" t="s">
        <v>996</v>
      </c>
      <c r="D378">
        <v>130310</v>
      </c>
    </row>
    <row r="379" spans="1:4">
      <c r="A379" t="s">
        <v>1212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1213</v>
      </c>
      <c r="B381" t="s">
        <v>447</v>
      </c>
      <c r="C381" t="s">
        <v>1090</v>
      </c>
      <c r="D381">
        <v>70108</v>
      </c>
    </row>
    <row r="382" spans="1:4">
      <c r="A382" t="s">
        <v>1214</v>
      </c>
      <c r="B382" t="s">
        <v>446</v>
      </c>
      <c r="C382" t="s">
        <v>1037</v>
      </c>
      <c r="D382">
        <v>60104</v>
      </c>
    </row>
    <row r="383" spans="1:4">
      <c r="A383" t="s">
        <v>917</v>
      </c>
      <c r="B383" t="s">
        <v>448</v>
      </c>
      <c r="C383" t="s">
        <v>954</v>
      </c>
      <c r="D383">
        <v>91201</v>
      </c>
    </row>
    <row r="384" spans="1:4">
      <c r="A384" t="s">
        <v>1215</v>
      </c>
      <c r="B384" t="s">
        <v>446</v>
      </c>
      <c r="C384" t="s">
        <v>993</v>
      </c>
      <c r="D384">
        <v>60504</v>
      </c>
    </row>
    <row r="385" spans="1:4">
      <c r="A385" t="s">
        <v>1216</v>
      </c>
      <c r="B385" t="s">
        <v>447</v>
      </c>
      <c r="C385" t="s">
        <v>962</v>
      </c>
      <c r="D385">
        <v>70410</v>
      </c>
    </row>
    <row r="386" spans="1:4">
      <c r="A386" t="s">
        <v>1217</v>
      </c>
      <c r="B386" t="s">
        <v>445</v>
      </c>
      <c r="C386" t="s">
        <v>1093</v>
      </c>
      <c r="D386">
        <v>20304</v>
      </c>
    </row>
    <row r="387" spans="1:4">
      <c r="A387" t="s">
        <v>1217</v>
      </c>
      <c r="B387" t="s">
        <v>446</v>
      </c>
      <c r="C387" t="s">
        <v>1029</v>
      </c>
      <c r="D387">
        <v>60404</v>
      </c>
    </row>
    <row r="388" spans="1:4">
      <c r="A388" t="s">
        <v>1217</v>
      </c>
      <c r="B388" t="s">
        <v>448</v>
      </c>
      <c r="C388" t="s">
        <v>638</v>
      </c>
      <c r="D388">
        <v>90404</v>
      </c>
    </row>
    <row r="389" spans="1:4">
      <c r="A389" t="s">
        <v>1218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1093</v>
      </c>
      <c r="D390">
        <v>20307</v>
      </c>
    </row>
    <row r="391" spans="1:4">
      <c r="A391" t="s">
        <v>1219</v>
      </c>
      <c r="B391" t="s">
        <v>448</v>
      </c>
      <c r="C391" t="s">
        <v>590</v>
      </c>
      <c r="D391">
        <v>90507</v>
      </c>
    </row>
    <row r="392" spans="1:4">
      <c r="A392" t="s">
        <v>1220</v>
      </c>
      <c r="B392" t="s">
        <v>439</v>
      </c>
      <c r="C392" t="s">
        <v>945</v>
      </c>
      <c r="D392">
        <v>120903</v>
      </c>
    </row>
    <row r="393" spans="1:4">
      <c r="A393" t="s">
        <v>564</v>
      </c>
      <c r="B393" t="s">
        <v>448</v>
      </c>
      <c r="C393" t="s">
        <v>1007</v>
      </c>
      <c r="D393">
        <v>91008</v>
      </c>
    </row>
    <row r="394" spans="1:4">
      <c r="A394" t="s">
        <v>564</v>
      </c>
      <c r="B394" t="s">
        <v>449</v>
      </c>
      <c r="C394" t="s">
        <v>1062</v>
      </c>
      <c r="D394">
        <v>40708</v>
      </c>
    </row>
    <row r="395" spans="1:4">
      <c r="A395" t="s">
        <v>1221</v>
      </c>
      <c r="B395" t="s">
        <v>449</v>
      </c>
      <c r="C395" t="s">
        <v>1062</v>
      </c>
      <c r="D395">
        <v>40703</v>
      </c>
    </row>
    <row r="396" spans="1:4">
      <c r="A396" t="s">
        <v>1222</v>
      </c>
      <c r="B396" t="s">
        <v>449</v>
      </c>
      <c r="C396" t="s">
        <v>547</v>
      </c>
      <c r="D396">
        <v>40803</v>
      </c>
    </row>
    <row r="397" spans="1:4">
      <c r="A397" t="s">
        <v>1222</v>
      </c>
      <c r="B397" t="s">
        <v>447</v>
      </c>
      <c r="C397" t="s">
        <v>447</v>
      </c>
      <c r="D397">
        <v>70307</v>
      </c>
    </row>
    <row r="398" spans="1:4">
      <c r="A398" t="s">
        <v>1223</v>
      </c>
      <c r="B398" t="s">
        <v>447</v>
      </c>
      <c r="C398" t="s">
        <v>1224</v>
      </c>
      <c r="D398">
        <v>70502</v>
      </c>
    </row>
    <row r="399" spans="1:4">
      <c r="A399" t="s">
        <v>1225</v>
      </c>
      <c r="B399" t="s">
        <v>446</v>
      </c>
      <c r="C399" t="s">
        <v>1041</v>
      </c>
      <c r="D399">
        <v>60705</v>
      </c>
    </row>
    <row r="400" spans="1:4">
      <c r="A400" t="s">
        <v>1226</v>
      </c>
      <c r="B400" t="s">
        <v>448</v>
      </c>
      <c r="C400" t="s">
        <v>1017</v>
      </c>
      <c r="D400">
        <v>90703</v>
      </c>
    </row>
    <row r="401" spans="1:4">
      <c r="A401" t="s">
        <v>1226</v>
      </c>
      <c r="B401" t="s">
        <v>446</v>
      </c>
      <c r="C401" t="s">
        <v>993</v>
      </c>
      <c r="D401">
        <v>60503</v>
      </c>
    </row>
    <row r="402" spans="1:4">
      <c r="A402" t="s">
        <v>1227</v>
      </c>
      <c r="B402" t="s">
        <v>446</v>
      </c>
      <c r="C402" t="s">
        <v>1073</v>
      </c>
      <c r="D402">
        <v>60307</v>
      </c>
    </row>
    <row r="403" spans="1:4">
      <c r="A403" t="s">
        <v>1228</v>
      </c>
      <c r="B403" t="s">
        <v>446</v>
      </c>
      <c r="C403" t="s">
        <v>1073</v>
      </c>
      <c r="D403">
        <v>60308</v>
      </c>
    </row>
    <row r="404" spans="1:4">
      <c r="A404" t="s">
        <v>1229</v>
      </c>
      <c r="B404" t="s">
        <v>441</v>
      </c>
      <c r="C404" t="s">
        <v>950</v>
      </c>
      <c r="D404">
        <v>130713</v>
      </c>
    </row>
    <row r="405" spans="1:4">
      <c r="A405" t="s">
        <v>1230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1231</v>
      </c>
      <c r="B407" t="s">
        <v>446</v>
      </c>
      <c r="C407" t="s">
        <v>1029</v>
      </c>
      <c r="D407">
        <v>60403</v>
      </c>
    </row>
    <row r="408" spans="1:4">
      <c r="A408" t="s">
        <v>1232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946</v>
      </c>
      <c r="D409">
        <v>40406</v>
      </c>
    </row>
    <row r="410" spans="1:4">
      <c r="A410" t="s">
        <v>1233</v>
      </c>
      <c r="B410" t="s">
        <v>447</v>
      </c>
      <c r="C410" t="s">
        <v>447</v>
      </c>
      <c r="D410">
        <v>70308</v>
      </c>
    </row>
    <row r="411" spans="1:4">
      <c r="A411" t="s">
        <v>1234</v>
      </c>
      <c r="B411" t="s">
        <v>446</v>
      </c>
      <c r="C411" t="s">
        <v>1073</v>
      </c>
      <c r="D411">
        <v>60301</v>
      </c>
    </row>
    <row r="412" spans="1:4">
      <c r="A412" t="s">
        <v>686</v>
      </c>
      <c r="B412" t="s">
        <v>448</v>
      </c>
      <c r="C412" t="s">
        <v>1010</v>
      </c>
      <c r="D412">
        <v>90304</v>
      </c>
    </row>
    <row r="413" spans="1:4">
      <c r="A413" t="s">
        <v>1235</v>
      </c>
      <c r="B413" t="s">
        <v>447</v>
      </c>
      <c r="C413" t="s">
        <v>962</v>
      </c>
      <c r="D413">
        <v>70401</v>
      </c>
    </row>
    <row r="414" spans="1:4">
      <c r="A414" t="s">
        <v>1236</v>
      </c>
      <c r="B414" t="s">
        <v>439</v>
      </c>
      <c r="C414" t="s">
        <v>990</v>
      </c>
      <c r="D414">
        <v>120804</v>
      </c>
    </row>
    <row r="415" spans="1:4">
      <c r="A415" t="s">
        <v>1237</v>
      </c>
      <c r="B415" t="s">
        <v>448</v>
      </c>
      <c r="C415" t="s">
        <v>590</v>
      </c>
      <c r="D415">
        <v>90513</v>
      </c>
    </row>
    <row r="416" spans="1:4">
      <c r="A416" t="s">
        <v>1238</v>
      </c>
      <c r="B416" t="s">
        <v>1045</v>
      </c>
      <c r="C416" t="s">
        <v>1046</v>
      </c>
      <c r="D416">
        <v>110103</v>
      </c>
    </row>
    <row r="417" spans="1:4">
      <c r="A417" t="s">
        <v>1239</v>
      </c>
      <c r="B417" t="s">
        <v>439</v>
      </c>
      <c r="C417" t="s">
        <v>947</v>
      </c>
      <c r="D417">
        <v>120307</v>
      </c>
    </row>
    <row r="418" spans="1:4">
      <c r="A418" t="s">
        <v>572</v>
      </c>
      <c r="B418" t="s">
        <v>440</v>
      </c>
      <c r="C418" t="s">
        <v>995</v>
      </c>
      <c r="D418">
        <v>30405</v>
      </c>
    </row>
    <row r="419" spans="1:4">
      <c r="A419" t="s">
        <v>1240</v>
      </c>
      <c r="B419" t="s">
        <v>447</v>
      </c>
      <c r="C419" t="s">
        <v>1224</v>
      </c>
      <c r="D419">
        <v>70503</v>
      </c>
    </row>
    <row r="420" spans="1:4">
      <c r="A420" t="s">
        <v>529</v>
      </c>
      <c r="B420" t="s">
        <v>444</v>
      </c>
      <c r="C420" t="s">
        <v>951</v>
      </c>
      <c r="D420">
        <v>81004</v>
      </c>
    </row>
    <row r="421" spans="1:4">
      <c r="A421" t="s">
        <v>1241</v>
      </c>
      <c r="B421" t="s">
        <v>446</v>
      </c>
      <c r="C421" t="s">
        <v>1029</v>
      </c>
      <c r="D421">
        <v>60407</v>
      </c>
    </row>
    <row r="422" spans="1:4">
      <c r="A422" t="s">
        <v>1242</v>
      </c>
      <c r="B422" t="s">
        <v>441</v>
      </c>
      <c r="C422" t="s">
        <v>950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1243</v>
      </c>
      <c r="B424" t="s">
        <v>440</v>
      </c>
      <c r="C424" t="s">
        <v>1049</v>
      </c>
      <c r="D424">
        <v>30301</v>
      </c>
    </row>
    <row r="425" spans="1:4">
      <c r="A425" t="s">
        <v>1244</v>
      </c>
      <c r="B425" t="s">
        <v>438</v>
      </c>
      <c r="C425" t="s">
        <v>964</v>
      </c>
      <c r="D425">
        <v>10302</v>
      </c>
    </row>
    <row r="426" spans="1:4">
      <c r="A426" t="s">
        <v>1244</v>
      </c>
      <c r="B426" t="s">
        <v>440</v>
      </c>
      <c r="C426" t="s">
        <v>1056</v>
      </c>
      <c r="D426">
        <v>30503</v>
      </c>
    </row>
    <row r="427" spans="1:4">
      <c r="A427" t="s">
        <v>1245</v>
      </c>
      <c r="B427" t="s">
        <v>447</v>
      </c>
      <c r="C427" t="s">
        <v>962</v>
      </c>
      <c r="D427">
        <v>70411</v>
      </c>
    </row>
    <row r="428" spans="1:4">
      <c r="A428" t="s">
        <v>618</v>
      </c>
      <c r="B428" t="s">
        <v>446</v>
      </c>
      <c r="C428" t="s">
        <v>1037</v>
      </c>
      <c r="D428">
        <v>60103</v>
      </c>
    </row>
    <row r="429" spans="1:4">
      <c r="A429" t="s">
        <v>1246</v>
      </c>
      <c r="B429" t="s">
        <v>448</v>
      </c>
      <c r="C429" t="s">
        <v>968</v>
      </c>
      <c r="D429">
        <v>90211</v>
      </c>
    </row>
    <row r="430" spans="1:4">
      <c r="A430" t="s">
        <v>1247</v>
      </c>
      <c r="B430" t="s">
        <v>449</v>
      </c>
      <c r="C430" t="s">
        <v>984</v>
      </c>
      <c r="D430">
        <v>41004</v>
      </c>
    </row>
    <row r="431" spans="1:4">
      <c r="A431" t="s">
        <v>663</v>
      </c>
      <c r="B431" t="s">
        <v>448</v>
      </c>
      <c r="C431" t="s">
        <v>1020</v>
      </c>
      <c r="D431">
        <v>90601</v>
      </c>
    </row>
    <row r="432" spans="1:4">
      <c r="A432" t="s">
        <v>1248</v>
      </c>
      <c r="B432" t="s">
        <v>439</v>
      </c>
      <c r="C432" t="s">
        <v>947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1249</v>
      </c>
      <c r="B434" t="s">
        <v>439</v>
      </c>
      <c r="C434" t="s">
        <v>980</v>
      </c>
      <c r="D434">
        <v>120107</v>
      </c>
    </row>
    <row r="435" spans="1:4">
      <c r="A435" t="s">
        <v>1250</v>
      </c>
      <c r="B435" t="s">
        <v>438</v>
      </c>
      <c r="C435" t="s">
        <v>943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1012</v>
      </c>
      <c r="D437">
        <v>20401</v>
      </c>
    </row>
    <row r="438" spans="1:4">
      <c r="A438" t="s">
        <v>1251</v>
      </c>
      <c r="B438" t="s">
        <v>439</v>
      </c>
      <c r="C438" t="s">
        <v>980</v>
      </c>
      <c r="D438">
        <v>120108</v>
      </c>
    </row>
    <row r="439" spans="1:4">
      <c r="A439" t="s">
        <v>1252</v>
      </c>
      <c r="B439" t="s">
        <v>439</v>
      </c>
      <c r="C439" t="s">
        <v>947</v>
      </c>
      <c r="D439">
        <v>120308</v>
      </c>
    </row>
    <row r="440" spans="1:4">
      <c r="A440" t="s">
        <v>1253</v>
      </c>
      <c r="B440" t="s">
        <v>440</v>
      </c>
      <c r="C440" t="s">
        <v>1056</v>
      </c>
      <c r="D440">
        <v>30504</v>
      </c>
    </row>
    <row r="441" spans="1:4">
      <c r="A441" t="s">
        <v>1254</v>
      </c>
      <c r="B441" t="s">
        <v>447</v>
      </c>
      <c r="C441" t="s">
        <v>551</v>
      </c>
      <c r="D441">
        <v>70215</v>
      </c>
    </row>
    <row r="442" spans="1:4">
      <c r="A442" t="s">
        <v>1255</v>
      </c>
      <c r="B442" t="s">
        <v>449</v>
      </c>
      <c r="C442" t="s">
        <v>1031</v>
      </c>
      <c r="D442">
        <v>41404</v>
      </c>
    </row>
    <row r="443" spans="1:4">
      <c r="A443" t="s">
        <v>1256</v>
      </c>
      <c r="B443" t="s">
        <v>440</v>
      </c>
      <c r="C443" t="s">
        <v>1257</v>
      </c>
      <c r="D443">
        <v>30602</v>
      </c>
    </row>
    <row r="444" spans="1:4">
      <c r="A444" t="s">
        <v>1258</v>
      </c>
      <c r="B444" t="s">
        <v>441</v>
      </c>
      <c r="C444" t="s">
        <v>975</v>
      </c>
      <c r="D444">
        <v>130408</v>
      </c>
    </row>
    <row r="445" spans="1:4">
      <c r="A445" t="s">
        <v>1259</v>
      </c>
      <c r="B445" t="s">
        <v>440</v>
      </c>
      <c r="C445" t="s">
        <v>440</v>
      </c>
      <c r="D445">
        <v>30109</v>
      </c>
    </row>
    <row r="446" spans="1:4">
      <c r="A446" t="s">
        <v>1260</v>
      </c>
      <c r="B446" t="s">
        <v>440</v>
      </c>
      <c r="C446" t="s">
        <v>935</v>
      </c>
      <c r="D446">
        <v>30201</v>
      </c>
    </row>
    <row r="447" spans="1:4">
      <c r="A447" t="s">
        <v>623</v>
      </c>
      <c r="B447" t="s">
        <v>441</v>
      </c>
      <c r="C447" t="s">
        <v>956</v>
      </c>
      <c r="D447">
        <v>130103</v>
      </c>
    </row>
    <row r="448" spans="1:4">
      <c r="A448" t="s">
        <v>1261</v>
      </c>
      <c r="B448" t="s">
        <v>449</v>
      </c>
      <c r="C448" t="s">
        <v>942</v>
      </c>
      <c r="D448">
        <v>40109</v>
      </c>
    </row>
    <row r="449" spans="1:4">
      <c r="A449" t="s">
        <v>546</v>
      </c>
      <c r="B449" t="s">
        <v>448</v>
      </c>
      <c r="C449" t="s">
        <v>1007</v>
      </c>
      <c r="D449">
        <v>91014</v>
      </c>
    </row>
    <row r="450" spans="1:4">
      <c r="A450" t="s">
        <v>1262</v>
      </c>
      <c r="B450" t="s">
        <v>441</v>
      </c>
      <c r="C450" t="s">
        <v>950</v>
      </c>
      <c r="D450">
        <v>130715</v>
      </c>
    </row>
    <row r="451" spans="1:4">
      <c r="A451" t="s">
        <v>684</v>
      </c>
      <c r="B451" t="s">
        <v>446</v>
      </c>
      <c r="C451" t="s">
        <v>1029</v>
      </c>
      <c r="D451">
        <v>60401</v>
      </c>
    </row>
    <row r="452" spans="1:4">
      <c r="A452" t="s">
        <v>1263</v>
      </c>
      <c r="B452" t="s">
        <v>445</v>
      </c>
      <c r="C452" t="s">
        <v>1085</v>
      </c>
      <c r="D452">
        <v>20501</v>
      </c>
    </row>
    <row r="453" spans="1:4">
      <c r="A453" t="s">
        <v>460</v>
      </c>
      <c r="B453" t="s">
        <v>444</v>
      </c>
      <c r="C453" t="s">
        <v>951</v>
      </c>
      <c r="D453">
        <v>81008</v>
      </c>
    </row>
    <row r="454" spans="1:4">
      <c r="A454" t="s">
        <v>1264</v>
      </c>
      <c r="B454" t="s">
        <v>447</v>
      </c>
      <c r="C454" t="s">
        <v>1224</v>
      </c>
      <c r="D454">
        <v>70505</v>
      </c>
    </row>
    <row r="455" spans="1:4">
      <c r="A455" t="s">
        <v>1265</v>
      </c>
      <c r="B455" t="s">
        <v>444</v>
      </c>
      <c r="C455" t="s">
        <v>1266</v>
      </c>
      <c r="D455">
        <v>81102</v>
      </c>
    </row>
    <row r="456" spans="1:4">
      <c r="A456" t="s">
        <v>1267</v>
      </c>
      <c r="B456" t="s">
        <v>444</v>
      </c>
      <c r="C456" t="s">
        <v>1266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1009</v>
      </c>
      <c r="D459">
        <v>20606</v>
      </c>
    </row>
    <row r="460" spans="1:4">
      <c r="A460" t="s">
        <v>1268</v>
      </c>
      <c r="B460" t="s">
        <v>440</v>
      </c>
      <c r="C460" t="s">
        <v>1056</v>
      </c>
      <c r="D460">
        <v>30501</v>
      </c>
    </row>
    <row r="461" spans="1:4">
      <c r="A461" t="s">
        <v>1269</v>
      </c>
      <c r="B461" t="s">
        <v>440</v>
      </c>
      <c r="C461" t="s">
        <v>935</v>
      </c>
      <c r="D461">
        <v>30205</v>
      </c>
    </row>
    <row r="462" spans="1:4">
      <c r="A462" t="s">
        <v>603</v>
      </c>
      <c r="B462" t="s">
        <v>449</v>
      </c>
      <c r="C462" t="s">
        <v>946</v>
      </c>
      <c r="D462">
        <v>40403</v>
      </c>
    </row>
    <row r="463" spans="1:4">
      <c r="A463" t="s">
        <v>603</v>
      </c>
      <c r="B463" t="s">
        <v>440</v>
      </c>
      <c r="C463" t="s">
        <v>1056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1270</v>
      </c>
      <c r="B465" t="s">
        <v>449</v>
      </c>
      <c r="C465" t="s">
        <v>942</v>
      </c>
      <c r="D465">
        <v>40105</v>
      </c>
    </row>
    <row r="466" spans="1:5">
      <c r="A466" t="s">
        <v>1271</v>
      </c>
      <c r="B466" t="s">
        <v>449</v>
      </c>
      <c r="C466" t="s">
        <v>959</v>
      </c>
      <c r="D466">
        <v>40306</v>
      </c>
    </row>
    <row r="467" spans="1:5">
      <c r="A467" t="s">
        <v>1271</v>
      </c>
      <c r="B467" t="s">
        <v>447</v>
      </c>
      <c r="C467" t="s">
        <v>1075</v>
      </c>
      <c r="D467">
        <v>70604</v>
      </c>
    </row>
    <row r="468" spans="1:5">
      <c r="A468" t="s">
        <v>1272</v>
      </c>
      <c r="B468" t="s">
        <v>446</v>
      </c>
      <c r="C468" t="s">
        <v>993</v>
      </c>
      <c r="D468">
        <v>60505</v>
      </c>
    </row>
    <row r="469" spans="1:5">
      <c r="A469" t="s">
        <v>648</v>
      </c>
      <c r="B469" t="s">
        <v>446</v>
      </c>
      <c r="C469" t="s">
        <v>993</v>
      </c>
      <c r="D469">
        <v>60501</v>
      </c>
    </row>
    <row r="470" spans="1:5">
      <c r="A470" t="s">
        <v>1273</v>
      </c>
      <c r="B470" t="s">
        <v>447</v>
      </c>
      <c r="C470" t="s">
        <v>1075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1274</v>
      </c>
      <c r="B472" t="s">
        <v>444</v>
      </c>
      <c r="C472" t="s">
        <v>986</v>
      </c>
      <c r="D472">
        <v>80604</v>
      </c>
    </row>
    <row r="473" spans="1:5">
      <c r="A473" t="s">
        <v>541</v>
      </c>
      <c r="B473" t="s">
        <v>449</v>
      </c>
      <c r="C473" t="s">
        <v>1031</v>
      </c>
      <c r="D473">
        <v>41405</v>
      </c>
    </row>
    <row r="474" spans="1:5">
      <c r="A474" t="s">
        <v>1275</v>
      </c>
      <c r="B474" t="s">
        <v>443</v>
      </c>
      <c r="C474" t="s">
        <v>511</v>
      </c>
      <c r="D474">
        <v>50203</v>
      </c>
    </row>
    <row r="475" spans="1:5">
      <c r="A475" t="s">
        <v>1276</v>
      </c>
      <c r="B475" t="s">
        <v>447</v>
      </c>
      <c r="C475" t="s">
        <v>1224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959</v>
      </c>
      <c r="D478">
        <v>40307</v>
      </c>
    </row>
    <row r="479" spans="1:5">
      <c r="A479" t="s">
        <v>1277</v>
      </c>
      <c r="B479" t="s">
        <v>444</v>
      </c>
      <c r="C479" t="s">
        <v>1168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1009</v>
      </c>
      <c r="D481">
        <v>20601</v>
      </c>
    </row>
    <row r="482" spans="1:4">
      <c r="A482" t="s">
        <v>569</v>
      </c>
      <c r="B482" t="s">
        <v>439</v>
      </c>
      <c r="C482" t="s">
        <v>947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1278</v>
      </c>
      <c r="B484" t="s">
        <v>446</v>
      </c>
      <c r="C484" t="s">
        <v>1029</v>
      </c>
      <c r="D484">
        <v>60405</v>
      </c>
    </row>
    <row r="485" spans="1:4">
      <c r="A485" t="s">
        <v>1279</v>
      </c>
      <c r="B485" t="s">
        <v>447</v>
      </c>
      <c r="C485" t="s">
        <v>1090</v>
      </c>
      <c r="D485">
        <v>70110</v>
      </c>
    </row>
    <row r="486" spans="1:4">
      <c r="A486" t="s">
        <v>1280</v>
      </c>
      <c r="B486" t="s">
        <v>446</v>
      </c>
      <c r="C486" t="s">
        <v>1068</v>
      </c>
      <c r="D486">
        <v>60601</v>
      </c>
    </row>
    <row r="487" spans="1:4">
      <c r="A487" t="s">
        <v>1281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1093</v>
      </c>
      <c r="D488">
        <v>20305</v>
      </c>
    </row>
    <row r="489" spans="1:4">
      <c r="A489" t="s">
        <v>710</v>
      </c>
      <c r="B489" t="s">
        <v>448</v>
      </c>
      <c r="C489" t="s">
        <v>1020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1282</v>
      </c>
      <c r="B491" t="s">
        <v>440</v>
      </c>
      <c r="C491" t="s">
        <v>935</v>
      </c>
      <c r="D491">
        <v>30206</v>
      </c>
    </row>
    <row r="492" spans="1:4">
      <c r="A492" t="s">
        <v>1283</v>
      </c>
      <c r="B492" t="s">
        <v>448</v>
      </c>
      <c r="C492" t="s">
        <v>590</v>
      </c>
      <c r="D492">
        <v>90508</v>
      </c>
    </row>
    <row r="493" spans="1:4">
      <c r="A493" t="s">
        <v>1284</v>
      </c>
      <c r="B493" t="s">
        <v>440</v>
      </c>
      <c r="C493" t="s">
        <v>1056</v>
      </c>
      <c r="D493">
        <v>30506</v>
      </c>
    </row>
    <row r="494" spans="1:4">
      <c r="A494" t="s">
        <v>517</v>
      </c>
      <c r="B494" t="s">
        <v>441</v>
      </c>
      <c r="C494" t="s">
        <v>950</v>
      </c>
      <c r="D494">
        <v>130716</v>
      </c>
    </row>
    <row r="495" spans="1:4">
      <c r="A495" t="s">
        <v>1285</v>
      </c>
      <c r="B495" t="s">
        <v>449</v>
      </c>
      <c r="C495" t="s">
        <v>984</v>
      </c>
      <c r="D495">
        <v>41005</v>
      </c>
    </row>
    <row r="496" spans="1:4">
      <c r="A496" t="s">
        <v>1075</v>
      </c>
      <c r="B496" t="s">
        <v>445</v>
      </c>
      <c r="C496" t="s">
        <v>941</v>
      </c>
      <c r="D496">
        <v>20104</v>
      </c>
    </row>
    <row r="497" spans="1:4">
      <c r="A497" t="s">
        <v>1286</v>
      </c>
      <c r="B497" t="s">
        <v>447</v>
      </c>
      <c r="C497" t="s">
        <v>1075</v>
      </c>
      <c r="D497">
        <v>70601</v>
      </c>
    </row>
    <row r="498" spans="1:4">
      <c r="A498" t="s">
        <v>1287</v>
      </c>
      <c r="B498" t="s">
        <v>448</v>
      </c>
      <c r="C498" t="s">
        <v>1007</v>
      </c>
      <c r="D498">
        <v>91005</v>
      </c>
    </row>
    <row r="499" spans="1:4">
      <c r="A499" t="s">
        <v>1288</v>
      </c>
      <c r="B499" t="s">
        <v>446</v>
      </c>
      <c r="C499" t="s">
        <v>993</v>
      </c>
      <c r="D499">
        <v>60506</v>
      </c>
    </row>
    <row r="500" spans="1:4">
      <c r="A500" t="s">
        <v>565</v>
      </c>
      <c r="B500" t="s">
        <v>440</v>
      </c>
      <c r="C500" t="s">
        <v>995</v>
      </c>
      <c r="D500">
        <v>30401</v>
      </c>
    </row>
    <row r="501" spans="1:4">
      <c r="A501" t="s">
        <v>1289</v>
      </c>
      <c r="B501" t="s">
        <v>449</v>
      </c>
      <c r="C501" t="s">
        <v>1062</v>
      </c>
      <c r="D501">
        <v>40704</v>
      </c>
    </row>
    <row r="502" spans="1:4">
      <c r="A502" t="s">
        <v>1290</v>
      </c>
      <c r="B502" t="s">
        <v>449</v>
      </c>
      <c r="C502" t="s">
        <v>1062</v>
      </c>
      <c r="D502">
        <v>40705</v>
      </c>
    </row>
    <row r="503" spans="1:4">
      <c r="A503" t="s">
        <v>1291</v>
      </c>
      <c r="B503" t="s">
        <v>449</v>
      </c>
      <c r="C503" t="s">
        <v>976</v>
      </c>
      <c r="D503">
        <v>41307</v>
      </c>
    </row>
    <row r="504" spans="1:4">
      <c r="A504" t="s">
        <v>1292</v>
      </c>
      <c r="B504" t="s">
        <v>446</v>
      </c>
      <c r="C504" t="s">
        <v>993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1293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1294</v>
      </c>
      <c r="B508" t="s">
        <v>445</v>
      </c>
      <c r="C508" t="s">
        <v>941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950</v>
      </c>
      <c r="D510">
        <v>130717</v>
      </c>
    </row>
    <row r="511" spans="1:4">
      <c r="A511" t="s">
        <v>1295</v>
      </c>
      <c r="B511" t="s">
        <v>440</v>
      </c>
      <c r="C511" t="s">
        <v>995</v>
      </c>
      <c r="D511">
        <v>30403</v>
      </c>
    </row>
    <row r="512" spans="1:4">
      <c r="A512" t="s">
        <v>1296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1004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1297</v>
      </c>
      <c r="B516" t="s">
        <v>441</v>
      </c>
      <c r="C516" t="s">
        <v>975</v>
      </c>
      <c r="D516">
        <v>130409</v>
      </c>
    </row>
    <row r="517" spans="1:4">
      <c r="A517" t="s">
        <v>1298</v>
      </c>
      <c r="B517" t="s">
        <v>438</v>
      </c>
      <c r="C517" t="s">
        <v>438</v>
      </c>
      <c r="D517">
        <v>10104</v>
      </c>
    </row>
    <row r="518" spans="1:4">
      <c r="A518" t="s">
        <v>1299</v>
      </c>
      <c r="B518" t="s">
        <v>438</v>
      </c>
      <c r="C518" t="s">
        <v>964</v>
      </c>
      <c r="D518">
        <v>10303</v>
      </c>
    </row>
    <row r="519" spans="1:4">
      <c r="A519" t="s">
        <v>1300</v>
      </c>
      <c r="B519" t="s">
        <v>438</v>
      </c>
      <c r="C519" t="s">
        <v>964</v>
      </c>
      <c r="D519">
        <v>10304</v>
      </c>
    </row>
    <row r="520" spans="1:4">
      <c r="A520" t="s">
        <v>1301</v>
      </c>
      <c r="B520" t="s">
        <v>447</v>
      </c>
      <c r="C520" t="s">
        <v>1224</v>
      </c>
      <c r="D520">
        <v>70504</v>
      </c>
    </row>
    <row r="521" spans="1:4">
      <c r="A521" t="s">
        <v>1302</v>
      </c>
      <c r="B521" t="s">
        <v>439</v>
      </c>
      <c r="C521" t="s">
        <v>1015</v>
      </c>
      <c r="D521">
        <v>120207</v>
      </c>
    </row>
    <row r="522" spans="1:4">
      <c r="A522" t="s">
        <v>1303</v>
      </c>
      <c r="B522" t="s">
        <v>448</v>
      </c>
      <c r="C522" t="s">
        <v>961</v>
      </c>
      <c r="D522">
        <v>91108</v>
      </c>
    </row>
    <row r="523" spans="1:4">
      <c r="A523" t="s">
        <v>615</v>
      </c>
      <c r="B523" t="s">
        <v>449</v>
      </c>
      <c r="C523" t="s">
        <v>976</v>
      </c>
      <c r="D523">
        <v>41308</v>
      </c>
    </row>
    <row r="524" spans="1:4">
      <c r="A524" t="s">
        <v>1304</v>
      </c>
      <c r="B524" t="s">
        <v>446</v>
      </c>
      <c r="C524" t="s">
        <v>1033</v>
      </c>
      <c r="D524">
        <v>60206</v>
      </c>
    </row>
    <row r="525" spans="1:4">
      <c r="A525" t="s">
        <v>1305</v>
      </c>
      <c r="B525" t="s">
        <v>446</v>
      </c>
      <c r="C525" t="s">
        <v>1033</v>
      </c>
      <c r="D525">
        <v>60207</v>
      </c>
    </row>
    <row r="526" spans="1:4">
      <c r="A526" t="s">
        <v>1306</v>
      </c>
      <c r="B526" t="s">
        <v>448</v>
      </c>
      <c r="C526" t="s">
        <v>954</v>
      </c>
      <c r="D526">
        <v>91204</v>
      </c>
    </row>
    <row r="527" spans="1:4">
      <c r="A527" t="s">
        <v>1307</v>
      </c>
      <c r="B527" t="s">
        <v>449</v>
      </c>
      <c r="C527" t="s">
        <v>942</v>
      </c>
      <c r="D527">
        <v>40106</v>
      </c>
    </row>
    <row r="528" spans="1:4">
      <c r="A528" t="s">
        <v>567</v>
      </c>
      <c r="B528" t="s">
        <v>438</v>
      </c>
      <c r="C528" t="s">
        <v>964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1308</v>
      </c>
      <c r="B530" t="s">
        <v>449</v>
      </c>
      <c r="C530" t="s">
        <v>1104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1309</v>
      </c>
      <c r="B532" t="s">
        <v>446</v>
      </c>
      <c r="C532" t="s">
        <v>1068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940</v>
      </c>
      <c r="D535">
        <v>50307</v>
      </c>
    </row>
    <row r="536" spans="1:4">
      <c r="A536" t="s">
        <v>1310</v>
      </c>
      <c r="B536" t="s">
        <v>443</v>
      </c>
      <c r="C536" t="s">
        <v>940</v>
      </c>
      <c r="D536">
        <v>50315</v>
      </c>
    </row>
    <row r="537" spans="1:4">
      <c r="A537" t="s">
        <v>675</v>
      </c>
      <c r="B537" t="s">
        <v>448</v>
      </c>
      <c r="C537" t="s">
        <v>1017</v>
      </c>
      <c r="D537">
        <v>90701</v>
      </c>
    </row>
    <row r="538" spans="1:4">
      <c r="A538" t="s">
        <v>1311</v>
      </c>
      <c r="B538" t="s">
        <v>448</v>
      </c>
      <c r="C538" t="s">
        <v>961</v>
      </c>
      <c r="D538">
        <v>91109</v>
      </c>
    </row>
    <row r="539" spans="1:4">
      <c r="A539" t="s">
        <v>1311</v>
      </c>
      <c r="B539" t="s">
        <v>445</v>
      </c>
      <c r="C539" t="s">
        <v>1009</v>
      </c>
      <c r="D539">
        <v>20607</v>
      </c>
    </row>
    <row r="540" spans="1:4">
      <c r="A540" t="s">
        <v>518</v>
      </c>
      <c r="B540" t="s">
        <v>445</v>
      </c>
      <c r="C540" t="s">
        <v>952</v>
      </c>
      <c r="D540">
        <v>20207</v>
      </c>
    </row>
    <row r="541" spans="1:4">
      <c r="A541" t="s">
        <v>1312</v>
      </c>
      <c r="B541" t="s">
        <v>447</v>
      </c>
      <c r="C541" t="s">
        <v>551</v>
      </c>
      <c r="D541">
        <v>70218</v>
      </c>
    </row>
    <row r="542" spans="1:4">
      <c r="A542" t="s">
        <v>1313</v>
      </c>
      <c r="B542" t="s">
        <v>443</v>
      </c>
      <c r="C542" t="s">
        <v>940</v>
      </c>
      <c r="D542">
        <v>50308</v>
      </c>
    </row>
    <row r="543" spans="1:4">
      <c r="A543" t="s">
        <v>1314</v>
      </c>
      <c r="B543" t="s">
        <v>440</v>
      </c>
      <c r="C543" t="s">
        <v>1049</v>
      </c>
      <c r="D543">
        <v>30305</v>
      </c>
    </row>
    <row r="544" spans="1:4">
      <c r="A544" t="s">
        <v>1314</v>
      </c>
      <c r="B544" t="s">
        <v>445</v>
      </c>
      <c r="C544" t="s">
        <v>1009</v>
      </c>
      <c r="D544">
        <v>20608</v>
      </c>
    </row>
    <row r="545" spans="1:4">
      <c r="A545" t="s">
        <v>643</v>
      </c>
      <c r="B545" t="s">
        <v>448</v>
      </c>
      <c r="C545" t="s">
        <v>940</v>
      </c>
      <c r="D545">
        <v>90907</v>
      </c>
    </row>
    <row r="546" spans="1:4">
      <c r="A546" t="s">
        <v>602</v>
      </c>
      <c r="B546" t="s">
        <v>1045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984</v>
      </c>
      <c r="D547">
        <v>41001</v>
      </c>
    </row>
    <row r="548" spans="1:4">
      <c r="A548" t="s">
        <v>1315</v>
      </c>
      <c r="B548" t="s">
        <v>448</v>
      </c>
      <c r="C548" t="s">
        <v>961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1316</v>
      </c>
      <c r="B550" t="s">
        <v>448</v>
      </c>
      <c r="C550" t="s">
        <v>1007</v>
      </c>
      <c r="D550">
        <v>91013</v>
      </c>
    </row>
    <row r="551" spans="1:4">
      <c r="A551" t="s">
        <v>637</v>
      </c>
      <c r="B551" t="s">
        <v>439</v>
      </c>
      <c r="C551" t="s">
        <v>947</v>
      </c>
      <c r="D551">
        <v>120310</v>
      </c>
    </row>
    <row r="552" spans="1:4">
      <c r="A552" t="s">
        <v>576</v>
      </c>
      <c r="B552" t="s">
        <v>449</v>
      </c>
      <c r="C552" t="s">
        <v>1062</v>
      </c>
      <c r="D552">
        <v>40706</v>
      </c>
    </row>
    <row r="553" spans="1:4">
      <c r="A553" t="s">
        <v>1317</v>
      </c>
      <c r="B553" t="s">
        <v>448</v>
      </c>
      <c r="C553" t="s">
        <v>940</v>
      </c>
      <c r="D553">
        <v>90908</v>
      </c>
    </row>
    <row r="554" spans="1:4">
      <c r="A554" t="s">
        <v>500</v>
      </c>
      <c r="B554" t="s">
        <v>444</v>
      </c>
      <c r="C554" t="s">
        <v>951</v>
      </c>
      <c r="D554">
        <v>81009</v>
      </c>
    </row>
    <row r="555" spans="1:4">
      <c r="A555" t="s">
        <v>1318</v>
      </c>
      <c r="B555" t="s">
        <v>447</v>
      </c>
      <c r="C555" t="s">
        <v>447</v>
      </c>
      <c r="D555">
        <v>70310</v>
      </c>
    </row>
    <row r="556" spans="1:4">
      <c r="A556" t="s">
        <v>1318</v>
      </c>
      <c r="B556" t="s">
        <v>446</v>
      </c>
      <c r="C556" t="s">
        <v>1068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1319</v>
      </c>
      <c r="B558" t="s">
        <v>444</v>
      </c>
      <c r="C558" t="s">
        <v>1168</v>
      </c>
      <c r="D558">
        <v>80206</v>
      </c>
    </row>
    <row r="559" spans="1:4">
      <c r="A559" t="s">
        <v>1320</v>
      </c>
      <c r="B559" t="s">
        <v>441</v>
      </c>
      <c r="C559" t="s">
        <v>975</v>
      </c>
      <c r="D559">
        <v>130410</v>
      </c>
    </row>
    <row r="560" spans="1:4">
      <c r="A560" t="s">
        <v>1321</v>
      </c>
      <c r="B560" t="s">
        <v>440</v>
      </c>
      <c r="C560" t="s">
        <v>440</v>
      </c>
      <c r="D560">
        <v>30112</v>
      </c>
    </row>
    <row r="561" spans="1:4">
      <c r="A561" t="s">
        <v>1322</v>
      </c>
      <c r="B561" t="s">
        <v>439</v>
      </c>
      <c r="C561" t="s">
        <v>1015</v>
      </c>
      <c r="D561">
        <v>120208</v>
      </c>
    </row>
    <row r="562" spans="1:4">
      <c r="A562" t="s">
        <v>1323</v>
      </c>
      <c r="B562" t="s">
        <v>440</v>
      </c>
      <c r="C562" t="s">
        <v>935</v>
      </c>
      <c r="D562">
        <v>30207</v>
      </c>
    </row>
    <row r="563" spans="1:4">
      <c r="A563" t="s">
        <v>534</v>
      </c>
      <c r="B563" t="s">
        <v>439</v>
      </c>
      <c r="C563" t="s">
        <v>990</v>
      </c>
      <c r="D563">
        <v>120801</v>
      </c>
    </row>
    <row r="564" spans="1:4">
      <c r="A564" t="s">
        <v>628</v>
      </c>
      <c r="B564" t="s">
        <v>443</v>
      </c>
      <c r="C564" t="s">
        <v>1004</v>
      </c>
      <c r="D564">
        <v>50109</v>
      </c>
    </row>
    <row r="565" spans="1:4">
      <c r="A565" t="s">
        <v>1324</v>
      </c>
      <c r="B565" t="s">
        <v>449</v>
      </c>
      <c r="C565" t="s">
        <v>524</v>
      </c>
      <c r="D565">
        <v>40507</v>
      </c>
    </row>
    <row r="566" spans="1:4">
      <c r="A566" t="s">
        <v>1325</v>
      </c>
      <c r="B566" t="s">
        <v>448</v>
      </c>
      <c r="C566" t="s">
        <v>957</v>
      </c>
      <c r="D566">
        <v>90105</v>
      </c>
    </row>
    <row r="567" spans="1:4">
      <c r="A567" t="s">
        <v>1326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1327</v>
      </c>
      <c r="B569" t="s">
        <v>441</v>
      </c>
      <c r="C569" t="s">
        <v>659</v>
      </c>
      <c r="D569">
        <v>130901</v>
      </c>
    </row>
    <row r="570" spans="1:4">
      <c r="A570" t="s">
        <v>1328</v>
      </c>
      <c r="B570" t="s">
        <v>444</v>
      </c>
      <c r="C570" t="s">
        <v>444</v>
      </c>
      <c r="D570">
        <v>80801</v>
      </c>
    </row>
    <row r="571" spans="1:4">
      <c r="A571" t="s">
        <v>1160</v>
      </c>
      <c r="B571" t="s">
        <v>449</v>
      </c>
      <c r="C571" t="s">
        <v>1160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1010</v>
      </c>
      <c r="D575">
        <v>90305</v>
      </c>
    </row>
    <row r="576" spans="1:4">
      <c r="A576" t="s">
        <v>665</v>
      </c>
      <c r="B576" t="s">
        <v>448</v>
      </c>
      <c r="C576" t="s">
        <v>968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1329</v>
      </c>
      <c r="B580" t="s">
        <v>440</v>
      </c>
      <c r="C580" t="s">
        <v>1257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979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1037</v>
      </c>
      <c r="D584">
        <v>60105</v>
      </c>
    </row>
    <row r="585" spans="1:4">
      <c r="A585" t="s">
        <v>678</v>
      </c>
      <c r="B585" t="s">
        <v>445</v>
      </c>
      <c r="C585" t="s">
        <v>952</v>
      </c>
      <c r="D585">
        <v>20208</v>
      </c>
    </row>
    <row r="586" spans="1:4">
      <c r="A586" t="s">
        <v>1330</v>
      </c>
      <c r="B586" t="s">
        <v>440</v>
      </c>
      <c r="C586" t="s">
        <v>1257</v>
      </c>
      <c r="D586">
        <v>30603</v>
      </c>
    </row>
    <row r="587" spans="1:4">
      <c r="A587" t="s">
        <v>979</v>
      </c>
      <c r="B587" t="s">
        <v>449</v>
      </c>
      <c r="C587" t="s">
        <v>979</v>
      </c>
      <c r="D587">
        <v>41205</v>
      </c>
    </row>
    <row r="588" spans="1:4">
      <c r="A588" t="s">
        <v>1331</v>
      </c>
      <c r="B588" t="s">
        <v>448</v>
      </c>
      <c r="C588" t="s">
        <v>1010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1007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1332</v>
      </c>
      <c r="B593" t="s">
        <v>444</v>
      </c>
      <c r="C593" t="s">
        <v>1168</v>
      </c>
      <c r="D593">
        <v>80201</v>
      </c>
    </row>
    <row r="594" spans="1:4">
      <c r="A594" t="s">
        <v>1333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1334</v>
      </c>
      <c r="B596" t="s">
        <v>439</v>
      </c>
      <c r="C596" t="s">
        <v>945</v>
      </c>
      <c r="D596">
        <v>120904</v>
      </c>
    </row>
    <row r="597" spans="1:4">
      <c r="A597" t="s">
        <v>1335</v>
      </c>
      <c r="B597" t="s">
        <v>448</v>
      </c>
      <c r="C597" t="s">
        <v>1007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945</v>
      </c>
      <c r="D600">
        <v>120901</v>
      </c>
    </row>
    <row r="601" spans="1:4">
      <c r="A601" t="s">
        <v>620</v>
      </c>
      <c r="B601" t="s">
        <v>441</v>
      </c>
      <c r="C601" t="s">
        <v>956</v>
      </c>
      <c r="D601">
        <v>130104</v>
      </c>
    </row>
    <row r="602" spans="1:4">
      <c r="A602" t="s">
        <v>620</v>
      </c>
      <c r="B602" t="s">
        <v>449</v>
      </c>
      <c r="C602" t="s">
        <v>984</v>
      </c>
      <c r="D602">
        <v>41008</v>
      </c>
    </row>
    <row r="603" spans="1:4">
      <c r="A603" t="s">
        <v>1336</v>
      </c>
      <c r="B603" t="s">
        <v>449</v>
      </c>
      <c r="C603" t="s">
        <v>984</v>
      </c>
      <c r="D603">
        <v>41006</v>
      </c>
    </row>
    <row r="604" spans="1:4">
      <c r="A604" t="s">
        <v>1336</v>
      </c>
      <c r="B604" t="s">
        <v>449</v>
      </c>
      <c r="C604" t="s">
        <v>1160</v>
      </c>
      <c r="D604">
        <v>41105</v>
      </c>
    </row>
    <row r="605" spans="1:4">
      <c r="A605" t="s">
        <v>1337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940</v>
      </c>
      <c r="D606">
        <v>50316</v>
      </c>
    </row>
    <row r="607" spans="1:4">
      <c r="A607" t="s">
        <v>487</v>
      </c>
      <c r="B607" t="s">
        <v>448</v>
      </c>
      <c r="C607" t="s">
        <v>940</v>
      </c>
      <c r="D607">
        <v>90901</v>
      </c>
    </row>
    <row r="608" spans="1:4">
      <c r="A608" t="s">
        <v>1056</v>
      </c>
      <c r="B608" t="s">
        <v>440</v>
      </c>
      <c r="C608" t="s">
        <v>1056</v>
      </c>
      <c r="D608">
        <v>30507</v>
      </c>
    </row>
    <row r="609" spans="1:4">
      <c r="A609" t="s">
        <v>599</v>
      </c>
      <c r="B609" t="s">
        <v>449</v>
      </c>
      <c r="C609" t="s">
        <v>1104</v>
      </c>
      <c r="D609">
        <v>40905</v>
      </c>
    </row>
    <row r="610" spans="1:4">
      <c r="A610" t="s">
        <v>1338</v>
      </c>
      <c r="B610" t="s">
        <v>446</v>
      </c>
      <c r="C610" t="s">
        <v>1041</v>
      </c>
      <c r="D610">
        <v>60701</v>
      </c>
    </row>
    <row r="611" spans="1:4">
      <c r="A611" t="s">
        <v>1339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950</v>
      </c>
      <c r="D612">
        <v>130718</v>
      </c>
    </row>
    <row r="613" spans="1:4">
      <c r="A613" t="s">
        <v>677</v>
      </c>
      <c r="B613" t="s">
        <v>445</v>
      </c>
      <c r="C613" t="s">
        <v>952</v>
      </c>
      <c r="D613">
        <v>20209</v>
      </c>
    </row>
    <row r="614" spans="1:4">
      <c r="A614" t="s">
        <v>1340</v>
      </c>
      <c r="B614" t="s">
        <v>440</v>
      </c>
      <c r="C614" t="s">
        <v>440</v>
      </c>
      <c r="D614">
        <v>30114</v>
      </c>
    </row>
    <row r="615" spans="1:4">
      <c r="A615" t="s">
        <v>1340</v>
      </c>
      <c r="B615" t="s">
        <v>441</v>
      </c>
      <c r="C615" t="s">
        <v>996</v>
      </c>
      <c r="D615">
        <v>130313</v>
      </c>
    </row>
    <row r="616" spans="1:4">
      <c r="A616" t="s">
        <v>1340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1007</v>
      </c>
      <c r="D617">
        <v>91001</v>
      </c>
    </row>
    <row r="618" spans="1:4">
      <c r="A618" t="s">
        <v>1341</v>
      </c>
      <c r="B618" t="s">
        <v>448</v>
      </c>
      <c r="C618" t="s">
        <v>1007</v>
      </c>
      <c r="D618">
        <v>91015</v>
      </c>
    </row>
    <row r="619" spans="1:4">
      <c r="A619" t="s">
        <v>1342</v>
      </c>
      <c r="B619" t="s">
        <v>448</v>
      </c>
      <c r="C619" t="s">
        <v>1007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1343</v>
      </c>
      <c r="B622" t="s">
        <v>449</v>
      </c>
      <c r="C622" t="s">
        <v>942</v>
      </c>
      <c r="D622">
        <v>40107</v>
      </c>
    </row>
    <row r="623" spans="1:4">
      <c r="A623" t="s">
        <v>1344</v>
      </c>
      <c r="B623" t="s">
        <v>447</v>
      </c>
      <c r="C623" t="s">
        <v>551</v>
      </c>
      <c r="D623">
        <v>70222</v>
      </c>
    </row>
    <row r="624" spans="1:4">
      <c r="A624" t="s">
        <v>1345</v>
      </c>
      <c r="B624" t="s">
        <v>443</v>
      </c>
      <c r="C624" t="s">
        <v>1004</v>
      </c>
      <c r="D624">
        <v>50110</v>
      </c>
    </row>
    <row r="625" spans="1:4">
      <c r="A625" t="s">
        <v>1346</v>
      </c>
      <c r="B625" t="s">
        <v>439</v>
      </c>
      <c r="C625" t="s">
        <v>947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980</v>
      </c>
      <c r="D627">
        <v>120101</v>
      </c>
    </row>
    <row r="628" spans="1:4">
      <c r="A628" t="s">
        <v>589</v>
      </c>
      <c r="B628" t="s">
        <v>448</v>
      </c>
      <c r="C628" t="s">
        <v>961</v>
      </c>
      <c r="D628">
        <v>91101</v>
      </c>
    </row>
    <row r="629" spans="1:4">
      <c r="A629" t="s">
        <v>1347</v>
      </c>
      <c r="B629" t="s">
        <v>441</v>
      </c>
      <c r="C629" t="s">
        <v>975</v>
      </c>
      <c r="D629">
        <v>130411</v>
      </c>
    </row>
    <row r="630" spans="1:4">
      <c r="A630" t="s">
        <v>1348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1027</v>
      </c>
      <c r="D631">
        <v>120405</v>
      </c>
    </row>
    <row r="632" spans="1:4">
      <c r="A632" t="s">
        <v>554</v>
      </c>
      <c r="B632" t="s">
        <v>444</v>
      </c>
      <c r="C632" t="s">
        <v>1266</v>
      </c>
      <c r="D632">
        <v>81101</v>
      </c>
    </row>
    <row r="633" spans="1:4">
      <c r="A633" t="s">
        <v>1349</v>
      </c>
      <c r="B633" t="s">
        <v>443</v>
      </c>
      <c r="C633" t="s">
        <v>1004</v>
      </c>
      <c r="D633">
        <v>50111</v>
      </c>
    </row>
    <row r="634" spans="1:4">
      <c r="A634" t="s">
        <v>1350</v>
      </c>
      <c r="B634" t="s">
        <v>448</v>
      </c>
      <c r="C634" t="s">
        <v>954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1351</v>
      </c>
      <c r="B636" t="s">
        <v>449</v>
      </c>
      <c r="C636" t="s">
        <v>959</v>
      </c>
      <c r="D636">
        <v>40308</v>
      </c>
    </row>
    <row r="637" spans="1:4">
      <c r="A637" t="s">
        <v>673</v>
      </c>
      <c r="B637" t="s">
        <v>449</v>
      </c>
      <c r="C637" t="s">
        <v>1062</v>
      </c>
      <c r="D637">
        <v>40707</v>
      </c>
    </row>
    <row r="638" spans="1:4">
      <c r="A638" t="s">
        <v>493</v>
      </c>
      <c r="B638" t="s">
        <v>445</v>
      </c>
      <c r="C638" t="s">
        <v>1009</v>
      </c>
      <c r="D638">
        <v>20609</v>
      </c>
    </row>
    <row r="639" spans="1:4">
      <c r="A639" t="s">
        <v>1352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976</v>
      </c>
      <c r="D641">
        <v>41301</v>
      </c>
    </row>
    <row r="642" spans="1:4">
      <c r="A642" t="s">
        <v>1353</v>
      </c>
      <c r="B642" t="s">
        <v>439</v>
      </c>
      <c r="C642" t="s">
        <v>480</v>
      </c>
      <c r="D642">
        <v>120611</v>
      </c>
    </row>
    <row r="643" spans="1:4">
      <c r="A643" t="s">
        <v>1354</v>
      </c>
      <c r="B643" t="s">
        <v>447</v>
      </c>
      <c r="C643" t="s">
        <v>949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1012</v>
      </c>
      <c r="D645">
        <v>20406</v>
      </c>
    </row>
    <row r="646" spans="1:4">
      <c r="A646" t="s">
        <v>1355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990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1356</v>
      </c>
      <c r="B649" t="s">
        <v>443</v>
      </c>
      <c r="C649" t="s">
        <v>1004</v>
      </c>
      <c r="D649">
        <v>50112</v>
      </c>
    </row>
    <row r="650" spans="1:4">
      <c r="A650" t="s">
        <v>670</v>
      </c>
      <c r="B650" t="s">
        <v>445</v>
      </c>
      <c r="C650" t="s">
        <v>1009</v>
      </c>
      <c r="D650">
        <v>20610</v>
      </c>
    </row>
    <row r="651" spans="1:4">
      <c r="A651" t="s">
        <v>1357</v>
      </c>
      <c r="B651" t="s">
        <v>439</v>
      </c>
      <c r="C651" t="s">
        <v>947</v>
      </c>
      <c r="D651">
        <v>120312</v>
      </c>
    </row>
    <row r="652" spans="1:4">
      <c r="A652" t="s">
        <v>1358</v>
      </c>
      <c r="B652" t="s">
        <v>448</v>
      </c>
      <c r="C652" t="s">
        <v>1020</v>
      </c>
      <c r="D652">
        <v>90608</v>
      </c>
    </row>
    <row r="653" spans="1:4">
      <c r="A653" t="s">
        <v>1359</v>
      </c>
      <c r="B653" t="s">
        <v>444</v>
      </c>
      <c r="C653" t="s">
        <v>986</v>
      </c>
      <c r="D653">
        <v>80605</v>
      </c>
    </row>
    <row r="654" spans="1:4">
      <c r="A654" t="s">
        <v>1360</v>
      </c>
      <c r="B654" t="s">
        <v>448</v>
      </c>
      <c r="C654" t="s">
        <v>1007</v>
      </c>
      <c r="D654">
        <v>91012</v>
      </c>
    </row>
    <row r="655" spans="1:4">
      <c r="A655" t="s">
        <v>1361</v>
      </c>
      <c r="B655" t="s">
        <v>448</v>
      </c>
      <c r="C655" t="s">
        <v>1017</v>
      </c>
      <c r="D655">
        <v>90704</v>
      </c>
    </row>
    <row r="656" spans="1:4">
      <c r="A656" t="s">
        <v>1362</v>
      </c>
      <c r="B656" t="s">
        <v>439</v>
      </c>
      <c r="C656" t="s">
        <v>945</v>
      </c>
      <c r="D656">
        <v>120905</v>
      </c>
    </row>
    <row r="657" spans="1:4">
      <c r="A657" t="s">
        <v>1363</v>
      </c>
      <c r="B657" t="s">
        <v>438</v>
      </c>
      <c r="C657" t="s">
        <v>943</v>
      </c>
      <c r="D657">
        <v>10405</v>
      </c>
    </row>
    <row r="658" spans="1:4">
      <c r="A658" t="s">
        <v>1364</v>
      </c>
      <c r="B658" t="s">
        <v>438</v>
      </c>
      <c r="C658" t="s">
        <v>943</v>
      </c>
      <c r="D658">
        <v>10406</v>
      </c>
    </row>
    <row r="659" spans="1:4">
      <c r="A659" t="s">
        <v>1365</v>
      </c>
      <c r="B659" t="s">
        <v>447</v>
      </c>
      <c r="C659" t="s">
        <v>551</v>
      </c>
      <c r="D659">
        <v>70223</v>
      </c>
    </row>
    <row r="660" spans="1:4">
      <c r="A660" t="s">
        <v>1366</v>
      </c>
      <c r="B660" t="s">
        <v>447</v>
      </c>
      <c r="C660" t="s">
        <v>551</v>
      </c>
      <c r="D660">
        <v>70224</v>
      </c>
    </row>
    <row r="661" spans="1:4">
      <c r="A661" t="s">
        <v>1367</v>
      </c>
      <c r="B661" t="s">
        <v>449</v>
      </c>
      <c r="C661" t="s">
        <v>976</v>
      </c>
      <c r="D661">
        <v>41309</v>
      </c>
    </row>
    <row r="662" spans="1:4">
      <c r="A662" t="s">
        <v>492</v>
      </c>
      <c r="B662" t="s">
        <v>441</v>
      </c>
      <c r="C662" t="s">
        <v>956</v>
      </c>
      <c r="D662">
        <v>130105</v>
      </c>
    </row>
    <row r="663" spans="1:4">
      <c r="A663" t="s">
        <v>516</v>
      </c>
      <c r="B663" t="s">
        <v>444</v>
      </c>
      <c r="C663" t="s">
        <v>951</v>
      </c>
      <c r="D663">
        <v>81005</v>
      </c>
    </row>
    <row r="664" spans="1:4">
      <c r="A664" t="s">
        <v>1368</v>
      </c>
      <c r="B664" t="s">
        <v>440</v>
      </c>
      <c r="C664" t="s">
        <v>1056</v>
      </c>
      <c r="D664">
        <v>30508</v>
      </c>
    </row>
    <row r="665" spans="1:4">
      <c r="A665" t="s">
        <v>1369</v>
      </c>
      <c r="B665" t="s">
        <v>448</v>
      </c>
      <c r="C665" t="s">
        <v>590</v>
      </c>
      <c r="D665">
        <v>90511</v>
      </c>
    </row>
    <row r="666" spans="1:4">
      <c r="A666" t="s">
        <v>1370</v>
      </c>
      <c r="B666" t="s">
        <v>441</v>
      </c>
      <c r="C666" t="s">
        <v>996</v>
      </c>
      <c r="D666">
        <v>130311</v>
      </c>
    </row>
    <row r="667" spans="1:4">
      <c r="A667" t="s">
        <v>1371</v>
      </c>
      <c r="B667" t="s">
        <v>447</v>
      </c>
      <c r="C667" t="s">
        <v>447</v>
      </c>
      <c r="D667">
        <v>70314</v>
      </c>
    </row>
    <row r="668" spans="1:4">
      <c r="A668" t="s">
        <v>1372</v>
      </c>
      <c r="B668" t="s">
        <v>441</v>
      </c>
      <c r="C668" t="s">
        <v>996</v>
      </c>
      <c r="D668">
        <v>130312</v>
      </c>
    </row>
    <row r="669" spans="1:4">
      <c r="A669" t="s">
        <v>1373</v>
      </c>
      <c r="B669" t="s">
        <v>445</v>
      </c>
      <c r="C669" t="s">
        <v>1012</v>
      </c>
      <c r="D669">
        <v>20407</v>
      </c>
    </row>
    <row r="670" spans="1:4">
      <c r="A670" t="s">
        <v>595</v>
      </c>
      <c r="B670" t="s">
        <v>445</v>
      </c>
      <c r="C670" t="s">
        <v>941</v>
      </c>
      <c r="D670">
        <v>20107</v>
      </c>
    </row>
    <row r="671" spans="1:4">
      <c r="A671" t="s">
        <v>455</v>
      </c>
      <c r="B671" t="s">
        <v>441</v>
      </c>
      <c r="C671" t="s">
        <v>956</v>
      </c>
      <c r="D671">
        <v>130106</v>
      </c>
    </row>
    <row r="672" spans="1:4">
      <c r="A672" t="s">
        <v>559</v>
      </c>
      <c r="B672" t="s">
        <v>449</v>
      </c>
      <c r="C672" t="s">
        <v>1031</v>
      </c>
      <c r="D672">
        <v>41401</v>
      </c>
    </row>
    <row r="673" spans="1:4">
      <c r="A673" t="s">
        <v>1374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940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2021-02-10T01:03:27Z</dcterms:modified>
  <cp:category/>
  <cp:contentStatus/>
</cp:coreProperties>
</file>