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375" documentId="8_{EB53E55E-EEC3-4F21-8E7D-52E27AC5BA5D}" xr6:coauthVersionLast="45" xr6:coauthVersionMax="45" xr10:uidLastSave="{2EC650AA-1737-794F-AE7B-91D346562D06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<sst xmlns="http://schemas.openxmlformats.org/spreadsheetml/2006/main" count="160" uniqueCount="154">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</sst>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R1" activePane="topRight" state="frozen"/>
      <selection pane="topRight" activeCell="CS7" sqref="CS7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2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  <c r="CS2">
        <v>89736</v>
      </c>
    </row>
    <row r="3" spans="1:115" x14ac:dyDescent="0.2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  <c r="CS3">
        <v>67027</v>
      </c>
    </row>
    <row r="4" spans="1:115" x14ac:dyDescent="0.2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  <c r="CS4">
        <v>4607</v>
      </c>
    </row>
    <row r="5" spans="1:115" x14ac:dyDescent="0.2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  <c r="CS5">
        <v>755</v>
      </c>
    </row>
    <row r="6" spans="1:115" x14ac:dyDescent="0.2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  <c r="CS6">
        <v>412</v>
      </c>
    </row>
    <row r="7" spans="1:115" x14ac:dyDescent="0.2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  <c r="CS7">
        <v>97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43995</v>
      </c>
      <c r="E4" s="10"/>
    </row>
    <row r="5" spans="1:39" x14ac:dyDescent="0.2">
      <c r="D5" s="11"/>
    </row>
    <row r="6" spans="1:39" ht="56.25" x14ac:dyDescent="0.2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4" t="s">
        <v>115</v>
      </c>
      <c r="G6" s="14" t="s">
        <v>126</v>
      </c>
      <c r="H6" s="14" t="s">
        <v>116</v>
      </c>
      <c r="I6" s="14" t="s">
        <v>127</v>
      </c>
      <c r="J6" s="14" t="s">
        <v>128</v>
      </c>
      <c r="K6" s="14" t="s">
        <v>129</v>
      </c>
      <c r="L6" s="14" t="s">
        <v>117</v>
      </c>
      <c r="M6" s="14" t="s">
        <v>118</v>
      </c>
      <c r="N6" s="14" t="s">
        <v>119</v>
      </c>
      <c r="O6" s="14" t="s">
        <v>120</v>
      </c>
      <c r="P6" s="14" t="s">
        <v>130</v>
      </c>
      <c r="Q6" s="14" t="s">
        <v>131</v>
      </c>
      <c r="R6" s="14" t="s">
        <v>133</v>
      </c>
      <c r="S6" s="14" t="s">
        <v>132</v>
      </c>
      <c r="T6" s="14" t="s">
        <v>134</v>
      </c>
      <c r="U6" s="14" t="s">
        <v>135</v>
      </c>
      <c r="V6" s="14" t="s">
        <v>136</v>
      </c>
      <c r="W6" s="14" t="s">
        <v>137</v>
      </c>
      <c r="X6" s="14" t="s">
        <v>140</v>
      </c>
      <c r="Y6" s="14" t="s">
        <v>141</v>
      </c>
      <c r="Z6" s="14" t="s">
        <v>142</v>
      </c>
      <c r="AA6" s="14" t="s">
        <v>143</v>
      </c>
      <c r="AB6" s="14" t="s">
        <v>144</v>
      </c>
      <c r="AC6" s="14" t="s">
        <v>145</v>
      </c>
      <c r="AD6" s="14" t="s">
        <v>138</v>
      </c>
      <c r="AE6" s="14" t="s">
        <v>139</v>
      </c>
      <c r="AF6" s="14" t="s">
        <v>146</v>
      </c>
      <c r="AG6" s="14" t="s">
        <v>147</v>
      </c>
      <c r="AH6" s="14" t="s">
        <v>148</v>
      </c>
      <c r="AI6" s="14" t="s">
        <v>149</v>
      </c>
      <c r="AJ6" s="14" t="s">
        <v>150</v>
      </c>
      <c r="AK6" s="14" t="s">
        <v>152</v>
      </c>
      <c r="AL6" s="14" t="s">
        <v>151</v>
      </c>
      <c r="AM6" s="14" t="s">
        <v>153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ultima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OUT TIME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0</v>
      </c>
      <c r="G103">
        <f t="shared" si="41"/>
        <v>-89736</v>
      </c>
      <c r="H103" cm="1">
        <f t="array" ref="H103">+INDEX(Hoja1!$B$2:$MO$7,2,$E103)</f>
        <v>0</v>
      </c>
      <c r="I103">
        <f t="shared" si="42"/>
        <v>-67027</v>
      </c>
      <c r="J103">
        <f t="shared" si="33"/>
        <v>0</v>
      </c>
      <c r="K103">
        <f t="shared" si="43"/>
        <v>-22709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  <c r="P103" s="13">
        <f t="shared" si="60"/>
        <v>0</v>
      </c>
      <c r="Q103" s="13">
        <f t="shared" si="61"/>
        <v>0</v>
      </c>
      <c r="R103">
        <f t="shared" si="44"/>
        <v>-92431</v>
      </c>
      <c r="S103">
        <f t="shared" si="45"/>
        <v>-22709</v>
      </c>
      <c r="T103">
        <f t="shared" si="46"/>
        <v>-4607</v>
      </c>
      <c r="U103">
        <f t="shared" si="47"/>
        <v>-755</v>
      </c>
      <c r="V103">
        <f t="shared" si="48"/>
        <v>-412</v>
      </c>
      <c r="W103">
        <f t="shared" si="49"/>
        <v>-97</v>
      </c>
      <c r="X103">
        <f t="shared" si="50"/>
        <v>-34.297217068645637</v>
      </c>
      <c r="Y103">
        <f t="shared" si="51"/>
        <v>-1</v>
      </c>
      <c r="Z103">
        <f t="shared" si="52"/>
        <v>0</v>
      </c>
      <c r="AA103">
        <f t="shared" si="53"/>
        <v>0</v>
      </c>
      <c r="AB103">
        <f t="shared" si="54"/>
        <v>0</v>
      </c>
      <c r="AC103">
        <f t="shared" si="55"/>
        <v>0</v>
      </c>
      <c r="AD103">
        <f t="shared" si="34"/>
        <v>0</v>
      </c>
      <c r="AE103">
        <f t="shared" si="35"/>
        <v>0</v>
      </c>
      <c r="AF103">
        <f t="shared" si="36"/>
        <v>0</v>
      </c>
      <c r="AG103">
        <f t="shared" si="37"/>
        <v>0</v>
      </c>
      <c r="AH103">
        <f t="shared" si="38"/>
        <v>0</v>
      </c>
      <c r="AI103">
        <f t="shared" si="39"/>
        <v>0</v>
      </c>
      <c r="AJ103">
        <f>+TODO_PACIENTES[[#This Row],[Aislamiento Domiciliario]]+TODO_PACIENTES[[#This Row],[Aislamiento en Hoteles]]+TODO_PACIENTES[[#This Row],[Hospitalizados en Sala]]+TODO_PACIENTES[[#This Row],[Hospitalizados en UCI]]</f>
        <v>0</v>
      </c>
      <c r="AK103">
        <f t="shared" si="40"/>
        <v>0</v>
      </c>
      <c r="AL103">
        <f>+TODO_PACIENTES[[#This Row],[Personas con Medidas Sanitarias]]-AJ102</f>
        <v>-5871</v>
      </c>
      <c r="AM103">
        <f>+IFERROR(TODO_PACIENTES[[#This Row],[Variación Personas Medidas Sanitarias]]/AJ102,0)</f>
        <v>-1</v>
      </c>
    </row>
    <row r="104" spans="1:39" x14ac:dyDescent="0.2">
      <c r="A104" s="12" t="str">
        <f t="shared" si="56"/>
        <v>OUT TIME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0</v>
      </c>
      <c r="G104">
        <f t="shared" si="41"/>
        <v>0</v>
      </c>
      <c r="H104" cm="1">
        <f t="array" ref="H104">+INDEX(Hoja1!$B$2:$MO$7,2,$E104)</f>
        <v>0</v>
      </c>
      <c r="I104">
        <f t="shared" si="42"/>
        <v>0</v>
      </c>
      <c r="J104">
        <f t="shared" si="33"/>
        <v>0</v>
      </c>
      <c r="K104">
        <f t="shared" si="43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  <c r="P104" s="13">
        <f t="shared" si="60"/>
        <v>0</v>
      </c>
      <c r="Q104" s="13">
        <f t="shared" si="61"/>
        <v>0</v>
      </c>
      <c r="R104">
        <f t="shared" si="44"/>
        <v>89736</v>
      </c>
      <c r="S104">
        <f t="shared" si="45"/>
        <v>0</v>
      </c>
      <c r="T104">
        <f t="shared" si="46"/>
        <v>0</v>
      </c>
      <c r="U104">
        <f t="shared" si="47"/>
        <v>0</v>
      </c>
      <c r="V104">
        <f t="shared" si="48"/>
        <v>0</v>
      </c>
      <c r="W104">
        <f t="shared" si="49"/>
        <v>0</v>
      </c>
      <c r="X104">
        <f t="shared" si="50"/>
        <v>-1</v>
      </c>
      <c r="Y104">
        <f t="shared" si="51"/>
        <v>0</v>
      </c>
      <c r="Z104">
        <f t="shared" si="52"/>
        <v>0</v>
      </c>
      <c r="AA104">
        <f t="shared" si="53"/>
        <v>0</v>
      </c>
      <c r="AB104">
        <f t="shared" si="54"/>
        <v>0</v>
      </c>
      <c r="AC104">
        <f t="shared" si="55"/>
        <v>0</v>
      </c>
      <c r="AD104">
        <f t="shared" si="34"/>
        <v>0</v>
      </c>
      <c r="AE104">
        <f t="shared" si="35"/>
        <v>0</v>
      </c>
      <c r="AF104">
        <f t="shared" si="36"/>
        <v>0</v>
      </c>
      <c r="AG104">
        <f t="shared" si="37"/>
        <v>0</v>
      </c>
      <c r="AH104">
        <f t="shared" si="38"/>
        <v>0</v>
      </c>
      <c r="AI104">
        <f t="shared" si="39"/>
        <v>0</v>
      </c>
      <c r="AJ104">
        <f>+TODO_PACIENTES[[#This Row],[Aislamiento Domiciliario]]+TODO_PACIENTES[[#This Row],[Aislamiento en Hoteles]]+TODO_PACIENTES[[#This Row],[Hospitalizados en Sala]]+TODO_PACIENTES[[#This Row],[Hospitalizados en UCI]]</f>
        <v>0</v>
      </c>
      <c r="AK104">
        <f t="shared" si="40"/>
        <v>0</v>
      </c>
      <c r="AL104">
        <f>+TODO_PACIENTES[[#This Row],[Personas con Medidas Sanitarias]]-AJ103</f>
        <v>0</v>
      </c>
      <c r="AM104">
        <f>+IFERROR(TODO_PACIENTES[[#This Row],[Variación Personas Medidas Sanitarias]]/AJ103,0)</f>
        <v>0</v>
      </c>
    </row>
    <row r="105" spans="1:39" x14ac:dyDescent="0.2">
      <c r="A105" s="12" t="str">
        <f t="shared" si="56"/>
        <v>OUT TIME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0</v>
      </c>
      <c r="G105">
        <f t="shared" si="41"/>
        <v>0</v>
      </c>
      <c r="H105" cm="1">
        <f t="array" ref="H105">+INDEX(Hoja1!$B$2:$MO$7,2,$E105)</f>
        <v>0</v>
      </c>
      <c r="I105">
        <f t="shared" si="42"/>
        <v>0</v>
      </c>
      <c r="J105">
        <f t="shared" si="33"/>
        <v>0</v>
      </c>
      <c r="K105">
        <f t="shared" si="43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  <c r="P105" s="13">
        <f t="shared" si="60"/>
        <v>0</v>
      </c>
      <c r="Q105" s="13">
        <f t="shared" si="61"/>
        <v>0</v>
      </c>
      <c r="R105">
        <f t="shared" si="44"/>
        <v>0</v>
      </c>
      <c r="S105">
        <f t="shared" si="45"/>
        <v>0</v>
      </c>
      <c r="T105">
        <f t="shared" si="46"/>
        <v>0</v>
      </c>
      <c r="U105">
        <f t="shared" si="47"/>
        <v>0</v>
      </c>
      <c r="V105">
        <f t="shared" si="48"/>
        <v>0</v>
      </c>
      <c r="W105">
        <f t="shared" si="49"/>
        <v>0</v>
      </c>
      <c r="X105">
        <f t="shared" si="50"/>
        <v>0</v>
      </c>
      <c r="Y105">
        <f t="shared" si="51"/>
        <v>0</v>
      </c>
      <c r="Z105">
        <f t="shared" si="52"/>
        <v>0</v>
      </c>
      <c r="AA105">
        <f t="shared" si="53"/>
        <v>0</v>
      </c>
      <c r="AB105">
        <f t="shared" si="54"/>
        <v>0</v>
      </c>
      <c r="AC105">
        <f t="shared" si="55"/>
        <v>0</v>
      </c>
      <c r="AD105">
        <f t="shared" si="34"/>
        <v>0</v>
      </c>
      <c r="AE105">
        <f t="shared" si="35"/>
        <v>0</v>
      </c>
      <c r="AF105">
        <f t="shared" si="36"/>
        <v>0</v>
      </c>
      <c r="AG105">
        <f t="shared" si="37"/>
        <v>0</v>
      </c>
      <c r="AH105">
        <f t="shared" si="38"/>
        <v>0</v>
      </c>
      <c r="AI105">
        <f t="shared" si="39"/>
        <v>0</v>
      </c>
      <c r="AJ105">
        <f>+TODO_PACIENTES[[#This Row],[Aislamiento Domiciliario]]+TODO_PACIENTES[[#This Row],[Aislamiento en Hoteles]]+TODO_PACIENTES[[#This Row],[Hospitalizados en Sala]]+TODO_PACIENTES[[#This Row],[Hospitalizados en UCI]]</f>
        <v>0</v>
      </c>
      <c r="AK105">
        <f t="shared" si="40"/>
        <v>0</v>
      </c>
      <c r="AL105">
        <f>+TODO_PACIENTES[[#This Row],[Personas con Medidas Sanitarias]]-AJ104</f>
        <v>0</v>
      </c>
      <c r="AM105">
        <f>+IFERROR(TODO_PACIENTES[[#This Row],[Variación Personas Medidas Sanitarias]]/AJ104,0)</f>
        <v>0</v>
      </c>
    </row>
    <row r="106" spans="1:39" x14ac:dyDescent="0.2">
      <c r="A106" s="12" t="str">
        <f t="shared" si="56"/>
        <v>OUT TIME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0</v>
      </c>
      <c r="G106">
        <f t="shared" si="41"/>
        <v>0</v>
      </c>
      <c r="H106" cm="1">
        <f t="array" ref="H106">+INDEX(Hoja1!$B$2:$MO$7,2,$E106)</f>
        <v>0</v>
      </c>
      <c r="I106">
        <f t="shared" si="42"/>
        <v>0</v>
      </c>
      <c r="J106">
        <f t="shared" si="33"/>
        <v>0</v>
      </c>
      <c r="K106">
        <f t="shared" si="43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  <c r="P106" s="13">
        <f t="shared" si="60"/>
        <v>0</v>
      </c>
      <c r="Q106" s="13">
        <f t="shared" si="61"/>
        <v>0</v>
      </c>
      <c r="R106">
        <f t="shared" si="44"/>
        <v>0</v>
      </c>
      <c r="S106">
        <f t="shared" si="45"/>
        <v>0</v>
      </c>
      <c r="T106">
        <f t="shared" si="46"/>
        <v>0</v>
      </c>
      <c r="U106">
        <f t="shared" si="47"/>
        <v>0</v>
      </c>
      <c r="V106">
        <f t="shared" si="48"/>
        <v>0</v>
      </c>
      <c r="W106">
        <f t="shared" si="49"/>
        <v>0</v>
      </c>
      <c r="X106">
        <f t="shared" si="50"/>
        <v>0</v>
      </c>
      <c r="Y106">
        <f t="shared" si="51"/>
        <v>0</v>
      </c>
      <c r="Z106">
        <f t="shared" si="52"/>
        <v>0</v>
      </c>
      <c r="AA106">
        <f t="shared" si="53"/>
        <v>0</v>
      </c>
      <c r="AB106">
        <f t="shared" si="54"/>
        <v>0</v>
      </c>
      <c r="AC106">
        <f t="shared" si="55"/>
        <v>0</v>
      </c>
      <c r="AD106">
        <f t="shared" si="34"/>
        <v>0</v>
      </c>
      <c r="AE106">
        <f t="shared" si="35"/>
        <v>0</v>
      </c>
      <c r="AF106">
        <f t="shared" si="36"/>
        <v>0</v>
      </c>
      <c r="AG106">
        <f t="shared" si="37"/>
        <v>0</v>
      </c>
      <c r="AH106">
        <f t="shared" si="38"/>
        <v>0</v>
      </c>
      <c r="AI106">
        <f t="shared" si="39"/>
        <v>0</v>
      </c>
      <c r="AJ106">
        <f>+TODO_PACIENTES[[#This Row],[Aislamiento Domiciliario]]+TODO_PACIENTES[[#This Row],[Aislamiento en Hoteles]]+TODO_PACIENTES[[#This Row],[Hospitalizados en Sala]]+TODO_PACIENTES[[#This Row],[Hospitalizados en UCI]]</f>
        <v>0</v>
      </c>
      <c r="AK106">
        <f t="shared" si="40"/>
        <v>0</v>
      </c>
      <c r="AL106">
        <f>+TODO_PACIENTES[[#This Row],[Personas con Medidas Sanitarias]]-AJ105</f>
        <v>0</v>
      </c>
      <c r="AM106">
        <f>+IFERROR(TODO_PACIENTES[[#This Row],[Variación Personas Medidas Sanitarias]]/AJ105,0)</f>
        <v>0</v>
      </c>
    </row>
    <row r="107" spans="1:39" x14ac:dyDescent="0.2">
      <c r="A107" s="12" t="str">
        <f t="shared" si="56"/>
        <v>OUT TIME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0</v>
      </c>
      <c r="G107">
        <f t="shared" si="41"/>
        <v>0</v>
      </c>
      <c r="H107" cm="1">
        <f t="array" ref="H107">+INDEX(Hoja1!$B$2:$MO$7,2,$E107)</f>
        <v>0</v>
      </c>
      <c r="I107">
        <f t="shared" si="42"/>
        <v>0</v>
      </c>
      <c r="J107">
        <f t="shared" si="33"/>
        <v>0</v>
      </c>
      <c r="K107">
        <f t="shared" si="43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  <c r="P107" s="13">
        <f t="shared" si="60"/>
        <v>0</v>
      </c>
      <c r="Q107" s="13">
        <f t="shared" si="61"/>
        <v>0</v>
      </c>
      <c r="R107">
        <f t="shared" si="44"/>
        <v>0</v>
      </c>
      <c r="S107">
        <f t="shared" si="45"/>
        <v>0</v>
      </c>
      <c r="T107">
        <f t="shared" si="46"/>
        <v>0</v>
      </c>
      <c r="U107">
        <f t="shared" si="47"/>
        <v>0</v>
      </c>
      <c r="V107">
        <f t="shared" si="48"/>
        <v>0</v>
      </c>
      <c r="W107">
        <f t="shared" si="49"/>
        <v>0</v>
      </c>
      <c r="X107">
        <f t="shared" si="50"/>
        <v>0</v>
      </c>
      <c r="Y107">
        <f t="shared" si="51"/>
        <v>0</v>
      </c>
      <c r="Z107">
        <f t="shared" si="52"/>
        <v>0</v>
      </c>
      <c r="AA107">
        <f t="shared" si="53"/>
        <v>0</v>
      </c>
      <c r="AB107">
        <f t="shared" si="54"/>
        <v>0</v>
      </c>
      <c r="AC107">
        <f t="shared" si="55"/>
        <v>0</v>
      </c>
      <c r="AD107">
        <f t="shared" si="34"/>
        <v>0</v>
      </c>
      <c r="AE107">
        <f t="shared" si="35"/>
        <v>0</v>
      </c>
      <c r="AF107">
        <f t="shared" si="36"/>
        <v>0</v>
      </c>
      <c r="AG107">
        <f t="shared" si="37"/>
        <v>0</v>
      </c>
      <c r="AH107">
        <f t="shared" si="38"/>
        <v>0</v>
      </c>
      <c r="AI107">
        <f t="shared" si="39"/>
        <v>0</v>
      </c>
      <c r="AJ107">
        <f>+TODO_PACIENTES[[#This Row],[Aislamiento Domiciliario]]+TODO_PACIENTES[[#This Row],[Aislamiento en Hoteles]]+TODO_PACIENTES[[#This Row],[Hospitalizados en Sala]]+TODO_PACIENTES[[#This Row],[Hospitalizados en UCI]]</f>
        <v>0</v>
      </c>
      <c r="AK107">
        <f t="shared" si="40"/>
        <v>0</v>
      </c>
      <c r="AL107">
        <f>+TODO_PACIENTES[[#This Row],[Personas con Medidas Sanitarias]]-AJ106</f>
        <v>0</v>
      </c>
      <c r="AM107">
        <f>+IFERROR(TODO_PACIENTES[[#This Row],[Variación Personas Medidas Sanitarias]]/AJ106,0)</f>
        <v>0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0</v>
      </c>
      <c r="H108" cm="1">
        <f t="array" ref="H108">+INDEX(Hoja1!$B$2:$MO$7,2,$E108)</f>
        <v>0</v>
      </c>
      <c r="I108">
        <f t="shared" si="42"/>
        <v>0</v>
      </c>
      <c r="J108">
        <f t="shared" si="33"/>
        <v>0</v>
      </c>
      <c r="K108">
        <f t="shared" si="43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0</v>
      </c>
      <c r="S108">
        <f t="shared" si="45"/>
        <v>0</v>
      </c>
      <c r="T108">
        <f t="shared" si="46"/>
        <v>0</v>
      </c>
      <c r="U108">
        <f t="shared" si="47"/>
        <v>0</v>
      </c>
      <c r="V108">
        <f t="shared" si="48"/>
        <v>0</v>
      </c>
      <c r="W108">
        <f t="shared" si="49"/>
        <v>0</v>
      </c>
      <c r="X108">
        <f t="shared" si="50"/>
        <v>0</v>
      </c>
      <c r="Y108">
        <f t="shared" si="51"/>
        <v>0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0</v>
      </c>
      <c r="AM108">
        <f>+IFERROR(TODO_PACIENTES[[#This Row],[Variación Personas Medidas Sanitarias]]/AJ107,0)</f>
        <v>0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0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