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21061" documentId="11_9248B46DC1CBB2E3ED7FF6F9903E8C1851038383" xr6:coauthVersionLast="45" xr6:coauthVersionMax="45" xr10:uidLastSave="{020A14C3-1CCF-4569-B55D-2C87E79DB08D}"/>
  <bookViews>
    <workbookView xWindow="-120" yWindow="-120" windowWidth="29040" windowHeight="15840" firstSheet="1" activeTab="2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866" i="3" l="1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Q282" i="1"/>
  <c r="AP282" i="1"/>
  <c r="J282" i="1"/>
  <c r="J281" i="1"/>
  <c r="I282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2" i="1"/>
  <c r="X282" i="1"/>
  <c r="Y282" i="1"/>
  <c r="AA282" i="1"/>
  <c r="AB282" i="1"/>
  <c r="AC282" i="1"/>
  <c r="AD282" i="1"/>
  <c r="AE282" i="1"/>
  <c r="AF282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I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1" i="1"/>
  <c r="X281" i="1"/>
  <c r="Y281" i="1"/>
  <c r="AA281" i="1"/>
  <c r="AB281" i="1"/>
  <c r="AC281" i="1"/>
  <c r="AD281" i="1"/>
  <c r="AE281" i="1"/>
  <c r="AF281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J280" i="1"/>
  <c r="I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80" i="1"/>
  <c r="X280" i="1"/>
  <c r="Y280" i="1"/>
  <c r="AA280" i="1"/>
  <c r="AB280" i="1"/>
  <c r="AC280" i="1"/>
  <c r="AD280" i="1"/>
  <c r="AE280" i="1"/>
  <c r="AF280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J279" i="1"/>
  <c r="I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9" i="1"/>
  <c r="X279" i="1"/>
  <c r="Y279" i="1"/>
  <c r="AA279" i="1"/>
  <c r="AB279" i="1"/>
  <c r="AC279" i="1"/>
  <c r="AD279" i="1"/>
  <c r="AE279" i="1"/>
  <c r="AF279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8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8" i="1"/>
  <c r="X278" i="1"/>
  <c r="Y278" i="1"/>
  <c r="AA278" i="1"/>
  <c r="AB278" i="1"/>
  <c r="AC278" i="1"/>
  <c r="AD278" i="1"/>
  <c r="AE278" i="1"/>
  <c r="AF278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J277" i="1"/>
  <c r="I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7" i="1"/>
  <c r="X277" i="1"/>
  <c r="Y277" i="1"/>
  <c r="AA277" i="1"/>
  <c r="AB277" i="1"/>
  <c r="AC277" i="1"/>
  <c r="AD277" i="1"/>
  <c r="AE277" i="1"/>
  <c r="AF277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J276" i="1"/>
  <c r="I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6" i="1"/>
  <c r="X276" i="1"/>
  <c r="Y276" i="1"/>
  <c r="AA276" i="1"/>
  <c r="AB276" i="1"/>
  <c r="AC276" i="1"/>
  <c r="AD276" i="1"/>
  <c r="AE276" i="1"/>
  <c r="AF276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J275" i="1"/>
  <c r="I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5" i="1"/>
  <c r="X275" i="1"/>
  <c r="Y275" i="1"/>
  <c r="AA275" i="1"/>
  <c r="AB275" i="1"/>
  <c r="AC275" i="1"/>
  <c r="AD275" i="1"/>
  <c r="AE275" i="1"/>
  <c r="AF275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J274" i="1"/>
  <c r="I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4" i="1"/>
  <c r="X274" i="1"/>
  <c r="Y274" i="1"/>
  <c r="AA274" i="1"/>
  <c r="AB274" i="1"/>
  <c r="AC274" i="1"/>
  <c r="AD274" i="1"/>
  <c r="AE274" i="1"/>
  <c r="AF274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J273" i="1"/>
  <c r="I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3" i="1"/>
  <c r="X273" i="1"/>
  <c r="Y273" i="1"/>
  <c r="AA273" i="1"/>
  <c r="AB273" i="1"/>
  <c r="AC273" i="1"/>
  <c r="AD273" i="1"/>
  <c r="AE273" i="1"/>
  <c r="AF273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J272" i="1"/>
  <c r="I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2" i="1"/>
  <c r="X272" i="1"/>
  <c r="Y272" i="1"/>
  <c r="AA272" i="1"/>
  <c r="AB272" i="1"/>
  <c r="AC272" i="1"/>
  <c r="AD272" i="1"/>
  <c r="AE272" i="1"/>
  <c r="AF272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J271" i="1"/>
  <c r="I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1" i="1"/>
  <c r="X271" i="1"/>
  <c r="Y271" i="1"/>
  <c r="AA271" i="1"/>
  <c r="AB271" i="1"/>
  <c r="AC271" i="1"/>
  <c r="AD271" i="1"/>
  <c r="AE271" i="1"/>
  <c r="AF271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J270" i="1"/>
  <c r="I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70" i="1"/>
  <c r="X270" i="1"/>
  <c r="Y270" i="1"/>
  <c r="AA270" i="1"/>
  <c r="AB270" i="1"/>
  <c r="AC270" i="1"/>
  <c r="AD270" i="1"/>
  <c r="AE270" i="1"/>
  <c r="AF270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J269" i="1"/>
  <c r="I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9" i="1"/>
  <c r="X269" i="1"/>
  <c r="Y269" i="1"/>
  <c r="AA269" i="1"/>
  <c r="AB269" i="1"/>
  <c r="AC269" i="1"/>
  <c r="AD269" i="1"/>
  <c r="AE269" i="1"/>
  <c r="AF269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8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D268" i="1"/>
  <c r="AI268" i="1"/>
  <c r="AE268" i="1"/>
  <c r="W268" i="1"/>
  <c r="AH268" i="1"/>
  <c r="AG268" i="1"/>
  <c r="AF268" i="1"/>
  <c r="AA268" i="1"/>
  <c r="AC268" i="1"/>
  <c r="AB268" i="1"/>
  <c r="Y268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I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7" i="1"/>
  <c r="X267" i="1"/>
  <c r="Y267" i="1"/>
  <c r="AA267" i="1"/>
  <c r="AB267" i="1"/>
  <c r="AC267" i="1"/>
  <c r="AD267" i="1"/>
  <c r="AE267" i="1"/>
  <c r="AF267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6" i="1"/>
  <c r="X266" i="1"/>
  <c r="Y266" i="1"/>
  <c r="AA266" i="1"/>
  <c r="AB266" i="1"/>
  <c r="AC266" i="1"/>
  <c r="AD266" i="1"/>
  <c r="AE266" i="1"/>
  <c r="AF266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J265" i="1"/>
  <c r="I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5" i="1"/>
  <c r="X265" i="1"/>
  <c r="Y265" i="1"/>
  <c r="AA265" i="1"/>
  <c r="AB265" i="1"/>
  <c r="AC265" i="1"/>
  <c r="AD265" i="1"/>
  <c r="AE265" i="1"/>
  <c r="AF265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J264" i="1"/>
  <c r="I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4" i="1"/>
  <c r="X264" i="1"/>
  <c r="Y264" i="1"/>
  <c r="AA264" i="1"/>
  <c r="AB264" i="1"/>
  <c r="AC264" i="1"/>
  <c r="AD264" i="1"/>
  <c r="AE264" i="1"/>
  <c r="AF264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J263" i="1"/>
  <c r="I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3" i="1"/>
  <c r="X263" i="1"/>
  <c r="Y263" i="1"/>
  <c r="AA263" i="1"/>
  <c r="AB263" i="1"/>
  <c r="AC263" i="1"/>
  <c r="AD263" i="1"/>
  <c r="AE263" i="1"/>
  <c r="AF263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J262" i="1"/>
  <c r="I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2" i="1"/>
  <c r="X262" i="1"/>
  <c r="Y262" i="1"/>
  <c r="AA262" i="1"/>
  <c r="AB262" i="1"/>
  <c r="AC262" i="1"/>
  <c r="AD262" i="1"/>
  <c r="AE262" i="1"/>
  <c r="AF262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X261" i="1"/>
  <c r="W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J261" i="1"/>
  <c r="J260" i="1"/>
  <c r="I261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A261" i="1"/>
  <c r="AB261" i="1"/>
  <c r="AC261" i="1"/>
  <c r="AD261" i="1"/>
  <c r="AE261" i="1"/>
  <c r="AF261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I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60" i="1"/>
  <c r="X260" i="1"/>
  <c r="Y260" i="1"/>
  <c r="AA260" i="1"/>
  <c r="AB260" i="1"/>
  <c r="AC260" i="1"/>
  <c r="AD260" i="1"/>
  <c r="AE260" i="1"/>
  <c r="AF260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J259" i="1"/>
  <c r="I259" i="1"/>
  <c r="I258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9" i="1"/>
  <c r="X259" i="1"/>
  <c r="Y259" i="1"/>
  <c r="AA259" i="1"/>
  <c r="AB259" i="1"/>
  <c r="AC259" i="1"/>
  <c r="AD259" i="1"/>
  <c r="AE259" i="1"/>
  <c r="AF259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8" i="1"/>
  <c r="X258" i="1"/>
  <c r="Y258" i="1"/>
  <c r="AA258" i="1"/>
  <c r="AB258" i="1"/>
  <c r="AC258" i="1"/>
  <c r="AD258" i="1"/>
  <c r="AE258" i="1"/>
  <c r="AF258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J257" i="1"/>
  <c r="I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7" i="1"/>
  <c r="X257" i="1"/>
  <c r="Y257" i="1"/>
  <c r="AA257" i="1"/>
  <c r="AB257" i="1"/>
  <c r="AC257" i="1"/>
  <c r="AD257" i="1"/>
  <c r="AE257" i="1"/>
  <c r="AF257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J256" i="1"/>
  <c r="I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6" i="1"/>
  <c r="X256" i="1"/>
  <c r="Y256" i="1"/>
  <c r="AA256" i="1"/>
  <c r="AB256" i="1"/>
  <c r="AC256" i="1"/>
  <c r="AD256" i="1"/>
  <c r="AE256" i="1"/>
  <c r="AF256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J255" i="1"/>
  <c r="I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5" i="1"/>
  <c r="X255" i="1"/>
  <c r="Y255" i="1"/>
  <c r="AA255" i="1"/>
  <c r="AB255" i="1"/>
  <c r="AC255" i="1"/>
  <c r="AD255" i="1"/>
  <c r="AE255" i="1"/>
  <c r="AF255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J254" i="1"/>
  <c r="I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4" i="1"/>
  <c r="X254" i="1"/>
  <c r="Y254" i="1"/>
  <c r="AA254" i="1"/>
  <c r="AB254" i="1"/>
  <c r="AC254" i="1"/>
  <c r="AD254" i="1"/>
  <c r="AE254" i="1"/>
  <c r="AF254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J253" i="1"/>
  <c r="I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3" i="1"/>
  <c r="X253" i="1"/>
  <c r="Y253" i="1"/>
  <c r="AA253" i="1"/>
  <c r="AB253" i="1"/>
  <c r="AC253" i="1"/>
  <c r="AD253" i="1"/>
  <c r="AE253" i="1"/>
  <c r="AF253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J252" i="1"/>
  <c r="I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2" i="1"/>
  <c r="X252" i="1"/>
  <c r="Y252" i="1"/>
  <c r="AA252" i="1"/>
  <c r="AB252" i="1"/>
  <c r="AC252" i="1"/>
  <c r="AD252" i="1"/>
  <c r="AE252" i="1"/>
  <c r="AF252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J251" i="1"/>
  <c r="I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1" i="1"/>
  <c r="X251" i="1"/>
  <c r="Y251" i="1"/>
  <c r="AA251" i="1"/>
  <c r="AB251" i="1"/>
  <c r="AC251" i="1"/>
  <c r="AD251" i="1"/>
  <c r="AE251" i="1"/>
  <c r="AF251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J250" i="1"/>
  <c r="I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50" i="1"/>
  <c r="X250" i="1"/>
  <c r="Y250" i="1"/>
  <c r="AA250" i="1"/>
  <c r="AB250" i="1"/>
  <c r="AC250" i="1"/>
  <c r="AD250" i="1"/>
  <c r="AE250" i="1"/>
  <c r="AF250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J249" i="1"/>
  <c r="I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9" i="1"/>
  <c r="X249" i="1"/>
  <c r="Y249" i="1"/>
  <c r="AA249" i="1"/>
  <c r="AB249" i="1"/>
  <c r="AC249" i="1"/>
  <c r="AD249" i="1"/>
  <c r="AE249" i="1"/>
  <c r="AF249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J248" i="1"/>
  <c r="I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8" i="1"/>
  <c r="X248" i="1"/>
  <c r="Y248" i="1"/>
  <c r="AA248" i="1"/>
  <c r="AB248" i="1"/>
  <c r="AC248" i="1"/>
  <c r="AD248" i="1"/>
  <c r="AE248" i="1"/>
  <c r="AF248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J247" i="1"/>
  <c r="I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7" i="1"/>
  <c r="X247" i="1"/>
  <c r="Y247" i="1"/>
  <c r="AA247" i="1"/>
  <c r="AB247" i="1"/>
  <c r="AC247" i="1"/>
  <c r="AD247" i="1"/>
  <c r="AE247" i="1"/>
  <c r="AF247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J246" i="1"/>
  <c r="I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6" i="1"/>
  <c r="X246" i="1"/>
  <c r="Y246" i="1"/>
  <c r="AA246" i="1"/>
  <c r="AB246" i="1"/>
  <c r="AC246" i="1"/>
  <c r="AD246" i="1"/>
  <c r="AE246" i="1"/>
  <c r="AF246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J245" i="1"/>
  <c r="I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5" i="1"/>
  <c r="X245" i="1"/>
  <c r="Y245" i="1"/>
  <c r="AA245" i="1"/>
  <c r="AB245" i="1"/>
  <c r="AC245" i="1"/>
  <c r="AD245" i="1"/>
  <c r="AE245" i="1"/>
  <c r="AF245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J244" i="1"/>
  <c r="I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4" i="1"/>
  <c r="X244" i="1"/>
  <c r="Y244" i="1"/>
  <c r="AA244" i="1"/>
  <c r="AB244" i="1"/>
  <c r="AC244" i="1"/>
  <c r="AD244" i="1"/>
  <c r="AE244" i="1"/>
  <c r="AF244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J243" i="1"/>
  <c r="I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3" i="1"/>
  <c r="X243" i="1"/>
  <c r="Y243" i="1"/>
  <c r="AA243" i="1"/>
  <c r="AB243" i="1"/>
  <c r="AC243" i="1"/>
  <c r="AD243" i="1"/>
  <c r="AE243" i="1"/>
  <c r="AF243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J242" i="1"/>
  <c r="I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2" i="1"/>
  <c r="X242" i="1"/>
  <c r="Y242" i="1"/>
  <c r="AA242" i="1"/>
  <c r="AB242" i="1"/>
  <c r="AC242" i="1"/>
  <c r="AD242" i="1"/>
  <c r="AE242" i="1"/>
  <c r="AF242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J241" i="1"/>
  <c r="I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1" i="1"/>
  <c r="X241" i="1"/>
  <c r="Y241" i="1"/>
  <c r="AA241" i="1"/>
  <c r="AB241" i="1"/>
  <c r="AC241" i="1"/>
  <c r="AD241" i="1"/>
  <c r="AE241" i="1"/>
  <c r="AF241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J240" i="1"/>
  <c r="I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40" i="1"/>
  <c r="X240" i="1"/>
  <c r="Y240" i="1"/>
  <c r="AA240" i="1"/>
  <c r="AB240" i="1"/>
  <c r="AC240" i="1"/>
  <c r="AD240" i="1"/>
  <c r="AE240" i="1"/>
  <c r="AF240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J239" i="1"/>
  <c r="I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9" i="1"/>
  <c r="X239" i="1"/>
  <c r="Y239" i="1"/>
  <c r="AA239" i="1"/>
  <c r="AB239" i="1"/>
  <c r="AC239" i="1"/>
  <c r="AD239" i="1"/>
  <c r="AE239" i="1"/>
  <c r="AF239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J238" i="1"/>
  <c r="I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8" i="1"/>
  <c r="X238" i="1"/>
  <c r="Y238" i="1"/>
  <c r="AA238" i="1"/>
  <c r="AB238" i="1"/>
  <c r="AC238" i="1"/>
  <c r="AD238" i="1"/>
  <c r="AE238" i="1"/>
  <c r="AF238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J237" i="1"/>
  <c r="I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7" i="1"/>
  <c r="X237" i="1"/>
  <c r="Y237" i="1"/>
  <c r="AA237" i="1"/>
  <c r="AB237" i="1"/>
  <c r="AC237" i="1"/>
  <c r="AD237" i="1"/>
  <c r="AE237" i="1"/>
  <c r="AF237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J236" i="1"/>
  <c r="I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6" i="1"/>
  <c r="X236" i="1"/>
  <c r="Y236" i="1"/>
  <c r="AA236" i="1"/>
  <c r="AB236" i="1"/>
  <c r="AC236" i="1"/>
  <c r="AD236" i="1"/>
  <c r="AE236" i="1"/>
  <c r="AF236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J235" i="1"/>
  <c r="I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5" i="1"/>
  <c r="X235" i="1"/>
  <c r="Y235" i="1"/>
  <c r="AA235" i="1"/>
  <c r="AB235" i="1"/>
  <c r="AC235" i="1"/>
  <c r="AD235" i="1"/>
  <c r="AE235" i="1"/>
  <c r="AF235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J234" i="1"/>
  <c r="I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D234" i="1"/>
  <c r="AB234" i="1"/>
  <c r="AA234" i="1"/>
  <c r="AC234" i="1"/>
  <c r="Y234" i="1"/>
  <c r="W234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AE234" i="1"/>
  <c r="BG234" i="1"/>
  <c r="BF234" i="1"/>
  <c r="AQ233" i="1"/>
  <c r="AP233" i="1"/>
  <c r="J233" i="1"/>
  <c r="I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3" i="1"/>
  <c r="X233" i="1"/>
  <c r="Y233" i="1"/>
  <c r="AA233" i="1"/>
  <c r="AB233" i="1"/>
  <c r="AC233" i="1"/>
  <c r="AD233" i="1"/>
  <c r="AE233" i="1"/>
  <c r="AF233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J232" i="1"/>
  <c r="I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2" i="1"/>
  <c r="X232" i="1"/>
  <c r="Y232" i="1"/>
  <c r="AA232" i="1"/>
  <c r="AB232" i="1"/>
  <c r="AC232" i="1"/>
  <c r="AD232" i="1"/>
  <c r="AE232" i="1"/>
  <c r="AF232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J231" i="1"/>
  <c r="I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1" i="1"/>
  <c r="X231" i="1"/>
  <c r="Y231" i="1"/>
  <c r="AA231" i="1"/>
  <c r="AB231" i="1"/>
  <c r="AC231" i="1"/>
  <c r="AD231" i="1"/>
  <c r="AE231" i="1"/>
  <c r="AF231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J230" i="1"/>
  <c r="I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30" i="1"/>
  <c r="X230" i="1"/>
  <c r="Y230" i="1"/>
  <c r="AA230" i="1"/>
  <c r="AB230" i="1"/>
  <c r="AC230" i="1"/>
  <c r="AD230" i="1"/>
  <c r="AE230" i="1"/>
  <c r="AF230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J229" i="1"/>
  <c r="I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9" i="1"/>
  <c r="X229" i="1"/>
  <c r="Y229" i="1"/>
  <c r="AA229" i="1"/>
  <c r="AB229" i="1"/>
  <c r="AC229" i="1"/>
  <c r="AD229" i="1"/>
  <c r="AE229" i="1"/>
  <c r="AF229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J228" i="1"/>
  <c r="I228" i="1"/>
  <c r="I227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8" i="1"/>
  <c r="X228" i="1"/>
  <c r="Y228" i="1"/>
  <c r="AA228" i="1"/>
  <c r="AB228" i="1"/>
  <c r="AC228" i="1"/>
  <c r="AD228" i="1"/>
  <c r="AE228" i="1"/>
  <c r="AF228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7" i="1"/>
  <c r="X227" i="1"/>
  <c r="Y227" i="1"/>
  <c r="AA227" i="1"/>
  <c r="AB227" i="1"/>
  <c r="AC227" i="1"/>
  <c r="AD227" i="1"/>
  <c r="AE227" i="1"/>
  <c r="AF227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J226" i="1"/>
  <c r="J225" i="1"/>
  <c r="I226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6" i="1"/>
  <c r="X226" i="1"/>
  <c r="Y226" i="1"/>
  <c r="AA226" i="1"/>
  <c r="AB226" i="1"/>
  <c r="AC226" i="1"/>
  <c r="AD226" i="1"/>
  <c r="AE226" i="1"/>
  <c r="AF226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I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5" i="1"/>
  <c r="X225" i="1"/>
  <c r="Y225" i="1"/>
  <c r="AA225" i="1"/>
  <c r="AB225" i="1"/>
  <c r="AC225" i="1"/>
  <c r="AD225" i="1"/>
  <c r="AE225" i="1"/>
  <c r="AF225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J224" i="1"/>
  <c r="D2986" i="3"/>
  <c r="D2985" i="3"/>
  <c r="I224" i="1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4" i="1"/>
  <c r="X224" i="1"/>
  <c r="Y224" i="1"/>
  <c r="AA224" i="1"/>
  <c r="AB224" i="1"/>
  <c r="AC224" i="1"/>
  <c r="AD224" i="1"/>
  <c r="AE224" i="1"/>
  <c r="AF224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J223" i="1"/>
  <c r="I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3" i="1"/>
  <c r="X223" i="1"/>
  <c r="Y223" i="1"/>
  <c r="AA223" i="1"/>
  <c r="AB223" i="1"/>
  <c r="AC223" i="1"/>
  <c r="AD223" i="1"/>
  <c r="AE223" i="1"/>
  <c r="AF223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J222" i="1"/>
  <c r="I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J221" i="1"/>
  <c r="I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1" i="1"/>
  <c r="X221" i="1"/>
  <c r="Y221" i="1"/>
  <c r="AA221" i="1"/>
  <c r="AB221" i="1"/>
  <c r="AC221" i="1"/>
  <c r="AD221" i="1"/>
  <c r="AE221" i="1"/>
  <c r="AF221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J220" i="1"/>
  <c r="I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20" i="1"/>
  <c r="X220" i="1"/>
  <c r="Y220" i="1"/>
  <c r="AA220" i="1"/>
  <c r="AB220" i="1"/>
  <c r="AC220" i="1"/>
  <c r="AD220" i="1"/>
  <c r="AE220" i="1"/>
  <c r="AF220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K2838" i="3"/>
  <c r="I2904" i="3"/>
  <c r="J2904" i="3"/>
  <c r="AQ219" i="1"/>
  <c r="AP219" i="1"/>
  <c r="J219" i="1"/>
  <c r="I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9" i="1"/>
  <c r="X219" i="1"/>
  <c r="Y219" i="1"/>
  <c r="AA219" i="1"/>
  <c r="AB219" i="1"/>
  <c r="AC219" i="1"/>
  <c r="AD219" i="1"/>
  <c r="AE219" i="1"/>
  <c r="AF219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J218" i="1"/>
  <c r="I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8" i="1"/>
  <c r="X218" i="1"/>
  <c r="Y218" i="1"/>
  <c r="AA218" i="1"/>
  <c r="AB218" i="1"/>
  <c r="AC218" i="1"/>
  <c r="AD218" i="1"/>
  <c r="AE218" i="1"/>
  <c r="AF218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J217" i="1"/>
  <c r="I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7" i="1"/>
  <c r="X217" i="1"/>
  <c r="Y217" i="1"/>
  <c r="AA217" i="1"/>
  <c r="AB217" i="1"/>
  <c r="AC217" i="1"/>
  <c r="AD217" i="1"/>
  <c r="AE217" i="1"/>
  <c r="AF217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J216" i="1"/>
  <c r="I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6" i="1"/>
  <c r="X216" i="1"/>
  <c r="Y216" i="1"/>
  <c r="AA216" i="1"/>
  <c r="AB216" i="1"/>
  <c r="AC216" i="1"/>
  <c r="AD216" i="1"/>
  <c r="AE216" i="1"/>
  <c r="AF216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J215" i="1"/>
  <c r="I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5" i="1"/>
  <c r="X215" i="1"/>
  <c r="Y215" i="1"/>
  <c r="AA215" i="1"/>
  <c r="AB215" i="1"/>
  <c r="AC215" i="1"/>
  <c r="AD215" i="1"/>
  <c r="AE215" i="1"/>
  <c r="AF215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J214" i="1"/>
  <c r="I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4" i="1"/>
  <c r="X214" i="1"/>
  <c r="Y214" i="1"/>
  <c r="AA214" i="1"/>
  <c r="AB214" i="1"/>
  <c r="AC214" i="1"/>
  <c r="AD214" i="1"/>
  <c r="AE214" i="1"/>
  <c r="AF214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J213" i="1"/>
  <c r="I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3" i="1"/>
  <c r="X213" i="1"/>
  <c r="Y213" i="1"/>
  <c r="AA213" i="1"/>
  <c r="AB213" i="1"/>
  <c r="AC213" i="1"/>
  <c r="AD213" i="1"/>
  <c r="AE213" i="1"/>
  <c r="AF213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J212" i="1"/>
  <c r="H211" i="1"/>
  <c r="H212" i="1"/>
  <c r="I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2" i="1"/>
  <c r="X212" i="1"/>
  <c r="Y212" i="1"/>
  <c r="AA212" i="1"/>
  <c r="AB212" i="1"/>
  <c r="AC212" i="1"/>
  <c r="AD212" i="1"/>
  <c r="AE212" i="1"/>
  <c r="AF212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J211" i="1"/>
  <c r="I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1" i="1"/>
  <c r="X211" i="1"/>
  <c r="Y211" i="1"/>
  <c r="AA211" i="1"/>
  <c r="AB211" i="1"/>
  <c r="AC211" i="1"/>
  <c r="AD211" i="1"/>
  <c r="AE211" i="1"/>
  <c r="AF211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J210" i="1"/>
  <c r="I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10" i="1"/>
  <c r="X210" i="1"/>
  <c r="Y210" i="1"/>
  <c r="AA210" i="1"/>
  <c r="AB210" i="1"/>
  <c r="AC210" i="1"/>
  <c r="AD210" i="1"/>
  <c r="AE210" i="1"/>
  <c r="AF210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J209" i="1"/>
  <c r="I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9" i="1"/>
  <c r="X209" i="1"/>
  <c r="Y209" i="1"/>
  <c r="AA209" i="1"/>
  <c r="AB209" i="1"/>
  <c r="AC209" i="1"/>
  <c r="AD209" i="1"/>
  <c r="AE209" i="1"/>
  <c r="AF209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J208" i="1"/>
  <c r="I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8" i="1"/>
  <c r="X208" i="1"/>
  <c r="Y208" i="1"/>
  <c r="AA208" i="1"/>
  <c r="AB208" i="1"/>
  <c r="AC208" i="1"/>
  <c r="AD208" i="1"/>
  <c r="AE208" i="1"/>
  <c r="AF208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J207" i="1"/>
  <c r="I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7" i="1"/>
  <c r="X207" i="1"/>
  <c r="Y207" i="1"/>
  <c r="AA207" i="1"/>
  <c r="AB207" i="1"/>
  <c r="AC207" i="1"/>
  <c r="AD207" i="1"/>
  <c r="AE207" i="1"/>
  <c r="AF207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J206" i="1"/>
  <c r="I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6" i="1"/>
  <c r="X206" i="1"/>
  <c r="Y206" i="1"/>
  <c r="AA206" i="1"/>
  <c r="AB206" i="1"/>
  <c r="AC206" i="1"/>
  <c r="AD206" i="1"/>
  <c r="AE206" i="1"/>
  <c r="AF206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J205" i="1"/>
  <c r="I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D205" i="1"/>
  <c r="AB205" i="1"/>
  <c r="AA205" i="1"/>
  <c r="AC205" i="1"/>
  <c r="Y205" i="1"/>
  <c r="W205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AE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G205" i="1"/>
  <c r="AQ204" i="1"/>
  <c r="AP204" i="1"/>
  <c r="J204" i="1"/>
  <c r="I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4" i="1"/>
  <c r="X204" i="1"/>
  <c r="Y204" i="1"/>
  <c r="AA204" i="1"/>
  <c r="AB204" i="1"/>
  <c r="AC204" i="1"/>
  <c r="AD204" i="1"/>
  <c r="AE204" i="1"/>
  <c r="AF204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J203" i="1"/>
  <c r="I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3" i="1"/>
  <c r="X203" i="1"/>
  <c r="Y203" i="1"/>
  <c r="AA203" i="1"/>
  <c r="AB203" i="1"/>
  <c r="AC203" i="1"/>
  <c r="AD203" i="1"/>
  <c r="AE203" i="1"/>
  <c r="AF203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J202" i="1"/>
  <c r="I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2" i="1"/>
  <c r="X202" i="1"/>
  <c r="Y202" i="1"/>
  <c r="AA202" i="1"/>
  <c r="AB202" i="1"/>
  <c r="AC202" i="1"/>
  <c r="AD202" i="1"/>
  <c r="AE202" i="1"/>
  <c r="AF202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1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D201" i="1"/>
  <c r="AI201" i="1"/>
  <c r="AE201" i="1"/>
  <c r="W201" i="1"/>
  <c r="AH201" i="1"/>
  <c r="AG201" i="1"/>
  <c r="AF201" i="1"/>
  <c r="AA201" i="1"/>
  <c r="AC201" i="1"/>
  <c r="AB201" i="1"/>
  <c r="Y201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J200" i="1"/>
  <c r="I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200" i="1"/>
  <c r="X200" i="1"/>
  <c r="Y200" i="1"/>
  <c r="AA200" i="1"/>
  <c r="AB200" i="1"/>
  <c r="AC200" i="1"/>
  <c r="AD200" i="1"/>
  <c r="AE200" i="1"/>
  <c r="AF200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J199" i="1"/>
  <c r="I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D199" i="1"/>
  <c r="AB199" i="1"/>
  <c r="AA199" i="1"/>
  <c r="AC199" i="1"/>
  <c r="Y199" i="1"/>
  <c r="W199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AE199" i="1"/>
  <c r="BG199" i="1"/>
  <c r="BF199" i="1"/>
  <c r="AQ198" i="1"/>
  <c r="AP198" i="1"/>
  <c r="J198" i="1"/>
  <c r="I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8" i="1"/>
  <c r="X198" i="1"/>
  <c r="Y198" i="1"/>
  <c r="AA198" i="1"/>
  <c r="AB198" i="1"/>
  <c r="AC198" i="1"/>
  <c r="AD198" i="1"/>
  <c r="AE198" i="1"/>
  <c r="AF198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J197" i="1"/>
  <c r="I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7" i="1"/>
  <c r="X197" i="1"/>
  <c r="Y197" i="1"/>
  <c r="AA197" i="1"/>
  <c r="AB197" i="1"/>
  <c r="AC197" i="1"/>
  <c r="AD197" i="1"/>
  <c r="AE197" i="1"/>
  <c r="AF197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J196" i="1"/>
  <c r="I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6" i="1"/>
  <c r="X196" i="1"/>
  <c r="Y196" i="1"/>
  <c r="AA196" i="1"/>
  <c r="AB196" i="1"/>
  <c r="AC196" i="1"/>
  <c r="AD196" i="1"/>
  <c r="AE196" i="1"/>
  <c r="AF196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J195" i="1"/>
  <c r="I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5" i="1"/>
  <c r="X195" i="1"/>
  <c r="Y195" i="1"/>
  <c r="AA195" i="1"/>
  <c r="AB195" i="1"/>
  <c r="AC195" i="1"/>
  <c r="AD195" i="1"/>
  <c r="AE195" i="1"/>
  <c r="AF195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J194" i="1"/>
  <c r="I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4" i="1"/>
  <c r="X194" i="1"/>
  <c r="Y194" i="1"/>
  <c r="AA194" i="1"/>
  <c r="AB194" i="1"/>
  <c r="AC194" i="1"/>
  <c r="AD194" i="1"/>
  <c r="AE194" i="1"/>
  <c r="AF194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J193" i="1"/>
  <c r="I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D193" i="1"/>
  <c r="AB193" i="1"/>
  <c r="AA193" i="1"/>
  <c r="AC193" i="1"/>
  <c r="Y193" i="1"/>
  <c r="W193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AE193" i="1"/>
  <c r="BG193" i="1"/>
  <c r="BF193" i="1"/>
  <c r="AQ192" i="1"/>
  <c r="AQ191" i="1"/>
  <c r="AP192" i="1"/>
  <c r="J192" i="1"/>
  <c r="I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2" i="1"/>
  <c r="X192" i="1"/>
  <c r="Y192" i="1"/>
  <c r="AA192" i="1"/>
  <c r="AB192" i="1"/>
  <c r="AC192" i="1"/>
  <c r="AD192" i="1"/>
  <c r="AE192" i="1"/>
  <c r="AF192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J191" i="1"/>
  <c r="I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1" i="1"/>
  <c r="X191" i="1"/>
  <c r="Y191" i="1"/>
  <c r="AA191" i="1"/>
  <c r="AB191" i="1"/>
  <c r="AC191" i="1"/>
  <c r="AD191" i="1"/>
  <c r="AE191" i="1"/>
  <c r="AF191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J190" i="1"/>
  <c r="I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90" i="1"/>
  <c r="X190" i="1"/>
  <c r="Y190" i="1"/>
  <c r="AA190" i="1"/>
  <c r="AB190" i="1"/>
  <c r="AC190" i="1"/>
  <c r="AD190" i="1"/>
  <c r="AE190" i="1"/>
  <c r="AF190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J189" i="1"/>
  <c r="D2428" i="3"/>
  <c r="I189" i="1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D189" i="1"/>
  <c r="AB189" i="1"/>
  <c r="AA189" i="1"/>
  <c r="AC189" i="1"/>
  <c r="Y189" i="1"/>
  <c r="W189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AE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J188" i="1"/>
  <c r="I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8" i="1"/>
  <c r="X188" i="1"/>
  <c r="Y188" i="1"/>
  <c r="AA188" i="1"/>
  <c r="AB188" i="1"/>
  <c r="AC188" i="1"/>
  <c r="AD188" i="1"/>
  <c r="AE188" i="1"/>
  <c r="AF188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J187" i="1"/>
  <c r="I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7" i="1"/>
  <c r="X187" i="1"/>
  <c r="Y187" i="1"/>
  <c r="AA187" i="1"/>
  <c r="AB187" i="1"/>
  <c r="AC187" i="1"/>
  <c r="AD187" i="1"/>
  <c r="AE187" i="1"/>
  <c r="AF187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J186" i="1"/>
  <c r="G2344" i="3"/>
  <c r="I186" i="1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6" i="1"/>
  <c r="X186" i="1"/>
  <c r="Y186" i="1"/>
  <c r="AA186" i="1"/>
  <c r="AB186" i="1"/>
  <c r="AC186" i="1"/>
  <c r="AD186" i="1"/>
  <c r="AE186" i="1"/>
  <c r="AF186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J185" i="1"/>
  <c r="I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5" i="1"/>
  <c r="X185" i="1"/>
  <c r="Y185" i="1"/>
  <c r="AA185" i="1"/>
  <c r="AB185" i="1"/>
  <c r="AC185" i="1"/>
  <c r="AD185" i="1"/>
  <c r="AE185" i="1"/>
  <c r="AF185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4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D184" i="1"/>
  <c r="AI184" i="1"/>
  <c r="AE184" i="1"/>
  <c r="W184" i="1"/>
  <c r="AH184" i="1"/>
  <c r="AG184" i="1"/>
  <c r="AF184" i="1"/>
  <c r="AA184" i="1"/>
  <c r="AC184" i="1"/>
  <c r="AB184" i="1"/>
  <c r="Y184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J183" i="1"/>
  <c r="I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3" i="1"/>
  <c r="X183" i="1"/>
  <c r="Y183" i="1"/>
  <c r="AA183" i="1"/>
  <c r="AB183" i="1"/>
  <c r="AC183" i="1"/>
  <c r="AD183" i="1"/>
  <c r="AE183" i="1"/>
  <c r="AF183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J182" i="1"/>
  <c r="I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2" i="1"/>
  <c r="X182" i="1"/>
  <c r="Y182" i="1"/>
  <c r="AA182" i="1"/>
  <c r="AB182" i="1"/>
  <c r="AC182" i="1"/>
  <c r="AD182" i="1"/>
  <c r="AE182" i="1"/>
  <c r="AF182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J181" i="1"/>
  <c r="I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1" i="1"/>
  <c r="X181" i="1"/>
  <c r="Y181" i="1"/>
  <c r="AA181" i="1"/>
  <c r="AB181" i="1"/>
  <c r="AC181" i="1"/>
  <c r="AD181" i="1"/>
  <c r="AE181" i="1"/>
  <c r="AF181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J180" i="1"/>
  <c r="I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80" i="1"/>
  <c r="X180" i="1"/>
  <c r="Y180" i="1"/>
  <c r="AA180" i="1"/>
  <c r="AB180" i="1"/>
  <c r="AC180" i="1"/>
  <c r="AD180" i="1"/>
  <c r="AE180" i="1"/>
  <c r="AF180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O153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64" i="1"/>
  <c r="O163" i="1"/>
  <c r="O162" i="1"/>
  <c r="O137" i="1"/>
  <c r="J178" i="1"/>
  <c r="J179" i="1"/>
  <c r="I179" i="1"/>
  <c r="I165" i="1"/>
  <c r="H179" i="1"/>
  <c r="H178" i="1"/>
  <c r="F177" i="1"/>
  <c r="F178" i="1"/>
  <c r="F179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59" i="1"/>
  <c r="F156" i="1"/>
  <c r="F154" i="1"/>
  <c r="F153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D179" i="1"/>
  <c r="AB179" i="1"/>
  <c r="AA179" i="1"/>
  <c r="Y179" i="1"/>
  <c r="W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I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D178" i="1"/>
  <c r="AE179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I177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</calcChain>
</file>

<file path=xl/sharedStrings.xml><?xml version="1.0" encoding="utf-8"?>
<sst xmlns="http://schemas.openxmlformats.org/spreadsheetml/2006/main" count="7283" uniqueCount="1067">
  <si>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</si>
  <si>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</si>
  <si>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</si>
  <si>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</si>
  <si>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</si>
  <si>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</si>
  <si>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</si>
  <si>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</si>
  <si>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</si>
  <si>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</si>
  <si>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</si>
  <si>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</si>
  <si>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</si>
  <si>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</si>
  <si>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</si>
  <si>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</si>
  <si>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</si>
  <si>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</si>
  <si>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</si>
  <si>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</si>
  <si>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</si>
  <si>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</si>
  <si>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</si>
  <si>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</si>
  <si>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</si>
  <si>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</si>
  <si>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</si>
  <si>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</si>
  <si>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</si>
  <si>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</si>
  <si>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</si>
  <si>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</si>
  <si>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</si>
  <si>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</si>
  <si>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</si>
  <si>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</si>
  <si>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</si>
  <si>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</si>
  <si>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</si>
  <si>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</si>
  <si>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</si>
  <si>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</si>
  <si>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</si>
  <si>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</si>
  <si>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</si>
  <si>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</si>
  <si>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</si>
  <si>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</si>
  <si>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</si>
  <si>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</si>
  <si>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</si>
  <si>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</si>
  <si>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</si>
  <si>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</si>
  <si>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</si>
  <si>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</si>
  <si>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</si>
  <si>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</si>
  <si>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</si>
  <si>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</si>
  <si>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</si>
  <si>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</si>
  <si>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</si>
  <si>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</si>
  <si>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</si>
  <si>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</si>
  <si>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</si>
  <si>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</si>
  <si>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</si>
  <si>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</si>
  <si>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</si>
  <si>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</si>
  <si>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</si>
  <si>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</si>
  <si>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</si>
  <si>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</si>
  <si>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</si>
  <si>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</si>
  <si>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</si>
  <si>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</si>
  <si>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</si>
  <si>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</si>
  <si>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</si>
  <si>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</si>
  <si>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</si>
  <si>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</si>
  <si>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</si>
  <si>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</si>
  <si>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</si>
  <si>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</si>
  <si>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</si>
  <si>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</si>
  <si>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</si>
  <si>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</si>
  <si>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</si>
  <si>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</si>
  <si>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</si>
  <si>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</si>
  <si>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</si>
  <si>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</si>
  <si>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</si>
  <si>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</si>
  <si>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</si>
  <si>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</si>
  <si>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</si>
  <si>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</si>
  <si>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</si>
  <si>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</si>
  <si>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</si>
  <si>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</si>
  <si>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</si>
  <si>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</si>
  <si>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</si>
  <si>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</si>
  <si>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</si>
  <si>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</si>
  <si>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</si>
  <si>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</si>
  <si>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</si>
  <si>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</si>
  <si>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</si>
  <si>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</si>
  <si>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</si>
  <si>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</si>
  <si>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</si>
  <si>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</si>
  <si>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</si>
  <si>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</si>
  <si>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</si>
  <si>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</si>
  <si>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</si>
  <si>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</si>
  <si>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</si>
  <si>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</si>
  <si>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</si>
  <si>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</si>
  <si>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</si>
  <si>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</si>
  <si>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</si>
  <si>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</si>
  <si>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</si>
  <si>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</si>
  <si>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</si>
  <si>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</si>
  <si>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</si>
  <si>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</si>
  <si>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</si>
  <si>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</si>
  <si>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</si>
  <si>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</si>
  <si>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</si>
  <si>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</si>
  <si>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</si>
  <si>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</si>
  <si>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</si>
  <si>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</si>
  <si>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</si>
  <si>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</si>
  <si>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</si>
  <si>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</si>
  <si>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</si>
  <si>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</si>
  <si>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</si>
  <si>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</si>
  <si>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</si>
  <si>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</si>
  <si>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</si>
  <si>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</si>
  <si>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</si>
  <si>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</si>
  <si>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</si>
  <si>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</si>
  <si>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</si>
  <si>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</si>
  <si>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</si>
  <si>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</si>
  <si>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</si>
  <si>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</si>
  <si>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</si>
  <si>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</si>
  <si>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</si>
  <si>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</si>
  <si>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</si>
  <si>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</si>
  <si>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</si>
  <si>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</si>
  <si>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</si>
  <si>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</si>
  <si>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</si>
  <si>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</si>
  <si>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</si>
  <si>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</si>
  <si>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</si>
  <si>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</si>
  <si>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</si>
  <si>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</si>
  <si>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</si>
  <si>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</si>
  <si>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</si>
  <si>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</si>
  <si>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</si>
  <si>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</si>
  <si>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</si>
  <si>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</si>
  <si>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</si>
  <si>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</si>
  <si>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</si>
  <si>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</si>
  <si>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</si>
  <si>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</si>
  <si>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</si>
  <si>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</si>
  <si>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</si>
  <si>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</si>
  <si>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</si>
  <si>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</si>
  <si>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</si>
  <si>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</si>
  <si>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</si>
  <si>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</si>
  <si>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</si>
  <si>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</si>
  <si>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</si>
  <si>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</si>
  <si>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</si>
  <si>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</si>
  <si>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</si>
  <si>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</si>
  <si>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</si>
  <si>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</si>
  <si>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</si>
  <si>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</si>
  <si>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</si>
  <si>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</si>
  <si>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</si>
  <si>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</si>
  <si>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</si>
  <si>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</si>
  <si>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</si>
  <si>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</si>
  <si>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</si>
  <si>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</si>
  <si>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</si>
  <si>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</si>
  <si>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</si>
  <si>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</si>
  <si>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</si>
  <si>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</si>
  <si>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</si>
  <si>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</si>
  <si>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</si>
  <si>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</si>
  <si>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</si>
  <si>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</si>
  <si>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</si>
  <si>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</si>
  <si>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</si>
  <si>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</si>
  <si>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</si>
  <si>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</si>
  <si>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</si>
  <si>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</si>
  <si>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</si>
  <si>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</si>
  <si>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</si>
  <si>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</si>
  <si>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</si>
  <si>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</si>
  <si>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</si>
  <si>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</si>
  <si>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</si>
  <si>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</si>
  <si>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</si>
  <si>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</si>
  <si>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</si>
  <si>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</si>
  <si>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</si>
  <si>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</si>
  <si>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</si>
  <si>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</si>
  <si>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</si>
  <si>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</si>
  <si>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</si>
  <si>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</si>
  <si>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</si>
  <si>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</si>
  <si>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</si>
  <si>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</si>
  <si>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</si>
  <si>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</si>
  <si>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</si>
  <si>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</si>
  <si>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</si>
  <si>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</si>
  <si>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</si>
  <si>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</si>
  <si>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</si>
  <si>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</si>
  <si>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</si>
  <si>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</si>
  <si>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</si>
  <si>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</si>
  <si>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</si>
  <si>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</si>
  <si>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</si>
  <si>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</si>
  <si>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</si>
  <si>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</si>
  <si>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</si>
  <si>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</si>
  <si>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</si>
  <si>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</si>
  <si>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</si>
  <si>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</si>
  <si>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</si>
  <si>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</si>
  <si>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</si>
  <si>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</si>
  <si>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</si>
  <si>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</si>
  <si>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</si>
  <si>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</si>
  <si>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</si>
  <si>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</si>
  <si>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</si>
  <si>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</si>
  <si>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</si>
  <si>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</si>
  <si>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</si>
  <si>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</si>
  <si>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</si>
  <si>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</si>
  <si>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</si>
  <si>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</si>
  <si>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</si>
  <si>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</si>
  <si>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</si>
  <si>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</si>
  <si>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</si>
  <si>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</si>
  <si>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</si>
  <si>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</si>
  <si>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</si>
  <si>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</si>
  <si>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</si>
  <si>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</si>
  <si>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</si>
  <si>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</si>
  <si>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</si>
  <si>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</si>
  <si>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</si>
  <si>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</si>
  <si>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</si>
  <si>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</si>
  <si>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</si>
  <si>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</si>
  <si>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</si>
  <si>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</si>
  <si>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</si>
  <si>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</si>
  <si>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</si>
  <si>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</si>
  <si>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</si>
  <si>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</si>
  <si>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</si>
  <si>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</si>
  <si>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</si>
  <si>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</si>
  <si>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</si>
  <si>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</si>
  <si>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</si>
  <si>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</si>
  <si>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</si>
  <si>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</si>
  <si>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</si>
  <si>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</si>
  <si>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</si>
  <si>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</si>
  <si>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</si>
  <si>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</si>
  <si>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</si>
  <si>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</si>
  <si>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</si>
  <si>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</si>
  <si>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</si>
  <si>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</si>
  <si>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</si>
  <si>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</si>
  <si>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</si>
  <si>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</si>
  <si>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</si>
  <si>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</si>
  <si>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</si>
  <si>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</si>
  <si>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</si>
  <si>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</si>
  <si>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</si>
  <si>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</si>
  <si>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</si>
  <si>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</si>
  <si>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</si>
  <si>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</si>
  <si>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</si>
  <si>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</si>
  <si>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</si>
  <si>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</si>
  <si>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</si>
  <si>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</si>
  <si>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</si>
  <si>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</si>
  <si>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</si>
  <si>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</si>
  <si>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</si>
  <si>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</si>
  <si>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</si>
  <si>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</si>
  <si>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</si>
  <si>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</si>
  <si>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</si>
  <si>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</si>
  <si>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</si>
  <si>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</si>
  <si>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</si>
  <si>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</si>
  <si>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</si>
  <si>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</si>
  <si>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</si>
  <si>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</si>
  <si>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</si>
  <si>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</si>
  <si>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</si>
  <si>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</si>
  <si>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</si>
  <si>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</si>
  <si>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</si>
  <si>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</si>
  <si>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</si>
  <si>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</si>
  <si>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</si>
  <si>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</si>
  <si>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</si>
  <si>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</si>
  <si>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</si>
  <si>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</si>
  <si>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</si>
  <si>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</si>
  <si>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</si>
  <si>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</si>
  <si>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</si>
  <si>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</si>
  <si>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</si>
  <si>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</si>
  <si>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</si>
  <si>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</si>
  <si>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</si>
  <si>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</si>
  <si>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</si>
  <si>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</si>
  <si>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</si>
  <si>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</si>
  <si>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</si>
  <si>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</si>
  <si>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</si>
  <si>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</si>
  <si>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</si>
  <si>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</si>
  <si>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</si>
  <si>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</si>
  <si>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</si>
  <si>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</si>
  <si>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</si>
  <si>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</si>
  <si>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</si>
  <si>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</si>
  <si>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</si>
  <si>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</si>
  <si>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</si>
  <si>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</si>
  <si>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</si>
  <si>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</si>
  <si>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</si>
  <si>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</si>
  <si>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</si>
  <si>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</si>
  <si>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</si>
  <si>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</si>
  <si>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</si>
  <si>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</si>
  <si>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</si>
  <si>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</si>
  <si>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</si>
  <si>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</si>
  <si>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</si>
  <si>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</si>
  <si>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</si>
  <si>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</si>
  <si>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</si>
  <si>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</si>
  <si>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</si>
  <si>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</si>
  <si>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</si>
  <si>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</si>
  <si>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</si>
  <si>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</si>
  <si>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</si>
  <si>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</si>
  <si>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</si>
  <si>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</si>
  <si>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</si>
  <si>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</si>
  <si>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</si>
  <si>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</si>
  <si>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</si>
  <si>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</si>
  <si>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</si>
  <si>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</si>
  <si>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</si>
  <si>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</si>
  <si>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</si>
  <si>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</si>
  <si>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</si>
  <si>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</si>
  <si>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</si>
  <si>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</si>
  <si>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</si>
  <si>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</si>
  <si>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</si>
  <si>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</si>
  <si>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</si>
  <si>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</si>
  <si>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</si>
  <si>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</si>
  <si>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</si>
  <si>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</si>
  <si>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</si>
  <si>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</si>
  <si>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</si>
  <si>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</si>
  <si>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</si>
  <si>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</si>
  <si>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</si>
  <si>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</si>
  <si>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</si>
  <si>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</si>
  <si>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</si>
  <si>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</si>
  <si>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</si>
  <si>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</si>
  <si>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</si>
  <si>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</si>
  <si>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</si>
  <si>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</si>
  <si>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</si>
  <si>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</si>
  <si>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</si>
  <si>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</si>
  <si>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</si>
  <si>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</si>
  <si>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</si>
  <si>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</si>
  <si>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</si>
  <si>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</si>
  <si>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</si>
  <si>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</si>
  <si>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</si>
  <si>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</si>
  <si>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</si>
  <si>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</si>
  <si>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</si>
  <si>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</si>
  <si>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</si>
  <si>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</si>
  <si>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</si>
  <si>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</si>
  <si>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</si>
  <si>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</si>
  <si>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</si>
  <si>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</si>
  <si>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</si>
  <si>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</si>
  <si>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</si>
  <si>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</si>
  <si>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</si>
  <si>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</si>
  <si>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</si>
  <si>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</si>
  <si>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</si>
  <si>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</si>
  <si>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</si>
  <si>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</si>
  <si>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</si>
  <si>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</si>
  <si>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</si>
  <si>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</si>
  <si>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</si>
  <si>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</si>
  <si>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</si>
  <si>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</si>
  <si>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</si>
  <si>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</si>
  <si>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</si>
  <si>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</si>
  <si>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</si>
  <si>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</si>
  <si>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</si>
  <si>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</si>
  <si>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</si>
  <si>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</si>
  <si>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</si>
  <si>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</si>
  <si>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</si>
  <si>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</si>
  <si>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</si>
  <si>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</si>
  <si>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</si>
  <si>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</si>
  <si>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</si>
  <si>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</si>
  <si>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</si>
  <si>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</si>
  <si>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</si>
  <si>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</si>
  <si>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</si>
  <si>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</si>
  <si>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</si>
  <si>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</si>
  <si>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</si>
  <si>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</si>
  <si>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</si>
  <si>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</si>
  <si>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</si>
  <si>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</si>
  <si>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</si>
  <si>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</si>
  <si>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</si>
  <si>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</si>
  <si>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</si>
  <si>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</si>
  <si>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</si>
  <si>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</si>
  <si>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</si>
  <si>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</si>
  <si>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</si>
  <si>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</si>
  <si>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</si>
  <si>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</si>
  <si>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</si>
  <si>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</si>
  <si>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</si>
  <si>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</si>
  <si>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</si>
  <si>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</si>
  <si>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</si>
  <si>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</si>
  <si>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</si>
  <si>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</si>
  <si>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</si>
  <si>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</si>
  <si>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</si>
  <si>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</si>
  <si>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</si>
  <si>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</si>
  <si>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</si>
  <si>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</si>
  <si>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</si>
  <si>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</si>
  <si>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</si>
  <si>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</si>
  <si>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</si>
  <si>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</si>
  <si>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</si>
  <si>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</si>
  <si>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</si>
  <si>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</si>
  <si>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</si>
  <si>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</si>
  <si>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</si>
  <si>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</si>
  <si>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</si>
  <si>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</si>
  <si>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</si>
  <si>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</si>
  <si>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</si>
  <si>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</si>
  <si>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</si>
  <si>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</si>
  <si>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</si>
  <si>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</si>
  <si>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</si>
  <si>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</si>
  <si>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</si>
  <si>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</si>
  <si>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</si>
  <si>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</si>
  <si>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</si>
  <si>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</si>
  <si>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</si>
  <si>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</si>
  <si>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</si>
  <si>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</si>
  <si>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</si>
  <si>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</si>
  <si>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</si>
  <si>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</si>
  <si>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</si>
  <si>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</si>
  <si>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</si>
  <si>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</si>
  <si>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</si>
  <si>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</si>
  <si>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</si>
  <si>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</si>
  <si>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</si>
  <si>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</si>
  <si>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</si>
  <si>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</si>
  <si>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</si>
  <si>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</si>
  <si>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</si>
  <si>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</si>
  <si>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</si>
  <si>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</si>
  <si>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</si>
  <si>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</si>
  <si>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</si>
  <si>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</si>
  <si>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</si>
  <si>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</si>
  <si>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</si>
  <si>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</si>
  <si>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</si>
  <si>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</si>
  <si>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</si>
  <si>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</si>
  <si>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</si>
  <si>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</si>
  <si>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</si>
  <si>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</si>
  <si>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</si>
  <si>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</si>
  <si>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Costa Hermosa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</si>
  <si>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</si>
  <si>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</si>
  <si>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</si>
  <si>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</si>
  <si>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</si>
  <si>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</si>
  <si>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</si>
  <si>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</si>
  <si>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</si>
  <si>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</si>
  <si>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</si>
  <si>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</si>
  <si>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</si>
  <si>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</si>
  <si>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</si>
  <si>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</si>
  <si>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</si>
  <si>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</si>
  <si>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</si>
  <si>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</si>
  <si>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</si>
  <si>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</si>
  <si>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</si>
  <si>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</si>
  <si>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</si>
  <si>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</si>
  <si>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</si>
  <si>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</si>
  <si>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</si>
  <si>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</si>
  <si>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</si>
  <si>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</si>
  <si>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</si>
  <si>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</si>
  <si>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</si>
  <si>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</si>
  <si>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</si>
  <si>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</si>
  <si>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</si>
  <si>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</si>
  <si>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</si>
  <si>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</si>
  <si>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</si>
  <si>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</si>
  <si>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</si>
  <si>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</si>
  <si>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</si>
  <si>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</si>
  <si>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</si>
  <si>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</si>
  <si>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</si>
  <si>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</si>
  <si>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</si>
  <si>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</si>
  <si>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</si>
  <si>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</si>
  <si>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</si>
  <si>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</si>
  <si>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</si>
  <si>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</si>
  <si>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</si>
  <si>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</si>
  <si>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</si>
  <si>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</si>
  <si>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</si>
  <si>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</si>
  <si>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</si>
  <si>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</si>
  <si>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</si>
  <si>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</si>
  <si>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</si>
  <si>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</si>
  <si>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</si>
  <si>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</si>
  <si>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</si>
  <si>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</si>
  <si>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</si>
  <si>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</si>
  <si>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</si>
  <si>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</si>
  <si>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</si>
  <si>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</si>
  <si>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</si>
  <si>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</si>
  <si>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</si>
  <si>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</si>
  <si>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</si>
  <si>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</si>
  <si>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</si>
  <si>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</si>
  <si>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</si>
  <si>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</si>
  <si>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</si>
  <si>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</si>
  <si>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</si>
  <si>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</si>
  <si>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</si>
  <si>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</si>
  <si>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</si>
  <si>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</si>
  <si>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</si>
  <si>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</si>
  <si>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</si>
  <si>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</si>
  <si>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</si>
  <si>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</si>
  <si>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</si>
  <si>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</si>
  <si>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</si>
  <si>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</si>
  <si>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</si>
  <si>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</si>
  <si>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</si>
  <si>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</si>
  <si>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</si>
  <si>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</si>
  <si>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</si>
  <si>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</si>
  <si>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</si>
  <si>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</si>
  <si>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</si>
  <si>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</si>
  <si>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</si>
  <si>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</si>
  <si>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Montañuela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</si>
  <si>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</si>
  <si>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</si>
  <si>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</si>
  <si>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</si>
  <si>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</si>
  <si>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</si>
  <si>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</si>
  <si>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</si>
  <si>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</si>
  <si>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</si>
  <si>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</si>
  <si>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</si>
  <si>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</si>
  <si>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</si>
  <si>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</si>
  <si>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</si>
  <si>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</si>
  <si>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</si>
  <si>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</si>
  <si>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</si>
  <si>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</si>
  <si>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</si>
  <si>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</si>
  <si>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Lajas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</si>
  <si>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</si>
  <si>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</si>
  <si>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</si>
  <si>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</si>
  <si>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</si>
  <si>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</si>
  <si>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</si>
  <si>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</si>
  <si>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</si>
  <si>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</si>
  <si>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</si>
  <si>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</si>
  <si>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</si>
  <si>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</si>
  <si>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</si>
  <si>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</si>
  <si>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</si>
  <si>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</si>
  <si>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</si>
  <si>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</si>
  <si>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</si>
  <si>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</si>
  <si>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</si>
  <si>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</si>
  <si>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</si>
  <si>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</si>
  <si>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</si>
  <si>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</si>
  <si>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</si>
  <si>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</si>
  <si>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</si>
  <si>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</si>
  <si>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</si>
  <si>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</si>
  <si>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</si>
  <si>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</si>
  <si>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</si>
  <si>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</si>
  <si>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</si>
  <si>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</si>
  <si>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</si>
  <si>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</si>
  <si>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</si>
  <si>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</si>
  <si>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</si>
  <si>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</si>
  <si>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</si>
  <si>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</si>
  <si>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</si>
  <si>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</si>
  <si>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</si>
  <si>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</si>
  <si>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</si>
  <si>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</si>
  <si>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</si>
  <si>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</si>
  <si>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</si>
  <si>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</si>
  <si>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</si>
  <si>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</si>
  <si>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</si>
  <si>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</si>
  <si>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</si>
  <si>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</si>
  <si>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</si>
  <si>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</si>
  <si>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</si>
  <si>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</si>
  <si>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</si>
  <si>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</si>
  <si>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</si>
  <si>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</si>
  <si>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</si>
  <si>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</si>
  <si>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</si>
  <si>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</si>
  <si>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</si>
  <si>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</si>
  <si>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</si>
  <si>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</si>
  <si>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</si>
  <si>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Pilón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</si>
  <si>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</si>
  <si>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</si>
  <si>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</si>
  <si>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</si>
  <si>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</si>
  <si>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</si>
  <si>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</si>
  <si>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</si>
  <si>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</si>
  <si>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</si>
  <si>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</si>
  <si>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</si>
  <si>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</si>
  <si>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</si>
  <si>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</si>
  <si>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</si>
  <si>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</si>
  <si>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</si>
  <si>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</si>
  <si>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</si>
  <si>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</si>
  <si>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</si>
  <si>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</si>
  <si>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</si>
  <si>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</si>
  <si>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</si>
  <si>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</si>
  <si>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</si>
  <si>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</si>
  <si>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 Arriba</t>
  </si>
  <si>
    <t>Río Grande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</si>
  <si>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</si>
  <si>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</si>
  <si>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</si>
  <si>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</si>
  <si>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</si>
  <si>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</si>
  <si>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</si>
  <si>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</si>
  <si>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</si>
  <si>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</si>
  <si>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</si>
  <si>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</si>
  <si>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</si>
  <si>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</si>
  <si>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</si>
  <si>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</si>
  <si>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</si>
  <si>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</si>
  <si>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</si>
  <si>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</si>
  <si>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</si>
  <si>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</si>
  <si>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</si>
  <si>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</si>
  <si>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</si>
  <si>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</si>
  <si>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</si>
  <si>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</si>
  <si>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</si>
  <si>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</si>
  <si>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</si>
  <si>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</si>
  <si>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</si>
  <si>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</si>
  <si>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</si>
  <si>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</si>
  <si>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</si>
  <si>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</si>
  <si>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</si>
  <si>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</si>
  <si>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</si>
  <si>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</si>
  <si>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</si>
  <si>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Toza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</si>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</sst>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6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1" xfId="0" applyFont="1" applyFill="1" applyBorder="1"/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11" xfId="0" applyFont="1" applyBorder="1"/>
  </cellXfs>
  <cellStyles count="2">
    <cellStyle name="Millares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282" totalsRowShown="0">
  <autoFilter ref="B1:CA282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JY14" totalsRowShown="0" headerRowDxfId="3">
  <autoFilter ref="A2:JY14" xr:uid="{4E023B16-8D96-417E-81CC-D158CD34A486}"/>
  <tableColumns count="285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  <tableColumn id="210" xr3:uid="{ED136606-B81E-47BD-86DB-C2D60549338E}" name="44107"/>
    <tableColumn id="211" xr3:uid="{6F1A6D53-335A-4A30-80FC-D17A535BE962}" name="44108"/>
    <tableColumn id="212" xr3:uid="{269C83AA-EFAF-4381-808C-EE7AAD293EF1}" name="44109"/>
    <tableColumn id="213" xr3:uid="{79C992C3-4BCC-4069-8AE2-AA0AC5934EFA}" name="44110"/>
    <tableColumn id="214" xr3:uid="{4ACF8D33-4EE4-4683-BD65-A6FE7081F0A3}" name="44111"/>
    <tableColumn id="215" xr3:uid="{517D8E95-1F82-4341-B4A8-F259D8263F18}" name="44112"/>
    <tableColumn id="216" xr3:uid="{7EECEFF1-38C7-40FE-9A89-AD52D16B5D9C}" name="44113"/>
    <tableColumn id="217" xr3:uid="{696413D5-DCC0-438B-8BA5-D973B3193A1D}" name="44114"/>
    <tableColumn id="218" xr3:uid="{3F4DDE53-CF0E-4DFC-BDDC-CFB56BE75DA6}" name="44115"/>
    <tableColumn id="219" xr3:uid="{8EC50D9B-2372-45AB-80D7-C3729C204787}" name="44116"/>
    <tableColumn id="220" xr3:uid="{810CF171-56EF-48E0-BB1F-C4F792B6C797}" name="44117"/>
    <tableColumn id="221" xr3:uid="{60B6A775-B44D-4CD1-85C6-0E056987E2B9}" name="44118"/>
    <tableColumn id="222" xr3:uid="{20D1B9FC-2624-44CC-AD64-F5CBF0E5BBDD}" name="44119"/>
    <tableColumn id="223" xr3:uid="{6DEF1C34-8CD1-4670-A395-B56F5249943D}" name="44120"/>
    <tableColumn id="224" xr3:uid="{FFC346D9-411D-40CE-A740-34E8FE40FC62}" name="44121"/>
    <tableColumn id="225" xr3:uid="{013DC7B3-7848-41FF-97A9-A9371570B1F1}" name="44122"/>
    <tableColumn id="226" xr3:uid="{D5B0CC72-17F0-419A-BE70-B9781AD00DC2}" name="44123"/>
    <tableColumn id="227" xr3:uid="{6E604DAD-599E-455A-9404-840587A87621}" name="44124"/>
    <tableColumn id="228" xr3:uid="{C16AFFB3-6E42-48C7-BA11-66B73FB0B63A}" name="44125"/>
    <tableColumn id="229" xr3:uid="{578A7F99-069D-4A96-A677-23A0EFDBD756}" name="44126"/>
    <tableColumn id="230" xr3:uid="{D5EAC61F-EF82-4756-8BED-83F20B18C379}" name="44127"/>
    <tableColumn id="231" xr3:uid="{61B1D1A5-D57D-4D2A-9D33-DB2D21E7AF72}" name="44128"/>
    <tableColumn id="232" xr3:uid="{BD29DBA5-FEE5-4339-8F27-285729B157FB}" name="44129"/>
    <tableColumn id="233" xr3:uid="{E6E08E84-37D3-4842-92E0-7C2E132402AD}" name="44130"/>
    <tableColumn id="234" xr3:uid="{43DA2F58-40B3-42CC-8A8D-4925C6E6819C}" name="44131"/>
    <tableColumn id="235" xr3:uid="{91470F2E-70EC-4606-9ECC-C1D69AEDA939}" name="44132"/>
    <tableColumn id="236" xr3:uid="{21B3A9D7-AF6C-4E2B-B38D-3BD6E36D66EA}" name="44133"/>
    <tableColumn id="237" xr3:uid="{76F98DD6-5045-428B-9B90-A7012AD08C05}" name="44134"/>
    <tableColumn id="238" xr3:uid="{ECA080B4-1986-427B-810B-8DA7C76DC29A}" name="44135"/>
    <tableColumn id="239" xr3:uid="{37ECCCFE-1C0F-460B-B6A3-52D076709E0E}" name="44136"/>
    <tableColumn id="240" xr3:uid="{592D2352-00D4-4955-8FE8-36FF9E022C2E}" name="44137"/>
    <tableColumn id="241" xr3:uid="{AEA93CFC-3BFA-426D-8812-EA233D8C1366}" name="44138"/>
    <tableColumn id="242" xr3:uid="{1ED7B37A-3DE5-4711-A544-EDDEEBC08CBC}" name="44139"/>
    <tableColumn id="243" xr3:uid="{5FDE1E26-CCBC-45AE-A157-08DA7C3D75EE}" name="44140"/>
    <tableColumn id="244" xr3:uid="{63C6FA67-D3E2-43AA-879E-4417CB219B51}" name="44141"/>
    <tableColumn id="245" xr3:uid="{9E28CB29-1A30-47D1-8E3B-475A04640BE1}" name="44142"/>
    <tableColumn id="246" xr3:uid="{539A3ECE-FD00-4143-9E13-E2F6B04F4C4D}" name="44143"/>
    <tableColumn id="247" xr3:uid="{4041DBEB-7D19-4F24-9C24-BE4EB0A39FF4}" name="44144"/>
    <tableColumn id="248" xr3:uid="{6B2E82B4-526D-4D62-AC7C-C3CF8DC48FE2}" name="44145"/>
    <tableColumn id="249" xr3:uid="{71360E8A-3E9D-429D-82C4-FB285D035D8D}" name="44146"/>
    <tableColumn id="250" xr3:uid="{F3446C9C-4FD9-498C-BA84-4F685C9DFF70}" name="44147"/>
    <tableColumn id="251" xr3:uid="{75FB6E12-D09E-4F53-A58A-0F61915BE847}" name="44148"/>
    <tableColumn id="252" xr3:uid="{DEDBC2C7-9EC3-4F9A-B608-7EF508A0A948}" name="44149"/>
    <tableColumn id="253" xr3:uid="{617EBFFC-00B7-466E-B156-F597F1BB6FB7}" name="44150"/>
    <tableColumn id="254" xr3:uid="{33F26EE7-4515-4D05-B2A7-EEA0E263D1B2}" name="44151"/>
    <tableColumn id="255" xr3:uid="{FEF009E9-29BF-4DE3-9A77-F464BB71B391}" name="44152"/>
    <tableColumn id="256" xr3:uid="{F335F896-B3A0-4761-B20D-B2165E3C82EA}" name="44153"/>
    <tableColumn id="257" xr3:uid="{02F920D3-501D-46A3-9BE1-073FAE213FDA}" name="44154"/>
    <tableColumn id="258" xr3:uid="{9BDDA7B6-CEE3-446F-B37E-5AAD88C36EBD}" name="44155"/>
    <tableColumn id="259" xr3:uid="{4A1BD608-A4FC-4440-93D6-56CC0BD8BDC7}" name="44156"/>
    <tableColumn id="260" xr3:uid="{AB355CB1-C22B-4909-B985-8EA5D7B3DE63}" name="44157"/>
    <tableColumn id="261" xr3:uid="{E0D7CF19-873B-4380-A7E1-F8BB8ED1F6B0}" name="44158"/>
    <tableColumn id="262" xr3:uid="{EDB976D1-8706-48CB-83D0-93F7BCE5AA15}" name="44159"/>
    <tableColumn id="263" xr3:uid="{AD0491CC-7FD7-42D9-90A7-62A96F0A31D3}" name="44160"/>
    <tableColumn id="264" xr3:uid="{6FDC6CC3-EA29-429B-A165-552DDD3BD3AA}" name="44161"/>
    <tableColumn id="265" xr3:uid="{D0594BB0-EA72-4B12-BD11-1B7472A46DD4}" name="44162"/>
    <tableColumn id="266" xr3:uid="{7DAE4B90-F944-43C6-B8F4-0A2FF91A9027}" name="44163"/>
    <tableColumn id="267" xr3:uid="{B2AF0375-7D8F-4975-902C-9F399532D90E}" name="44164"/>
    <tableColumn id="268" xr3:uid="{854F2A3F-2BCB-4074-AFE1-DE650933EB90}" name="44165"/>
    <tableColumn id="269" xr3:uid="{08927570-CF2B-4E8E-99C5-AC5AE79A567F}" name="44166"/>
    <tableColumn id="270" xr3:uid="{76B8E479-6406-4B6F-B680-EB987F4943E2}" name="44167"/>
    <tableColumn id="271" xr3:uid="{4BE50DFD-55C0-43E3-8A3C-A128B4896543}" name="44168"/>
    <tableColumn id="272" xr3:uid="{3A57C86E-BFD1-43E0-96DB-B79D279CA30D}" name="44169"/>
    <tableColumn id="273" xr3:uid="{70E95A41-93D1-47AE-9732-7FD5E7ED0AC5}" name="44170"/>
    <tableColumn id="274" xr3:uid="{4994E19D-0B94-4EF5-8367-9FFBEF03E3BE}" name="44171"/>
    <tableColumn id="275" xr3:uid="{53461A86-1A78-45AE-A5AC-7901533A3F9B}" name="44172"/>
    <tableColumn id="276" xr3:uid="{0BAB4940-F32C-41B1-9FD5-D00AD177E306}" name="44173"/>
    <tableColumn id="277" xr3:uid="{9E290801-9C8C-4A71-AAAA-79041AE7F5FD}" name="44174"/>
    <tableColumn id="278" xr3:uid="{2257D296-253E-40C1-B15A-FFDF96BE374A}" name="44175"/>
    <tableColumn id="279" xr3:uid="{2FC663C1-1832-4DD5-A0C3-6F7E0ED62A12}" name="44176"/>
    <tableColumn id="280" xr3:uid="{97B126F7-C918-4A76-8DFD-3B51F12E3D19}" name="44177"/>
    <tableColumn id="281" xr3:uid="{4FD08E35-FC17-445B-BFC1-C086DE32BB35}" name="44178"/>
    <tableColumn id="282" xr3:uid="{FDDE30CF-0C6A-48CB-BCB3-CC9A8AF8F42E}" name="44179"/>
    <tableColumn id="283" xr3:uid="{8A276B0F-CE59-4DCD-A9A9-1555757F5155}" name="44180"/>
    <tableColumn id="284" xr3:uid="{A86C356C-BF3D-46D4-B1C3-1BC43726DD52}" name="44181"/>
    <tableColumn id="285" xr3:uid="{04BA3D11-81FC-441B-A816-CD5BC679F1A9}" name="44182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4866" totalsRowShown="0" headerRowDxfId="2">
  <autoFilter ref="B1:E4866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82"/>
  <sheetViews>
    <sheetView workbookViewId="0">
      <pane xSplit="1" ySplit="1" topLeftCell="BG271" activePane="bottomRight" state="frozen"/>
      <selection pane="bottomRight" activeCell="BJ282" sqref="BJ282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80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80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80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80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80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80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80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80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80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80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80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80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80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80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80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80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80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80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80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80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80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80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80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80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80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80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80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80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80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80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80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80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80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80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80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80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80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80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80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80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80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80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80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80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80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80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80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80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80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80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80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80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80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80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80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80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80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80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80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80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80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80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80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80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80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80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80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80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80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80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80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80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80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80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80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80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80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1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80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80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80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80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80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80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80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80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80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80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80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80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80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80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80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80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80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80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80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80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80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80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80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80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80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80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80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80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80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80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80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80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80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80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80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80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80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80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80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80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80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80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80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80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80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80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80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80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80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80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80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80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80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80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80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80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80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80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80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80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80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80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80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80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80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80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80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80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80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80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80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80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80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80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80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80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80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80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80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80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80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80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80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80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80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80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80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80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80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80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80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80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80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80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80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80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80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80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80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80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80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25246.602918973327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80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80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80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80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80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80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80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80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80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80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80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80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80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80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80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80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80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80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80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80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80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80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80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80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80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80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80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80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80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80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80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80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80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80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>
      <c r="A227" s="3">
        <v>44124</v>
      </c>
      <c r="B227" s="22">
        <v>44124</v>
      </c>
      <c r="C227" s="10">
        <v>125739</v>
      </c>
      <c r="D227">
        <f>IFERROR(C227-C226,"")</f>
        <v>558</v>
      </c>
      <c r="E227" s="10">
        <v>2585</v>
      </c>
      <c r="F227">
        <f>E227-E226</f>
        <v>11</v>
      </c>
      <c r="G227" s="10">
        <v>102028</v>
      </c>
      <c r="H227">
        <f>G227-G226</f>
        <v>483</v>
      </c>
      <c r="I227">
        <f>+IFERROR(C227-E227-G227,"")</f>
        <v>21126</v>
      </c>
      <c r="J227">
        <f>+IFERROR(I227-I226,"")</f>
        <v>64</v>
      </c>
      <c r="K227">
        <f>+IFERROR(E227/C227,"")</f>
        <v>2.055845839397482E-2</v>
      </c>
      <c r="L227">
        <f>+IFERROR(G227/C227,"")</f>
        <v>0.81142684449534352</v>
      </c>
      <c r="M227">
        <f>+IFERROR(I227/C227,"")</f>
        <v>0.16801469711068165</v>
      </c>
      <c r="N227" s="22">
        <f>+IFERROR(D227/C227,"")</f>
        <v>4.4377639395891486E-3</v>
      </c>
      <c r="O227">
        <f>+IFERROR(F227/E227,"")</f>
        <v>4.2553191489361703E-3</v>
      </c>
      <c r="P227">
        <f>+IFERROR(H227/G227,"")</f>
        <v>4.7339945897204687E-3</v>
      </c>
      <c r="Q227">
        <f>+IFERROR(J227/I227,"")</f>
        <v>3.0294423932594908E-3</v>
      </c>
      <c r="R227" s="22">
        <f>+IFERROR(C227/3.974,"")</f>
        <v>31640.412682435832</v>
      </c>
      <c r="S227" s="22">
        <f>+IFERROR(E227/3.974,"")</f>
        <v>650.47810770005026</v>
      </c>
      <c r="T227" s="22">
        <f>+IFERROR(G227/3.974,"")</f>
        <v>25673.880221439355</v>
      </c>
      <c r="U227" s="22">
        <f>+IFERROR(I227/3.974,"")</f>
        <v>5316.0543532964266</v>
      </c>
      <c r="V227" s="10">
        <v>591504</v>
      </c>
      <c r="W227">
        <f>V227-V226</f>
        <v>5683</v>
      </c>
      <c r="X227" s="22">
        <f>IFERROR(W227-W226,0)</f>
        <v>2836</v>
      </c>
      <c r="Y227" s="35">
        <f>IFERROR(V227/3.974,0)</f>
        <v>148843.48263714142</v>
      </c>
      <c r="Z227" s="10">
        <v>462215</v>
      </c>
      <c r="AA227" s="2">
        <f>Z227-Z226</f>
        <v>5125</v>
      </c>
      <c r="AB227" s="29">
        <f>IFERROR(Z227/V227,0)</f>
        <v>0.78142328707836295</v>
      </c>
      <c r="AC227" s="32">
        <f>IFERROR(AA227-AA226,0)</f>
        <v>2714</v>
      </c>
      <c r="AD227">
        <f>V227-Z227</f>
        <v>129289</v>
      </c>
      <c r="AE227" s="1">
        <f>AD227-AD226</f>
        <v>558</v>
      </c>
      <c r="AF227" s="29">
        <f>IFERROR(AD227/V227,0)</f>
        <v>0.21857671292163705</v>
      </c>
      <c r="AG227" s="32">
        <f>IFERROR(AE227-AE226,0)</f>
        <v>122</v>
      </c>
      <c r="AH227" s="34">
        <f>IFERROR(AE227/W227,0)</f>
        <v>9.8187576983987335E-2</v>
      </c>
      <c r="AI227" s="34">
        <f>IFERROR(AD227/3.974,0)</f>
        <v>32533.719174635127</v>
      </c>
      <c r="AJ227" s="10">
        <v>19926</v>
      </c>
      <c r="AK227" s="2">
        <f>AJ227-AJ226</f>
        <v>99</v>
      </c>
      <c r="AL227" s="2">
        <f>IFERROR(AJ227/AJ226,0)-1</f>
        <v>4.9931911030414167E-3</v>
      </c>
      <c r="AM227" s="34">
        <f>IFERROR(AJ227/3.974,0)</f>
        <v>5014.0915953699041</v>
      </c>
      <c r="AN227" s="34">
        <f>IFERROR(AJ227/C227," ")</f>
        <v>0.1584711187459738</v>
      </c>
      <c r="AO227" s="10">
        <v>483</v>
      </c>
      <c r="AP227">
        <f>AO227-AO226</f>
        <v>0</v>
      </c>
      <c r="AQ227">
        <f>IFERROR(AO227/AO226,0)-1</f>
        <v>0</v>
      </c>
      <c r="AR227" s="34">
        <f>IFERROR(AO227/3.974,0)</f>
        <v>121.54001006542526</v>
      </c>
      <c r="AS227" s="10">
        <v>604</v>
      </c>
      <c r="AT227" s="2">
        <f>AS227-AS226</f>
        <v>-33</v>
      </c>
      <c r="AU227" s="2">
        <f>IFERROR(AS227/AS226,0)-1</f>
        <v>-5.180533751962324E-2</v>
      </c>
      <c r="AV227" s="34">
        <f>IFERROR(AS227/3.974,0)</f>
        <v>151.98792148968292</v>
      </c>
      <c r="AW227" s="80">
        <f>IFERROR(AS227/C227," ")</f>
        <v>4.803601110236283E-3</v>
      </c>
      <c r="AX227" s="10">
        <v>113</v>
      </c>
      <c r="AY227">
        <f>AX227-AX226</f>
        <v>-2</v>
      </c>
      <c r="AZ227" s="22">
        <f>IFERROR(AX227/AX226,0)-1</f>
        <v>-1.7391304347826098E-2</v>
      </c>
      <c r="BA227" s="35">
        <f>IFERROR(AX227/3.974,0)</f>
        <v>28.434826371414189</v>
      </c>
      <c r="BB227" s="51">
        <f>IFERROR(AX227/C227," ")</f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>IFERROR(BC227-BC226,0)</f>
        <v>64</v>
      </c>
      <c r="BE227" s="51">
        <f>IFERROR(BC227/BC226,0)-1</f>
        <v>3.0386478017281338E-3</v>
      </c>
      <c r="BF227" s="35">
        <f>IFERROR(BC227/3.974,0)</f>
        <v>5316.0543532964266</v>
      </c>
      <c r="BG227" s="35">
        <f>IFERROR(BC227/C227," ")</f>
        <v>0.16801469711068165</v>
      </c>
      <c r="BH227" s="45">
        <v>20500</v>
      </c>
      <c r="BI227" s="48">
        <f>IFERROR((BH227-BH226), 0)</f>
        <v>118</v>
      </c>
      <c r="BJ227" s="14">
        <v>51194</v>
      </c>
      <c r="BK227" s="48">
        <f>IFERROR((BJ227-BJ226),0)</f>
        <v>196</v>
      </c>
      <c r="BL227" s="14">
        <v>37065</v>
      </c>
      <c r="BM227" s="48">
        <f>IFERROR((BL227-BL226),0)</f>
        <v>161</v>
      </c>
      <c r="BN227" s="14">
        <v>14094</v>
      </c>
      <c r="BO227" s="48">
        <f>IFERROR((BN227-BN226),0)</f>
        <v>67</v>
      </c>
      <c r="BP227" s="14">
        <v>2886</v>
      </c>
      <c r="BQ227" s="48">
        <f>IFERROR((BP227-BP226),0)</f>
        <v>16</v>
      </c>
      <c r="BR227" s="16">
        <v>21</v>
      </c>
      <c r="BS227" s="24">
        <f>IFERROR((BR227-BR226),0)</f>
        <v>0</v>
      </c>
      <c r="BT227" s="16">
        <v>129</v>
      </c>
      <c r="BU227" s="24">
        <f>IFERROR((BT227-BT226),0)</f>
        <v>0</v>
      </c>
      <c r="BV227" s="16">
        <v>539</v>
      </c>
      <c r="BW227" s="24">
        <f>IFERROR((BV227-BV226),0)</f>
        <v>3</v>
      </c>
      <c r="BX227" s="16">
        <v>1244</v>
      </c>
      <c r="BY227" s="24">
        <f>IFERROR((BX227-BX226),0)</f>
        <v>5</v>
      </c>
      <c r="BZ227" s="21">
        <v>652</v>
      </c>
      <c r="CA227" s="27">
        <f>IFERROR((BZ227-BZ226),0)</f>
        <v>3</v>
      </c>
    </row>
    <row r="228" spans="1:79">
      <c r="A228" s="3">
        <v>44125</v>
      </c>
      <c r="B228" s="22">
        <v>44125</v>
      </c>
      <c r="C228" s="10">
        <v>126436</v>
      </c>
      <c r="D228">
        <f>IFERROR(C228-C227,"")</f>
        <v>697</v>
      </c>
      <c r="E228" s="10">
        <v>2597</v>
      </c>
      <c r="F228">
        <f>E228-E227</f>
        <v>12</v>
      </c>
      <c r="G228" s="10">
        <v>102725</v>
      </c>
      <c r="H228">
        <f>G228-G227</f>
        <v>697</v>
      </c>
      <c r="I228">
        <f>+IFERROR(C228-E228-G228,"")</f>
        <v>21114</v>
      </c>
      <c r="J228">
        <f>+IFERROR(I228-I227,"")</f>
        <v>-12</v>
      </c>
      <c r="K228">
        <f>+IFERROR(E228/C228,"")</f>
        <v>2.0540036065677496E-2</v>
      </c>
      <c r="L228">
        <f>+IFERROR(G228/C228,"")</f>
        <v>0.81246638615584166</v>
      </c>
      <c r="M228">
        <f>+IFERROR(I228/C228,"")</f>
        <v>0.16699357777848081</v>
      </c>
      <c r="N228" s="22">
        <f>+IFERROR(D228/C228,"")</f>
        <v>5.5126704419627319E-3</v>
      </c>
      <c r="O228">
        <f>+IFERROR(F228/E228,"")</f>
        <v>4.6207162110127068E-3</v>
      </c>
      <c r="P228">
        <f>+IFERROR(H228/G228,"")</f>
        <v>6.7851058651740084E-3</v>
      </c>
      <c r="Q228">
        <f>+IFERROR(J228/I228,"")</f>
        <v>-5.6834327934072179E-4</v>
      </c>
      <c r="R228" s="22">
        <f>+IFERROR(C228/3.974,"")</f>
        <v>31815.802717664821</v>
      </c>
      <c r="S228" s="22">
        <f>+IFERROR(E228/3.974,"")</f>
        <v>653.49773527931552</v>
      </c>
      <c r="T228" s="22">
        <f>+IFERROR(G228/3.974,"")</f>
        <v>25849.270256668344</v>
      </c>
      <c r="U228" s="22">
        <f>+IFERROR(I228/3.974,"")</f>
        <v>5313.0347257171616</v>
      </c>
      <c r="V228" s="10">
        <v>600018</v>
      </c>
      <c r="W228">
        <f>V228-V227</f>
        <v>8514</v>
      </c>
      <c r="X228" s="22">
        <f>IFERROR(W228-W227,0)</f>
        <v>2831</v>
      </c>
      <c r="Y228" s="35">
        <f>IFERROR(V228/3.974,0)</f>
        <v>150985.90840463008</v>
      </c>
      <c r="Z228" s="10">
        <v>470033</v>
      </c>
      <c r="AA228" s="2">
        <f>Z228-Z227</f>
        <v>7818</v>
      </c>
      <c r="AB228" s="29">
        <f>IFERROR(Z228/V228,0)</f>
        <v>0.78336483238836163</v>
      </c>
      <c r="AC228" s="32">
        <f>IFERROR(AA228-AA227,0)</f>
        <v>2693</v>
      </c>
      <c r="AD228">
        <f>V228-Z228</f>
        <v>129985</v>
      </c>
      <c r="AE228" s="1">
        <f>AD228-AD227</f>
        <v>696</v>
      </c>
      <c r="AF228" s="29">
        <f>IFERROR(AD228/V228,0)</f>
        <v>0.21663516761163831</v>
      </c>
      <c r="AG228" s="32">
        <f>IFERROR(AE228-AE227,0)</f>
        <v>138</v>
      </c>
      <c r="AH228" s="34">
        <f>IFERROR(AE228/W228,0)</f>
        <v>8.1747709654686404E-2</v>
      </c>
      <c r="AI228" s="34">
        <f>IFERROR(AD228/3.974,0)</f>
        <v>32708.857574232508</v>
      </c>
      <c r="AJ228" s="10">
        <v>19952</v>
      </c>
      <c r="AK228" s="2">
        <f>AJ228-AJ227</f>
        <v>26</v>
      </c>
      <c r="AL228" s="2">
        <f>IFERROR(AJ228/AJ227,0)-1</f>
        <v>1.3048278630933829E-3</v>
      </c>
      <c r="AM228" s="34">
        <f>IFERROR(AJ228/3.974,0)</f>
        <v>5020.6341217916452</v>
      </c>
      <c r="AN228" s="34">
        <f>IFERROR(AJ228/C228," ")</f>
        <v>0.15780315732860895</v>
      </c>
      <c r="AO228" s="10">
        <v>483</v>
      </c>
      <c r="AP228">
        <f>AO228-AO227</f>
        <v>0</v>
      </c>
      <c r="AQ228">
        <f>IFERROR(AO228/AO227,0)-1</f>
        <v>0</v>
      </c>
      <c r="AR228" s="34">
        <f>IFERROR(AO228/3.974,0)</f>
        <v>121.54001006542526</v>
      </c>
      <c r="AS228" s="10">
        <v>561</v>
      </c>
      <c r="AT228" s="2">
        <f>AS228-AS227</f>
        <v>-43</v>
      </c>
      <c r="AU228" s="2">
        <f>IFERROR(AS228/AS227,0)-1</f>
        <v>-7.1192052980132425E-2</v>
      </c>
      <c r="AV228" s="34">
        <f>IFERROR(AS228/3.974,0)</f>
        <v>141.16758933064921</v>
      </c>
      <c r="AW228" s="80">
        <f>IFERROR(AS228/C228," ")</f>
        <v>4.4370274288968335E-3</v>
      </c>
      <c r="AX228" s="10">
        <v>117</v>
      </c>
      <c r="AY228">
        <f>AX228-AX227</f>
        <v>4</v>
      </c>
      <c r="AZ228" s="22">
        <f>IFERROR(AX228/AX227,0)-1</f>
        <v>3.539823008849563E-2</v>
      </c>
      <c r="BA228" s="35">
        <f>IFERROR(AX228/3.974,0)</f>
        <v>29.441368897835932</v>
      </c>
      <c r="BB228" s="51">
        <f>IFERROR(AX228/C228," ")</f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>IFERROR(BC228-BC227,0)</f>
        <v>-13</v>
      </c>
      <c r="BE228" s="51">
        <f>IFERROR(BC228/BC227,0)-1</f>
        <v>-6.1535548613078639E-4</v>
      </c>
      <c r="BF228" s="35">
        <f>IFERROR(BC228/3.974,0)</f>
        <v>5312.7830900855561</v>
      </c>
      <c r="BG228" s="35">
        <f>IFERROR(BC228/C228," ")</f>
        <v>0.16698566863867886</v>
      </c>
      <c r="BH228" s="45">
        <v>20638</v>
      </c>
      <c r="BI228" s="48">
        <f>IFERROR((BH228-BH227), 0)</f>
        <v>138</v>
      </c>
      <c r="BJ228" s="14">
        <v>51472</v>
      </c>
      <c r="BK228" s="48">
        <f>IFERROR((BJ228-BJ227),0)</f>
        <v>278</v>
      </c>
      <c r="BL228" s="14">
        <v>37284</v>
      </c>
      <c r="BM228" s="48">
        <f>IFERROR((BL228-BL227),0)</f>
        <v>219</v>
      </c>
      <c r="BN228" s="14">
        <v>14143</v>
      </c>
      <c r="BO228" s="48">
        <f>IFERROR((BN228-BN227),0)</f>
        <v>49</v>
      </c>
      <c r="BP228" s="14">
        <v>2898</v>
      </c>
      <c r="BQ228" s="48">
        <f>IFERROR((BP228-BP227),0)</f>
        <v>12</v>
      </c>
      <c r="BR228" s="16">
        <v>21</v>
      </c>
      <c r="BS228" s="24">
        <f>IFERROR((BR228-BR227),0)</f>
        <v>0</v>
      </c>
      <c r="BT228" s="16">
        <v>130</v>
      </c>
      <c r="BU228" s="24">
        <f>IFERROR((BT228-BT227),0)</f>
        <v>1</v>
      </c>
      <c r="BV228" s="16">
        <v>540</v>
      </c>
      <c r="BW228" s="24">
        <f>IFERROR((BV228-BV227),0)</f>
        <v>1</v>
      </c>
      <c r="BX228" s="16">
        <v>1249</v>
      </c>
      <c r="BY228" s="24">
        <f>IFERROR((BX228-BX227),0)</f>
        <v>5</v>
      </c>
      <c r="BZ228" s="21">
        <v>657</v>
      </c>
      <c r="CA228" s="27">
        <f>IFERROR((BZ228-BZ227),0)</f>
        <v>5</v>
      </c>
    </row>
    <row r="229" spans="1:79">
      <c r="A229" s="3">
        <v>44126</v>
      </c>
      <c r="B229" s="22">
        <v>44126</v>
      </c>
      <c r="C229" s="10">
        <v>127227</v>
      </c>
      <c r="D229">
        <f>IFERROR(C229-C228,"")</f>
        <v>791</v>
      </c>
      <c r="E229" s="10">
        <v>2612</v>
      </c>
      <c r="F229">
        <f>E229-E228</f>
        <v>15</v>
      </c>
      <c r="G229" s="10">
        <v>103398</v>
      </c>
      <c r="H229">
        <f>G229-G228</f>
        <v>673</v>
      </c>
      <c r="I229">
        <f>+IFERROR(C229-E229-G229,"")</f>
        <v>21217</v>
      </c>
      <c r="J229">
        <f>+IFERROR(I229-I228,"")</f>
        <v>103</v>
      </c>
      <c r="K229">
        <f>+IFERROR(E229/C229,"")</f>
        <v>2.0530233362415211E-2</v>
      </c>
      <c r="L229">
        <f>+IFERROR(G229/C229,"")</f>
        <v>0.81270485038553142</v>
      </c>
      <c r="M229">
        <f>+IFERROR(I229/C229,"")</f>
        <v>0.16676491625205342</v>
      </c>
      <c r="N229" s="22">
        <f>+IFERROR(D229/C229,"")</f>
        <v>6.217233763273519E-3</v>
      </c>
      <c r="O229">
        <f>+IFERROR(F229/E229,"")</f>
        <v>5.7427258805513018E-3</v>
      </c>
      <c r="P229">
        <f>+IFERROR(H229/G229,"")</f>
        <v>6.5088299580262675E-3</v>
      </c>
      <c r="Q229">
        <f>+IFERROR(J229/I229,"")</f>
        <v>4.8545977282367916E-3</v>
      </c>
      <c r="R229" s="22">
        <f>+IFERROR(C229/3.974,"")</f>
        <v>32014.846502264718</v>
      </c>
      <c r="S229" s="22">
        <f>+IFERROR(E229/3.974,"")</f>
        <v>657.27226975339704</v>
      </c>
      <c r="T229" s="22">
        <f>+IFERROR(G229/3.974,"")</f>
        <v>26018.621036738801</v>
      </c>
      <c r="U229" s="22">
        <f>+IFERROR(I229/3.974,"")</f>
        <v>5338.9531957725212</v>
      </c>
      <c r="V229" s="10">
        <v>607766</v>
      </c>
      <c r="W229">
        <f>V229-V228</f>
        <v>7748</v>
      </c>
      <c r="X229" s="22">
        <f>IFERROR(W229-W228,0)</f>
        <v>-766</v>
      </c>
      <c r="Y229" s="35">
        <f>IFERROR(V229/3.974,0)</f>
        <v>152935.58127830899</v>
      </c>
      <c r="Z229" s="10">
        <v>476989</v>
      </c>
      <c r="AA229" s="2">
        <f>Z229-Z228</f>
        <v>6956</v>
      </c>
      <c r="AB229" s="29">
        <f>IFERROR(Z229/V229,0)</f>
        <v>0.78482343533530996</v>
      </c>
      <c r="AC229" s="32">
        <f>IFERROR(AA229-AA228,0)</f>
        <v>-862</v>
      </c>
      <c r="AD229">
        <f>V229-Z229</f>
        <v>130777</v>
      </c>
      <c r="AE229" s="1">
        <f>AD229-AD228</f>
        <v>792</v>
      </c>
      <c r="AF229" s="29">
        <f>IFERROR(AD229/V229,0)</f>
        <v>0.21517656466469004</v>
      </c>
      <c r="AG229" s="32">
        <f>IFERROR(AE229-AE228,0)</f>
        <v>96</v>
      </c>
      <c r="AH229" s="34">
        <f>IFERROR(AE229/W229,0)</f>
        <v>0.10221992772328342</v>
      </c>
      <c r="AI229" s="34">
        <f>IFERROR(AD229/3.974,0)</f>
        <v>32908.152994464013</v>
      </c>
      <c r="AJ229" s="10">
        <v>20078</v>
      </c>
      <c r="AK229" s="2">
        <f>AJ229-AJ228</f>
        <v>126</v>
      </c>
      <c r="AL229" s="2">
        <f>IFERROR(AJ229/AJ228,0)-1</f>
        <v>6.3151563753007789E-3</v>
      </c>
      <c r="AM229" s="34">
        <f>IFERROR(AJ229/3.974,0)</f>
        <v>5052.3402113739303</v>
      </c>
      <c r="AN229" s="34">
        <f>IFERROR(AJ229/C229," ")</f>
        <v>0.15781241403161278</v>
      </c>
      <c r="AO229" s="10">
        <v>469</v>
      </c>
      <c r="AP229">
        <f>AO229-AO228</f>
        <v>-14</v>
      </c>
      <c r="AQ229">
        <f>IFERROR(AO229/AO228,0)-1</f>
        <v>-2.8985507246376829E-2</v>
      </c>
      <c r="AR229" s="34">
        <f>IFERROR(AO229/3.974,0)</f>
        <v>118.01711122294917</v>
      </c>
      <c r="AS229" s="10">
        <v>550</v>
      </c>
      <c r="AT229" s="2">
        <f>AS229-AS228</f>
        <v>-11</v>
      </c>
      <c r="AU229" s="2">
        <f>IFERROR(AS229/AS228,0)-1</f>
        <v>-1.9607843137254943E-2</v>
      </c>
      <c r="AV229" s="34">
        <f>IFERROR(AS229/3.974,0)</f>
        <v>138.39959738298941</v>
      </c>
      <c r="AW229" s="80">
        <f>IFERROR(AS229/C229," ")</f>
        <v>4.3229817570169856E-3</v>
      </c>
      <c r="AX229" s="10">
        <v>120</v>
      </c>
      <c r="AY229">
        <f>AX229-AX228</f>
        <v>3</v>
      </c>
      <c r="AZ229" s="22">
        <f>IFERROR(AX229/AX228,0)-1</f>
        <v>2.564102564102555E-2</v>
      </c>
      <c r="BA229" s="35">
        <f>IFERROR(AX229/3.974,0)</f>
        <v>30.196275792652237</v>
      </c>
      <c r="BB229" s="51">
        <f>IFERROR(AX229/C229," ")</f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>IFERROR(BC229-BC228,0)</f>
        <v>104</v>
      </c>
      <c r="BE229" s="51">
        <f>IFERROR(BC229/BC228,0)-1</f>
        <v>4.9258750532847895E-3</v>
      </c>
      <c r="BF229" s="35">
        <f>IFERROR(BC229/3.974,0)</f>
        <v>5338.9531957725212</v>
      </c>
      <c r="BG229" s="35">
        <f>IFERROR(BC229/C229," ")</f>
        <v>0.16676491625205342</v>
      </c>
      <c r="BH229" s="45">
        <v>20827</v>
      </c>
      <c r="BI229" s="48">
        <f>IFERROR((BH229-BH228), 0)</f>
        <v>189</v>
      </c>
      <c r="BJ229" s="14">
        <v>51763</v>
      </c>
      <c r="BK229" s="48">
        <f>IFERROR((BJ229-BJ228),0)</f>
        <v>291</v>
      </c>
      <c r="BL229" s="14">
        <v>37503</v>
      </c>
      <c r="BM229" s="48">
        <f>IFERROR((BL229-BL228),0)</f>
        <v>219</v>
      </c>
      <c r="BN229" s="14">
        <v>14218</v>
      </c>
      <c r="BO229" s="48">
        <f>IFERROR((BN229-BN228),0)</f>
        <v>75</v>
      </c>
      <c r="BP229" s="14">
        <v>2916</v>
      </c>
      <c r="BQ229" s="48">
        <f>IFERROR((BP229-BP228),0)</f>
        <v>18</v>
      </c>
      <c r="BR229" s="16">
        <v>21</v>
      </c>
      <c r="BS229" s="24">
        <f>IFERROR((BR229-BR228),0)</f>
        <v>0</v>
      </c>
      <c r="BT229" s="16">
        <v>131</v>
      </c>
      <c r="BU229" s="24">
        <f>IFERROR((BT229-BT228),0)</f>
        <v>1</v>
      </c>
      <c r="BV229" s="16">
        <v>543</v>
      </c>
      <c r="BW229" s="24">
        <f>IFERROR((BV229-BV228),0)</f>
        <v>3</v>
      </c>
      <c r="BX229" s="16">
        <v>1257</v>
      </c>
      <c r="BY229" s="24">
        <f>IFERROR((BX229-BX228),0)</f>
        <v>8</v>
      </c>
      <c r="BZ229" s="21">
        <v>660</v>
      </c>
      <c r="CA229" s="27">
        <f>IFERROR((BZ229-BZ228),0)</f>
        <v>3</v>
      </c>
    </row>
    <row r="230" spans="1:79">
      <c r="A230" s="3">
        <v>44127</v>
      </c>
      <c r="B230" s="22">
        <v>44127</v>
      </c>
      <c r="C230" s="10">
        <v>127866</v>
      </c>
      <c r="D230">
        <f>IFERROR(C230-C229,"")</f>
        <v>639</v>
      </c>
      <c r="E230" s="10">
        <v>2622</v>
      </c>
      <c r="F230">
        <f>E230-E229</f>
        <v>10</v>
      </c>
      <c r="G230" s="10">
        <v>103985</v>
      </c>
      <c r="H230">
        <f>G230-G229</f>
        <v>587</v>
      </c>
      <c r="I230">
        <f>+IFERROR(C230-E230-G230,"")</f>
        <v>21259</v>
      </c>
      <c r="J230">
        <f>+IFERROR(I230-I229,"")</f>
        <v>42</v>
      </c>
      <c r="K230">
        <f>+IFERROR(E230/C230,"")</f>
        <v>2.0505842053399653E-2</v>
      </c>
      <c r="L230">
        <f>+IFERROR(G230/C230,"")</f>
        <v>0.81323416701859763</v>
      </c>
      <c r="M230">
        <f>+IFERROR(I230/C230,"")</f>
        <v>0.16625999092800275</v>
      </c>
      <c r="N230" s="22">
        <f>+IFERROR(D230/C230,"")</f>
        <v>4.9974191731969406E-3</v>
      </c>
      <c r="O230">
        <f>+IFERROR(F230/E230,"")</f>
        <v>3.8138825324180014E-3</v>
      </c>
      <c r="P230">
        <f>+IFERROR(H230/G230,"")</f>
        <v>5.6450449584074629E-3</v>
      </c>
      <c r="Q230">
        <f>+IFERROR(J230/I230,"")</f>
        <v>1.975633849193283E-3</v>
      </c>
      <c r="R230" s="22">
        <f>+IFERROR(C230/3.974,"")</f>
        <v>32175.641670860594</v>
      </c>
      <c r="S230" s="22">
        <f>+IFERROR(E230/3.974,"")</f>
        <v>659.78862606945142</v>
      </c>
      <c r="T230" s="22">
        <f>+IFERROR(G230/3.974,"")</f>
        <v>26166.331152491191</v>
      </c>
      <c r="U230" s="22">
        <f>+IFERROR(I230/3.974,"")</f>
        <v>5349.5218922999493</v>
      </c>
      <c r="V230" s="10">
        <v>614675</v>
      </c>
      <c r="W230">
        <f>V230-V229</f>
        <v>6909</v>
      </c>
      <c r="X230" s="22">
        <f>IFERROR(W230-W229,0)</f>
        <v>-839</v>
      </c>
      <c r="Y230" s="35">
        <f>IFERROR(V230/3.974,0)</f>
        <v>154674.13185707096</v>
      </c>
      <c r="Z230" s="10">
        <v>483259</v>
      </c>
      <c r="AA230" s="2">
        <f>Z230-Z229</f>
        <v>6270</v>
      </c>
      <c r="AB230" s="29">
        <f>IFERROR(Z230/V230,0)</f>
        <v>0.78620246471712696</v>
      </c>
      <c r="AC230" s="32">
        <f>IFERROR(AA230-AA229,0)</f>
        <v>-686</v>
      </c>
      <c r="AD230">
        <f>V230-Z230</f>
        <v>131416</v>
      </c>
      <c r="AE230" s="1">
        <f>AD230-AD229</f>
        <v>639</v>
      </c>
      <c r="AF230" s="29">
        <f>IFERROR(AD230/V230,0)</f>
        <v>0.21379753528287307</v>
      </c>
      <c r="AG230" s="32">
        <f>IFERROR(AE230-AE229,0)</f>
        <v>-153</v>
      </c>
      <c r="AH230" s="34">
        <f>IFERROR(AE230/W230,0)</f>
        <v>9.2488059053408594E-2</v>
      </c>
      <c r="AI230" s="34">
        <f>IFERROR(AD230/3.974,0)</f>
        <v>33068.948163059889</v>
      </c>
      <c r="AJ230" s="10">
        <v>20138</v>
      </c>
      <c r="AK230" s="2">
        <f>AJ230-AJ229</f>
        <v>60</v>
      </c>
      <c r="AL230" s="2">
        <f>IFERROR(AJ230/AJ229,0)-1</f>
        <v>2.9883454527344089E-3</v>
      </c>
      <c r="AM230" s="34">
        <f>IFERROR(AJ230/3.974,0)</f>
        <v>5067.4383492702564</v>
      </c>
      <c r="AN230" s="34">
        <f>IFERROR(AJ230/C230," ")</f>
        <v>0.1574930004848826</v>
      </c>
      <c r="AO230" s="10">
        <v>469</v>
      </c>
      <c r="AP230">
        <f>AO230-AO229</f>
        <v>0</v>
      </c>
      <c r="AQ230">
        <f>IFERROR(AO230/AO229,0)-1</f>
        <v>0</v>
      </c>
      <c r="AR230" s="34">
        <f>IFERROR(AO230/3.974,0)</f>
        <v>118.01711122294917</v>
      </c>
      <c r="AS230" s="10">
        <v>530</v>
      </c>
      <c r="AT230" s="2">
        <f>AS230-AS229</f>
        <v>-20</v>
      </c>
      <c r="AU230" s="2">
        <f>IFERROR(AS230/AS229,0)-1</f>
        <v>-3.6363636363636376E-2</v>
      </c>
      <c r="AV230" s="34">
        <f>IFERROR(AS230/3.974,0)</f>
        <v>133.36688475088073</v>
      </c>
      <c r="AW230" s="80">
        <f>IFERROR(AS230/C230," ")</f>
        <v>4.144964259459121E-3</v>
      </c>
      <c r="AX230" s="10">
        <v>122</v>
      </c>
      <c r="AY230">
        <f>AX230-AX229</f>
        <v>2</v>
      </c>
      <c r="AZ230" s="22">
        <f>IFERROR(AX230/AX229,0)-1</f>
        <v>1.6666666666666607E-2</v>
      </c>
      <c r="BA230" s="35">
        <f>IFERROR(AX230/3.974,0)</f>
        <v>30.699547055863107</v>
      </c>
      <c r="BB230" s="51">
        <f>IFERROR(AX230/C230," ")</f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>IFERROR(BC230-BC229,0)</f>
        <v>42</v>
      </c>
      <c r="BE230" s="51">
        <f>IFERROR(BC230/BC229,0)-1</f>
        <v>1.9795447047179504E-3</v>
      </c>
      <c r="BF230" s="35">
        <f>IFERROR(BC230/3.974,0)</f>
        <v>5349.5218922999493</v>
      </c>
      <c r="BG230" s="35">
        <f>IFERROR(BC230/C230," ")</f>
        <v>0.16625999092800275</v>
      </c>
      <c r="BH230" s="45">
        <v>20967</v>
      </c>
      <c r="BI230" s="48">
        <f>IFERROR((BH230-BH229), 0)</f>
        <v>140</v>
      </c>
      <c r="BJ230" s="14">
        <v>51997</v>
      </c>
      <c r="BK230" s="48">
        <f>IFERROR((BJ230-BJ229),0)</f>
        <v>234</v>
      </c>
      <c r="BL230" s="14">
        <v>37684</v>
      </c>
      <c r="BM230" s="48">
        <f>IFERROR((BL230-BL229),0)</f>
        <v>181</v>
      </c>
      <c r="BN230" s="14">
        <v>14283</v>
      </c>
      <c r="BO230" s="48">
        <f>IFERROR((BN230-BN229),0)</f>
        <v>65</v>
      </c>
      <c r="BP230" s="14">
        <v>2935</v>
      </c>
      <c r="BQ230" s="48">
        <f>IFERROR((BP230-BP229),0)</f>
        <v>19</v>
      </c>
      <c r="BR230" s="16">
        <v>21</v>
      </c>
      <c r="BS230" s="24">
        <f>IFERROR((BR230-BR229),0)</f>
        <v>0</v>
      </c>
      <c r="BT230" s="16">
        <v>132</v>
      </c>
      <c r="BU230" s="24">
        <f>IFERROR((BT230-BT229),0)</f>
        <v>1</v>
      </c>
      <c r="BV230" s="16">
        <v>544</v>
      </c>
      <c r="BW230" s="24">
        <f>IFERROR((BV230-BV229),0)</f>
        <v>1</v>
      </c>
      <c r="BX230" s="16">
        <v>1263</v>
      </c>
      <c r="BY230" s="24">
        <f>IFERROR((BX230-BX229),0)</f>
        <v>6</v>
      </c>
      <c r="BZ230" s="21">
        <v>662</v>
      </c>
      <c r="CA230" s="27">
        <f>IFERROR((BZ230-BZ229),0)</f>
        <v>2</v>
      </c>
    </row>
    <row r="231" spans="1:79">
      <c r="A231" s="3">
        <v>44128</v>
      </c>
      <c r="B231" s="22">
        <v>44128</v>
      </c>
      <c r="C231" s="10">
        <v>128515</v>
      </c>
      <c r="D231">
        <f>IFERROR(C231-C230,"")</f>
        <v>649</v>
      </c>
      <c r="E231" s="10">
        <v>2628</v>
      </c>
      <c r="F231">
        <f>E231-E230</f>
        <v>6</v>
      </c>
      <c r="G231" s="10">
        <v>104562</v>
      </c>
      <c r="H231">
        <f>G231-G230</f>
        <v>577</v>
      </c>
      <c r="I231">
        <f>+IFERROR(C231-E231-G231,"")</f>
        <v>21325</v>
      </c>
      <c r="J231">
        <f>+IFERROR(I231-I230,"")</f>
        <v>66</v>
      </c>
      <c r="K231">
        <f>+IFERROR(E231/C231,"")</f>
        <v>2.0448974827841106E-2</v>
      </c>
      <c r="L231">
        <f>+IFERROR(G231/C231,"")</f>
        <v>0.81361708749951367</v>
      </c>
      <c r="M231">
        <f>+IFERROR(I231/C231,"")</f>
        <v>0.16593393767264522</v>
      </c>
      <c r="N231" s="22">
        <f>+IFERROR(D231/C231,"")</f>
        <v>5.0499941641053573E-3</v>
      </c>
      <c r="O231">
        <f>+IFERROR(F231/E231,"")</f>
        <v>2.2831050228310501E-3</v>
      </c>
      <c r="P231">
        <f>+IFERROR(H231/G231,"")</f>
        <v>5.5182571106137989E-3</v>
      </c>
      <c r="Q231">
        <f>+IFERROR(J231/I231,"")</f>
        <v>3.0949589683470107E-3</v>
      </c>
      <c r="R231" s="22">
        <f>+IFERROR(C231/3.974,"")</f>
        <v>32338.953195772519</v>
      </c>
      <c r="S231" s="22">
        <f>+IFERROR(E231/3.974,"")</f>
        <v>661.29843985908406</v>
      </c>
      <c r="T231" s="22">
        <f>+IFERROR(G231/3.974,"")</f>
        <v>26311.524911927529</v>
      </c>
      <c r="U231" s="22">
        <f>+IFERROR(I231/3.974,"")</f>
        <v>5366.1298439859083</v>
      </c>
      <c r="V231" s="10">
        <v>621118</v>
      </c>
      <c r="W231">
        <f>V231-V230</f>
        <v>6443</v>
      </c>
      <c r="X231" s="22">
        <f>IFERROR(W231-W230,0)</f>
        <v>-466</v>
      </c>
      <c r="Y231" s="35">
        <f>IFERROR(V231/3.974,0)</f>
        <v>156295.42023150477</v>
      </c>
      <c r="Z231" s="10">
        <v>489053</v>
      </c>
      <c r="AA231" s="2">
        <f>Z231-Z230</f>
        <v>5794</v>
      </c>
      <c r="AB231" s="29">
        <f>IFERROR(Z231/V231,0)</f>
        <v>0.78737534574750689</v>
      </c>
      <c r="AC231" s="32">
        <f>IFERROR(AA231-AA230,0)</f>
        <v>-476</v>
      </c>
      <c r="AD231">
        <f>V231-Z231</f>
        <v>132065</v>
      </c>
      <c r="AE231" s="1">
        <f>AD231-AD230</f>
        <v>649</v>
      </c>
      <c r="AF231" s="29">
        <f>IFERROR(AD231/V231,0)</f>
        <v>0.21262465425249308</v>
      </c>
      <c r="AG231" s="32">
        <f>IFERROR(AE231-AE230,0)</f>
        <v>10</v>
      </c>
      <c r="AH231" s="34">
        <f>IFERROR(AE231/W231,0)</f>
        <v>0.10072947384758653</v>
      </c>
      <c r="AI231" s="34">
        <f>IFERROR(AD231/3.974,0)</f>
        <v>33232.259687971818</v>
      </c>
      <c r="AJ231" s="10">
        <v>20164</v>
      </c>
      <c r="AK231" s="2">
        <f>AJ231-AJ230</f>
        <v>26</v>
      </c>
      <c r="AL231" s="2">
        <f>IFERROR(AJ231/AJ230,0)-1</f>
        <v>1.2910914688648578E-3</v>
      </c>
      <c r="AM231" s="34">
        <f>IFERROR(AJ231/3.974,0)</f>
        <v>5073.9808756919974</v>
      </c>
      <c r="AN231" s="34">
        <f>IFERROR(AJ231/C231," ")</f>
        <v>0.15689997276582501</v>
      </c>
      <c r="AO231" s="10">
        <v>464</v>
      </c>
      <c r="AP231">
        <f>AO231-AO230</f>
        <v>-5</v>
      </c>
      <c r="AQ231">
        <f>IFERROR(AO231/AO230,0)-1</f>
        <v>-1.0660980810234588E-2</v>
      </c>
      <c r="AR231" s="34">
        <f>IFERROR(AO231/3.974,0)</f>
        <v>116.75893306492199</v>
      </c>
      <c r="AS231" s="10">
        <v>569</v>
      </c>
      <c r="AT231" s="2">
        <f>AS231-AS230</f>
        <v>39</v>
      </c>
      <c r="AU231" s="2">
        <f>IFERROR(AS231/AS230,0)-1</f>
        <v>7.3584905660377453E-2</v>
      </c>
      <c r="AV231" s="34">
        <f>IFERROR(AS231/3.974,0)</f>
        <v>143.18067438349269</v>
      </c>
      <c r="AW231" s="80">
        <f>IFERROR(AS231/C231," ")</f>
        <v>4.4274987355561604E-3</v>
      </c>
      <c r="AX231" s="10">
        <v>128</v>
      </c>
      <c r="AY231">
        <f>AX231-AX230</f>
        <v>6</v>
      </c>
      <c r="AZ231" s="22">
        <f>IFERROR(AX231/AX230,0)-1</f>
        <v>4.9180327868852514E-2</v>
      </c>
      <c r="BA231" s="35">
        <f>IFERROR(AX231/3.974,0)</f>
        <v>32.209360845495723</v>
      </c>
      <c r="BB231" s="51">
        <f>IFERROR(AX231/C231," ")</f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>IFERROR(BC231-BC230,0)</f>
        <v>66</v>
      </c>
      <c r="BE231" s="51">
        <f>IFERROR(BC231/BC230,0)-1</f>
        <v>3.1045674773038101E-3</v>
      </c>
      <c r="BF231" s="35">
        <f>IFERROR(BC231/3.974,0)</f>
        <v>5366.1298439859083</v>
      </c>
      <c r="BG231" s="35">
        <f>IFERROR(BC231/C231," ")</f>
        <v>0.16593393767264522</v>
      </c>
      <c r="BH231" s="45">
        <v>21127</v>
      </c>
      <c r="BI231" s="48">
        <f>IFERROR((BH231-BH230), 0)</f>
        <v>160</v>
      </c>
      <c r="BJ231" s="14">
        <v>52235</v>
      </c>
      <c r="BK231" s="48">
        <f>IFERROR((BJ231-BJ230),0)</f>
        <v>238</v>
      </c>
      <c r="BL231" s="14">
        <v>37858</v>
      </c>
      <c r="BM231" s="48">
        <f>IFERROR((BL231-BL230),0)</f>
        <v>174</v>
      </c>
      <c r="BN231" s="14">
        <v>14349</v>
      </c>
      <c r="BO231" s="48">
        <f>IFERROR((BN231-BN230),0)</f>
        <v>66</v>
      </c>
      <c r="BP231" s="14">
        <v>2946</v>
      </c>
      <c r="BQ231" s="48">
        <f>IFERROR((BP231-BP230),0)</f>
        <v>11</v>
      </c>
      <c r="BR231" s="16">
        <v>21</v>
      </c>
      <c r="BS231" s="24">
        <f>IFERROR((BR231-BR230),0)</f>
        <v>0</v>
      </c>
      <c r="BT231" s="16">
        <v>132</v>
      </c>
      <c r="BU231" s="24">
        <f>IFERROR((BT231-BT230),0)</f>
        <v>0</v>
      </c>
      <c r="BV231" s="16">
        <v>545</v>
      </c>
      <c r="BW231" s="24">
        <f>IFERROR((BV231-BV230),0)</f>
        <v>1</v>
      </c>
      <c r="BX231" s="16">
        <v>1268</v>
      </c>
      <c r="BY231" s="24">
        <f>IFERROR((BX231-BX230),0)</f>
        <v>5</v>
      </c>
      <c r="BZ231" s="21">
        <v>662</v>
      </c>
      <c r="CA231" s="27">
        <f>IFERROR((BZ231-BZ230),0)</f>
        <v>0</v>
      </c>
    </row>
    <row r="232" spans="1:79">
      <c r="A232" s="3">
        <v>44129</v>
      </c>
      <c r="B232" s="22">
        <v>44129</v>
      </c>
      <c r="C232" s="10">
        <v>129200</v>
      </c>
      <c r="D232">
        <f>IFERROR(C232-C231,"")</f>
        <v>685</v>
      </c>
      <c r="E232" s="10">
        <v>2633</v>
      </c>
      <c r="F232">
        <f>E232-E231</f>
        <v>5</v>
      </c>
      <c r="G232" s="10">
        <v>105231</v>
      </c>
      <c r="H232">
        <f>G232-G231</f>
        <v>669</v>
      </c>
      <c r="I232">
        <f>+IFERROR(C232-E232-G232,"")</f>
        <v>21336</v>
      </c>
      <c r="J232">
        <f>+IFERROR(I232-I231,"")</f>
        <v>11</v>
      </c>
      <c r="K232">
        <f>+IFERROR(E232/C232,"")</f>
        <v>2.0379256965944271E-2</v>
      </c>
      <c r="L232">
        <f>+IFERROR(G232/C232,"")</f>
        <v>0.8144814241486068</v>
      </c>
      <c r="M232">
        <f>+IFERROR(I232/C232,"")</f>
        <v>0.16513931888544892</v>
      </c>
      <c r="N232" s="22">
        <f>+IFERROR(D232/C232,"")</f>
        <v>5.301857585139319E-3</v>
      </c>
      <c r="O232">
        <f>+IFERROR(F232/E232,"")</f>
        <v>1.8989745537409798E-3</v>
      </c>
      <c r="P232">
        <f>+IFERROR(H232/G232,"")</f>
        <v>6.3574421985916696E-3</v>
      </c>
      <c r="Q232">
        <f>+IFERROR(J232/I232,"")</f>
        <v>5.1556055493063365E-4</v>
      </c>
      <c r="R232" s="22">
        <f>+IFERROR(C232/3.974,"")</f>
        <v>32511.323603422243</v>
      </c>
      <c r="S232" s="22">
        <f>+IFERROR(E232/3.974,"")</f>
        <v>662.55661801711119</v>
      </c>
      <c r="T232" s="22">
        <f>+IFERROR(G232/3.974,"")</f>
        <v>26479.869149471564</v>
      </c>
      <c r="U232" s="22">
        <f>+IFERROR(I232/3.974,"")</f>
        <v>5368.8978359335679</v>
      </c>
      <c r="V232" s="10">
        <v>627775</v>
      </c>
      <c r="W232">
        <f>V232-V231</f>
        <v>6657</v>
      </c>
      <c r="X232" s="22">
        <f>IFERROR(W232-W231,0)</f>
        <v>214</v>
      </c>
      <c r="Y232" s="35">
        <f>IFERROR(V232/3.974,0)</f>
        <v>157970.55863110215</v>
      </c>
      <c r="Z232" s="10">
        <v>495025</v>
      </c>
      <c r="AA232" s="2">
        <f>Z232-Z231</f>
        <v>5972</v>
      </c>
      <c r="AB232" s="29">
        <f>IFERROR(Z232/V232,0)</f>
        <v>0.78853888734020949</v>
      </c>
      <c r="AC232" s="32">
        <f>IFERROR(AA232-AA231,0)</f>
        <v>178</v>
      </c>
      <c r="AD232">
        <f>V232-Z232</f>
        <v>132750</v>
      </c>
      <c r="AE232" s="1">
        <f>AD232-AD231</f>
        <v>685</v>
      </c>
      <c r="AF232" s="29">
        <f>IFERROR(AD232/V232,0)</f>
        <v>0.21146111265979053</v>
      </c>
      <c r="AG232" s="32">
        <f>IFERROR(AE232-AE231,0)</f>
        <v>36</v>
      </c>
      <c r="AH232" s="34">
        <f>IFERROR(AE232/W232,0)</f>
        <v>0.10289920384557609</v>
      </c>
      <c r="AI232" s="34">
        <f>IFERROR(AD232/3.974,0)</f>
        <v>33404.630095621542</v>
      </c>
      <c r="AJ232" s="10">
        <v>20149</v>
      </c>
      <c r="AK232" s="2">
        <f>AJ232-AJ231</f>
        <v>-15</v>
      </c>
      <c r="AL232" s="2">
        <f>IFERROR(AJ232/AJ231,0)-1</f>
        <v>-7.4390001983737353E-4</v>
      </c>
      <c r="AM232" s="34">
        <f>IFERROR(AJ232/3.974,0)</f>
        <v>5070.2063412179159</v>
      </c>
      <c r="AN232" s="34">
        <f>IFERROR(AJ232/C232," ")</f>
        <v>0.15595201238390094</v>
      </c>
      <c r="AO232" s="10">
        <v>476</v>
      </c>
      <c r="AP232">
        <f>AO232-AO231</f>
        <v>12</v>
      </c>
      <c r="AQ232">
        <f>IFERROR(AO232/AO231,0)-1</f>
        <v>2.5862068965517349E-2</v>
      </c>
      <c r="AR232" s="34">
        <f>IFERROR(AO232/3.974,0)</f>
        <v>119.77856064418721</v>
      </c>
      <c r="AS232" s="10">
        <v>584</v>
      </c>
      <c r="AT232" s="2">
        <f>AS232-AS231</f>
        <v>15</v>
      </c>
      <c r="AU232" s="2">
        <f>IFERROR(AS232/AS231,0)-1</f>
        <v>2.6362038664323295E-2</v>
      </c>
      <c r="AV232" s="34">
        <f>IFERROR(AS232/3.974,0)</f>
        <v>146.95520885757423</v>
      </c>
      <c r="AW232" s="80">
        <f>IFERROR(AS232/C232," ")</f>
        <v>4.5201238390092883E-3</v>
      </c>
      <c r="AX232" s="10">
        <v>128</v>
      </c>
      <c r="AY232">
        <f>AX232-AX231</f>
        <v>0</v>
      </c>
      <c r="AZ232" s="22">
        <f>IFERROR(AX232/AX231,0)-1</f>
        <v>0</v>
      </c>
      <c r="BA232" s="35">
        <f>IFERROR(AX232/3.974,0)</f>
        <v>32.209360845495723</v>
      </c>
      <c r="BB232" s="51">
        <f>IFERROR(AX232/C232," ")</f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>IFERROR(BC232-BC231,0)</f>
        <v>12</v>
      </c>
      <c r="BE232" s="51">
        <f>IFERROR(BC232/BC231,0)-1</f>
        <v>5.6271981242672631E-4</v>
      </c>
      <c r="BF232" s="35">
        <f>IFERROR(BC232/3.974,0)</f>
        <v>5369.1494715651734</v>
      </c>
      <c r="BG232" s="35">
        <f>IFERROR(BC232/C232," ")</f>
        <v>0.16514705882352942</v>
      </c>
      <c r="BH232" s="45">
        <v>21309</v>
      </c>
      <c r="BI232" s="48">
        <f>IFERROR((BH232-BH231), 0)</f>
        <v>182</v>
      </c>
      <c r="BJ232" s="14">
        <v>52481</v>
      </c>
      <c r="BK232" s="48">
        <f>IFERROR((BJ232-BJ231),0)</f>
        <v>246</v>
      </c>
      <c r="BL232" s="14">
        <v>38027</v>
      </c>
      <c r="BM232" s="48">
        <f>IFERROR((BL232-BL231),0)</f>
        <v>169</v>
      </c>
      <c r="BN232" s="14">
        <v>14423</v>
      </c>
      <c r="BO232" s="48">
        <f>IFERROR((BN232-BN231),0)</f>
        <v>74</v>
      </c>
      <c r="BP232" s="14">
        <v>2960</v>
      </c>
      <c r="BQ232" s="48">
        <f>IFERROR((BP232-BP231),0)</f>
        <v>14</v>
      </c>
      <c r="BR232" s="16">
        <v>21</v>
      </c>
      <c r="BS232" s="24">
        <f>IFERROR((BR232-BR231),0)</f>
        <v>0</v>
      </c>
      <c r="BT232" s="16">
        <v>132</v>
      </c>
      <c r="BU232" s="24">
        <f>IFERROR((BT232-BT231),0)</f>
        <v>0</v>
      </c>
      <c r="BV232" s="16">
        <v>546</v>
      </c>
      <c r="BW232" s="24">
        <f>IFERROR((BV232-BV231),0)</f>
        <v>1</v>
      </c>
      <c r="BX232" s="16">
        <v>1269</v>
      </c>
      <c r="BY232" s="24">
        <f>IFERROR((BX232-BX231),0)</f>
        <v>1</v>
      </c>
      <c r="BZ232" s="21">
        <v>665</v>
      </c>
      <c r="CA232" s="27">
        <f>IFERROR((BZ232-BZ231),0)</f>
        <v>3</v>
      </c>
    </row>
    <row r="233" spans="1:79">
      <c r="A233" s="3">
        <v>44130</v>
      </c>
      <c r="B233" s="22">
        <v>44130</v>
      </c>
      <c r="C233" s="10">
        <v>129751</v>
      </c>
      <c r="D233">
        <f>IFERROR(C233-C232,"")</f>
        <v>551</v>
      </c>
      <c r="E233" s="10">
        <v>2638</v>
      </c>
      <c r="F233">
        <f>E233-E232</f>
        <v>5</v>
      </c>
      <c r="G233" s="10">
        <v>105710</v>
      </c>
      <c r="H233">
        <f>G233-G232</f>
        <v>479</v>
      </c>
      <c r="I233">
        <f>+IFERROR(C233-E233-G233,"")</f>
        <v>21403</v>
      </c>
      <c r="J233">
        <f>+IFERROR(I233-I232,"")</f>
        <v>67</v>
      </c>
      <c r="K233">
        <f>+IFERROR(E233/C233,"")</f>
        <v>2.0331249855492443E-2</v>
      </c>
      <c r="L233">
        <f>+IFERROR(G233/C233,"")</f>
        <v>0.8147143374617537</v>
      </c>
      <c r="M233">
        <f>+IFERROR(I233/C233,"")</f>
        <v>0.1649544126827539</v>
      </c>
      <c r="N233" s="22">
        <f>+IFERROR(D233/C233,"")</f>
        <v>4.2465954019622202E-3</v>
      </c>
      <c r="O233">
        <f>+IFERROR(F233/E233,"")</f>
        <v>1.8953752843062926E-3</v>
      </c>
      <c r="P233">
        <f>+IFERROR(H233/G233,"")</f>
        <v>4.5312647810046352E-3</v>
      </c>
      <c r="Q233">
        <f>+IFERROR(J233/I233,"")</f>
        <v>3.1304022800541982E-3</v>
      </c>
      <c r="R233" s="22">
        <f>+IFERROR(C233/3.974,"")</f>
        <v>32649.974836436839</v>
      </c>
      <c r="S233" s="22">
        <f>+IFERROR(E233/3.974,"")</f>
        <v>663.81479617513833</v>
      </c>
      <c r="T233" s="22">
        <f>+IFERROR(G233/3.974,"")</f>
        <v>26600.402617010568</v>
      </c>
      <c r="U233" s="22">
        <f>+IFERROR(I233/3.974,"")</f>
        <v>5385.7574232511324</v>
      </c>
      <c r="V233" s="10">
        <v>631430</v>
      </c>
      <c r="W233">
        <f>V233-V232</f>
        <v>3655</v>
      </c>
      <c r="X233" s="22">
        <f>IFERROR(W233-W232,0)</f>
        <v>-3002</v>
      </c>
      <c r="Y233" s="35">
        <f>IFERROR(V233/3.974,0)</f>
        <v>158890.28686462002</v>
      </c>
      <c r="Z233" s="10">
        <v>498129</v>
      </c>
      <c r="AA233" s="2">
        <f>Z233-Z232</f>
        <v>3104</v>
      </c>
      <c r="AB233" s="29">
        <f>IFERROR(Z233/V233,0)</f>
        <v>0.78889029662828813</v>
      </c>
      <c r="AC233" s="32">
        <f>IFERROR(AA233-AA232,0)</f>
        <v>-2868</v>
      </c>
      <c r="AD233">
        <f>V233-Z233</f>
        <v>133301</v>
      </c>
      <c r="AE233" s="1">
        <f>AD233-AD232</f>
        <v>551</v>
      </c>
      <c r="AF233" s="29">
        <f>IFERROR(AD233/V233,0)</f>
        <v>0.21110970337171184</v>
      </c>
      <c r="AG233" s="32">
        <f>IFERROR(AE233-AE232,0)</f>
        <v>-134</v>
      </c>
      <c r="AH233" s="34">
        <f>IFERROR(AE233/W233,0)</f>
        <v>0.15075239398084817</v>
      </c>
      <c r="AI233" s="34">
        <f>IFERROR(AD233/3.974,0)</f>
        <v>33543.281328636134</v>
      </c>
      <c r="AJ233" s="10">
        <v>20237</v>
      </c>
      <c r="AK233" s="2">
        <f>AJ233-AJ232</f>
        <v>88</v>
      </c>
      <c r="AL233" s="2">
        <f>IFERROR(AJ233/AJ232,0)-1</f>
        <v>4.3674624050822342E-3</v>
      </c>
      <c r="AM233" s="34">
        <f>IFERROR(AJ233/3.974,0)</f>
        <v>5092.3502767991949</v>
      </c>
      <c r="AN233" s="34">
        <f>IFERROR(AJ233/C233," ")</f>
        <v>0.15596796941834745</v>
      </c>
      <c r="AO233" s="10">
        <v>482</v>
      </c>
      <c r="AP233">
        <f>AO233-AO232</f>
        <v>6</v>
      </c>
      <c r="AQ233">
        <f>IFERROR(AO233/AO232,0)-1</f>
        <v>1.2605042016806678E-2</v>
      </c>
      <c r="AR233" s="34">
        <f>IFERROR(AO233/3.974,0)</f>
        <v>121.28837443381983</v>
      </c>
      <c r="AS233" s="10">
        <v>559</v>
      </c>
      <c r="AT233" s="2">
        <f>AS233-AS232</f>
        <v>-25</v>
      </c>
      <c r="AU233" s="2">
        <f>IFERROR(AS233/AS232,0)-1</f>
        <v>-4.2808219178082196E-2</v>
      </c>
      <c r="AV233" s="34">
        <f>IFERROR(AS233/3.974,0)</f>
        <v>140.66431806743833</v>
      </c>
      <c r="AW233" s="80">
        <f>IFERROR(AS233/C233," ")</f>
        <v>4.3082519595224701E-3</v>
      </c>
      <c r="AX233" s="10">
        <v>125</v>
      </c>
      <c r="AY233">
        <f>AX233-AX232</f>
        <v>-3</v>
      </c>
      <c r="AZ233" s="22">
        <f>IFERROR(AX233/AX232,0)-1</f>
        <v>-2.34375E-2</v>
      </c>
      <c r="BA233" s="35">
        <f>IFERROR(AX233/3.974,0)</f>
        <v>31.454453950679415</v>
      </c>
      <c r="BB233" s="51">
        <f>IFERROR(AX233/C233," ")</f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>IFERROR(BC233-BC232,0)</f>
        <v>66</v>
      </c>
      <c r="BE233" s="51">
        <f>IFERROR(BC233/BC232,0)-1</f>
        <v>3.093218353095617E-3</v>
      </c>
      <c r="BF233" s="35">
        <f>IFERROR(BC233/3.974,0)</f>
        <v>5385.7574232511324</v>
      </c>
      <c r="BG233" s="35">
        <f>IFERROR(BC233/C233," ")</f>
        <v>0.1649544126827539</v>
      </c>
      <c r="BH233" s="45">
        <v>21336</v>
      </c>
      <c r="BI233" s="48">
        <f>IFERROR((BH233-BH232), 0)</f>
        <v>27</v>
      </c>
      <c r="BJ233" s="14">
        <v>52797</v>
      </c>
      <c r="BK233" s="48">
        <f>IFERROR((BJ233-BJ232),0)</f>
        <v>316</v>
      </c>
      <c r="BL233" s="14">
        <v>38156</v>
      </c>
      <c r="BM233" s="48">
        <f>IFERROR((BL233-BL232),0)</f>
        <v>129</v>
      </c>
      <c r="BN233" s="14">
        <v>14490</v>
      </c>
      <c r="BO233" s="48">
        <f>IFERROR((BN233-BN232),0)</f>
        <v>67</v>
      </c>
      <c r="BP233" s="14">
        <v>2972</v>
      </c>
      <c r="BQ233" s="48">
        <f>IFERROR((BP233-BP232),0)</f>
        <v>12</v>
      </c>
      <c r="BR233" s="16">
        <v>21</v>
      </c>
      <c r="BS233" s="24">
        <f>IFERROR((BR233-BR232),0)</f>
        <v>0</v>
      </c>
      <c r="BT233" s="16">
        <v>132</v>
      </c>
      <c r="BU233" s="24">
        <f>IFERROR((BT233-BT232),0)</f>
        <v>0</v>
      </c>
      <c r="BV233" s="16">
        <v>546</v>
      </c>
      <c r="BW233" s="24">
        <f>IFERROR((BV233-BV232),0)</f>
        <v>0</v>
      </c>
      <c r="BX233" s="16">
        <v>1272</v>
      </c>
      <c r="BY233" s="24">
        <f>IFERROR((BX233-BX232),0)</f>
        <v>3</v>
      </c>
      <c r="BZ233" s="21">
        <v>667</v>
      </c>
      <c r="CA233" s="27">
        <f>IFERROR((BZ233-BZ232),0)</f>
        <v>2</v>
      </c>
    </row>
    <row r="234" spans="1:79">
      <c r="A234" s="3">
        <v>44131</v>
      </c>
      <c r="B234" s="22">
        <v>44131</v>
      </c>
      <c r="C234" s="10">
        <v>130422</v>
      </c>
      <c r="D234">
        <f>IFERROR(C234-C233,"")</f>
        <v>671</v>
      </c>
      <c r="E234" s="10">
        <v>2650</v>
      </c>
      <c r="F234">
        <f>E234-E233</f>
        <v>12</v>
      </c>
      <c r="G234" s="10">
        <v>106440</v>
      </c>
      <c r="H234">
        <f>G234-G233</f>
        <v>730</v>
      </c>
      <c r="I234">
        <f>+IFERROR(C234-E234-G234,"")</f>
        <v>21332</v>
      </c>
      <c r="J234">
        <f>+IFERROR(I234-I233,"")</f>
        <v>-71</v>
      </c>
      <c r="K234">
        <f>+IFERROR(E234/C234,"")</f>
        <v>2.0318657895140389E-2</v>
      </c>
      <c r="L234">
        <f>+IFERROR(G234/C234,"")</f>
        <v>0.81611997975801631</v>
      </c>
      <c r="M234">
        <f>+IFERROR(I234/C234,"")</f>
        <v>0.16356136234684332</v>
      </c>
      <c r="N234" s="22">
        <f>+IFERROR(D234/C234,"")</f>
        <v>5.1448375274110196E-3</v>
      </c>
      <c r="O234">
        <f>+IFERROR(F234/E234,"")</f>
        <v>4.528301886792453E-3</v>
      </c>
      <c r="P234">
        <f>+IFERROR(H234/G234,"")</f>
        <v>6.8583239383690339E-3</v>
      </c>
      <c r="Q234">
        <f>+IFERROR(J234/I234,"")</f>
        <v>-3.3283330208138009E-3</v>
      </c>
      <c r="R234" s="22">
        <f>+IFERROR(C234/3.974,"")</f>
        <v>32818.822345244087</v>
      </c>
      <c r="S234" s="22">
        <f>+IFERROR(E234/3.974,"")</f>
        <v>666.83442375440359</v>
      </c>
      <c r="T234" s="22">
        <f>+IFERROR(G234/3.974,"")</f>
        <v>26784.096628082534</v>
      </c>
      <c r="U234" s="22">
        <f>+IFERROR(I234/3.974,"")</f>
        <v>5367.8912934071459</v>
      </c>
      <c r="V234" s="10">
        <v>638429</v>
      </c>
      <c r="W234">
        <f>V234-V233</f>
        <v>6999</v>
      </c>
      <c r="X234" s="22">
        <f>IFERROR(W234-W233,0)</f>
        <v>3344</v>
      </c>
      <c r="Y234" s="35">
        <f>IFERROR(V234/3.974,0)</f>
        <v>160651.48465022646</v>
      </c>
      <c r="Z234" s="10">
        <v>504457</v>
      </c>
      <c r="AA234" s="22">
        <f>Z234-Z233</f>
        <v>6328</v>
      </c>
      <c r="AB234" s="28">
        <f>IFERROR(Z234/V234,0)</f>
        <v>0.7901536427699869</v>
      </c>
      <c r="AC234" s="31">
        <f>IFERROR(AA234-AA233,0)</f>
        <v>3224</v>
      </c>
      <c r="AD234">
        <f>V234-Z234</f>
        <v>133972</v>
      </c>
      <c r="AE234">
        <f>AD234-AD233</f>
        <v>671</v>
      </c>
      <c r="AF234" s="28">
        <f>IFERROR(AD234/V234,0)</f>
        <v>0.20984635723001305</v>
      </c>
      <c r="AG234" s="31">
        <f>IFERROR(AE234-AE233,0)</f>
        <v>120</v>
      </c>
      <c r="AH234" s="35">
        <f>IFERROR(AE234/W234,0)</f>
        <v>9.5870838691241606E-2</v>
      </c>
      <c r="AI234" s="35">
        <f>IFERROR(AD234/3.974,0)</f>
        <v>33712.128837443379</v>
      </c>
      <c r="AJ234" s="10">
        <v>20187</v>
      </c>
      <c r="AK234" s="22">
        <f>AJ234-AJ233</f>
        <v>-50</v>
      </c>
      <c r="AL234" s="22">
        <f>IFERROR(AJ234/AJ233,0)-1</f>
        <v>-2.4707219449523476E-3</v>
      </c>
      <c r="AM234" s="35">
        <f>IFERROR(AJ234/3.974,0)</f>
        <v>5079.7684952189229</v>
      </c>
      <c r="AN234" s="35">
        <f>IFERROR(AJ234/C234," ")</f>
        <v>0.15478216865252795</v>
      </c>
      <c r="AO234" s="10">
        <v>463</v>
      </c>
      <c r="AP234">
        <f>AO234-AO233</f>
        <v>-19</v>
      </c>
      <c r="AQ234">
        <f>IFERROR(AO234/AO233,0)-1</f>
        <v>-3.9419087136929432E-2</v>
      </c>
      <c r="AR234" s="35">
        <f>IFERROR(AO234/3.974,0)</f>
        <v>116.50729743331655</v>
      </c>
      <c r="AS234" s="10">
        <v>561</v>
      </c>
      <c r="AT234" s="22">
        <f>AS234-AS233</f>
        <v>2</v>
      </c>
      <c r="AU234" s="22">
        <f>IFERROR(AS234/AS233,0)-1</f>
        <v>3.5778175313059268E-3</v>
      </c>
      <c r="AV234" s="35">
        <f>IFERROR(AS234/3.974,0)</f>
        <v>141.16758933064921</v>
      </c>
      <c r="AW234" s="51">
        <f>IFERROR(AS234/C234," ")</f>
        <v>4.3014215393108526E-3</v>
      </c>
      <c r="AX234" s="10">
        <v>121</v>
      </c>
      <c r="AY234">
        <f>AX234-AX233</f>
        <v>-4</v>
      </c>
      <c r="AZ234" s="22">
        <f>IFERROR(AX234/AX233,0)-1</f>
        <v>-3.2000000000000028E-2</v>
      </c>
      <c r="BA234" s="35">
        <f>IFERROR(AX234/3.974,0)</f>
        <v>30.447911424257672</v>
      </c>
      <c r="BB234" s="51">
        <f>IFERROR(AX234/C234," ")</f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>IFERROR(BC234-BC233,0)</f>
        <v>-71</v>
      </c>
      <c r="BE234" s="51">
        <f>IFERROR(BC234/BC233,0)-1</f>
        <v>-3.317291968415681E-3</v>
      </c>
      <c r="BF234" s="35">
        <f>IFERROR(BC234/3.974,0)</f>
        <v>5367.8912934071459</v>
      </c>
      <c r="BG234" s="35">
        <f>IFERROR(BC234/C234," ")</f>
        <v>0.16356136234684332</v>
      </c>
      <c r="BH234" s="45">
        <v>21479</v>
      </c>
      <c r="BI234" s="48">
        <f>IFERROR((BH234-BH233), 0)</f>
        <v>143</v>
      </c>
      <c r="BJ234" s="14">
        <v>53047</v>
      </c>
      <c r="BK234" s="48">
        <f>IFERROR((BJ234-BJ233),0)</f>
        <v>250</v>
      </c>
      <c r="BL234" s="14">
        <v>38341</v>
      </c>
      <c r="BM234" s="48">
        <f>IFERROR((BL234-BL233),0)</f>
        <v>185</v>
      </c>
      <c r="BN234" s="14">
        <v>14567</v>
      </c>
      <c r="BO234" s="48">
        <f>IFERROR((BN234-BN233),0)</f>
        <v>77</v>
      </c>
      <c r="BP234" s="14">
        <v>2988</v>
      </c>
      <c r="BQ234" s="48">
        <f>IFERROR((BP234-BP233),0)</f>
        <v>16</v>
      </c>
      <c r="BR234" s="57">
        <v>21</v>
      </c>
      <c r="BS234" s="53">
        <f>IFERROR((BR234-BR233),0)</f>
        <v>0</v>
      </c>
      <c r="BT234" s="57">
        <v>132</v>
      </c>
      <c r="BU234" s="53">
        <f>IFERROR((BT234-BT233),0)</f>
        <v>0</v>
      </c>
      <c r="BV234" s="57">
        <v>549</v>
      </c>
      <c r="BW234" s="53">
        <f>IFERROR((BV234-BV233),0)</f>
        <v>3</v>
      </c>
      <c r="BX234" s="57">
        <v>1276</v>
      </c>
      <c r="BY234" s="53">
        <f>IFERROR((BX234-BX233),0)</f>
        <v>4</v>
      </c>
      <c r="BZ234" s="21">
        <v>672</v>
      </c>
      <c r="CA234" s="27">
        <f>IFERROR((BZ234-BZ233),0)</f>
        <v>5</v>
      </c>
    </row>
    <row r="235" spans="1:79">
      <c r="A235" s="3">
        <v>44132</v>
      </c>
      <c r="B235" s="22">
        <v>44132</v>
      </c>
      <c r="C235" s="10">
        <v>131247</v>
      </c>
      <c r="D235">
        <f>IFERROR(C235-C234,"")</f>
        <v>825</v>
      </c>
      <c r="E235" s="10">
        <v>2663</v>
      </c>
      <c r="F235">
        <f>E235-E234</f>
        <v>13</v>
      </c>
      <c r="G235" s="10">
        <v>107391</v>
      </c>
      <c r="H235">
        <f>G235-G234</f>
        <v>951</v>
      </c>
      <c r="I235">
        <f>+IFERROR(C235-E235-G235,"")</f>
        <v>21193</v>
      </c>
      <c r="J235">
        <f>+IFERROR(I235-I234,"")</f>
        <v>-139</v>
      </c>
      <c r="K235">
        <f>+IFERROR(E235/C235,"")</f>
        <v>2.0289987580668512E-2</v>
      </c>
      <c r="L235">
        <f>+IFERROR(G235/C235,"")</f>
        <v>0.81823584539075178</v>
      </c>
      <c r="M235">
        <f>+IFERROR(I235/C235,"")</f>
        <v>0.1614741670285797</v>
      </c>
      <c r="N235" s="22">
        <f>+IFERROR(D235/C235,"")</f>
        <v>6.2858579624677138E-3</v>
      </c>
      <c r="O235">
        <f>+IFERROR(F235/E235,"")</f>
        <v>4.8817123544874202E-3</v>
      </c>
      <c r="P235">
        <f>+IFERROR(H235/G235,"")</f>
        <v>8.8554906835768363E-3</v>
      </c>
      <c r="Q235">
        <f>+IFERROR(J235/I235,"")</f>
        <v>-6.5587694049922141E-3</v>
      </c>
      <c r="R235" s="22">
        <f>+IFERROR(C235/3.974,"")</f>
        <v>33026.421741318569</v>
      </c>
      <c r="S235" s="22">
        <f>+IFERROR(E235/3.974,"")</f>
        <v>670.10568696527423</v>
      </c>
      <c r="T235" s="22">
        <f>+IFERROR(G235/3.974,"")</f>
        <v>27023.402113739303</v>
      </c>
      <c r="U235" s="22">
        <f>+IFERROR(I235/3.974,"")</f>
        <v>5332.9139406139902</v>
      </c>
      <c r="V235" s="10">
        <v>646325</v>
      </c>
      <c r="W235">
        <f>V235-V234</f>
        <v>7896</v>
      </c>
      <c r="X235" s="22">
        <f>IFERROR(W235-W234,0)</f>
        <v>897</v>
      </c>
      <c r="Y235" s="35">
        <f>IFERROR(V235/3.974,0)</f>
        <v>162638.39959738299</v>
      </c>
      <c r="Z235" s="10">
        <v>511528</v>
      </c>
      <c r="AA235" s="2">
        <f>Z235-Z234</f>
        <v>7071</v>
      </c>
      <c r="AB235" s="29">
        <f>IFERROR(Z235/V235,0)</f>
        <v>0.791440838587398</v>
      </c>
      <c r="AC235" s="32">
        <f>IFERROR(AA235-AA234,0)</f>
        <v>743</v>
      </c>
      <c r="AD235">
        <f>V235-Z235</f>
        <v>134797</v>
      </c>
      <c r="AE235" s="1">
        <f>AD235-AD234</f>
        <v>825</v>
      </c>
      <c r="AF235" s="29">
        <f>IFERROR(AD235/V235,0)</f>
        <v>0.20855916141260203</v>
      </c>
      <c r="AG235" s="32">
        <f>IFERROR(AE235-AE234,0)</f>
        <v>154</v>
      </c>
      <c r="AH235" s="34">
        <f>IFERROR(AE235/W235,0)</f>
        <v>0.10448328267477204</v>
      </c>
      <c r="AI235" s="34">
        <f>IFERROR(AD235/3.974,0)</f>
        <v>33919.728233517868</v>
      </c>
      <c r="AJ235" s="10">
        <v>20043</v>
      </c>
      <c r="AK235" s="2">
        <f>AJ235-AJ234</f>
        <v>-144</v>
      </c>
      <c r="AL235" s="2">
        <f>IFERROR(AJ235/AJ234,0)-1</f>
        <v>-7.1333036112349868E-3</v>
      </c>
      <c r="AM235" s="34">
        <f>IFERROR(AJ235/3.974,0)</f>
        <v>5043.5329642677398</v>
      </c>
      <c r="AN235" s="34">
        <f>IFERROR(AJ235/C235," ")</f>
        <v>0.15271206198998835</v>
      </c>
      <c r="AO235" s="10">
        <v>477</v>
      </c>
      <c r="AP235">
        <f>AO235-AO234</f>
        <v>14</v>
      </c>
      <c r="AQ235">
        <f>IFERROR(AO235/AO234,0)-1</f>
        <v>3.0237580993520474E-2</v>
      </c>
      <c r="AR235" s="34">
        <f>IFERROR(AO235/3.974,0)</f>
        <v>120.03019627579265</v>
      </c>
      <c r="AS235" s="10">
        <v>554</v>
      </c>
      <c r="AT235" s="2">
        <f>AS235-AS234</f>
        <v>-7</v>
      </c>
      <c r="AU235" s="2">
        <f>IFERROR(AS235/AS234,0)-1</f>
        <v>-1.2477718360071277E-2</v>
      </c>
      <c r="AV235" s="34">
        <f>IFERROR(AS235/3.974,0)</f>
        <v>139.40613990941117</v>
      </c>
      <c r="AW235" s="80">
        <f>IFERROR(AS235/C235," ")</f>
        <v>4.2210488620692283E-3</v>
      </c>
      <c r="AX235" s="10">
        <v>119</v>
      </c>
      <c r="AY235">
        <f>AX235-AX234</f>
        <v>-2</v>
      </c>
      <c r="AZ235" s="22">
        <f>IFERROR(AX235/AX234,0)-1</f>
        <v>-1.6528925619834656E-2</v>
      </c>
      <c r="BA235" s="35">
        <f>IFERROR(AX235/3.974,0)</f>
        <v>29.944640161046802</v>
      </c>
      <c r="BB235" s="51">
        <f>IFERROR(AX235/C235," ")</f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>IFERROR(BC235-BC234,0)</f>
        <v>-139</v>
      </c>
      <c r="BE235" s="51">
        <f>IFERROR(BC235/BC234,0)-1</f>
        <v>-6.5160322520158021E-3</v>
      </c>
      <c r="BF235" s="35">
        <f>IFERROR(BC235/3.974,0)</f>
        <v>5332.9139406139902</v>
      </c>
      <c r="BG235" s="35">
        <f>IFERROR(BC235/C235," ")</f>
        <v>0.1614741670285797</v>
      </c>
      <c r="BH235" s="45">
        <v>21642</v>
      </c>
      <c r="BI235" s="48">
        <f>IFERROR((BH235-BH234), 0)</f>
        <v>163</v>
      </c>
      <c r="BJ235" s="14">
        <v>53369</v>
      </c>
      <c r="BK235" s="48">
        <f>IFERROR((BJ235-BJ234),0)</f>
        <v>322</v>
      </c>
      <c r="BL235" s="14">
        <v>38576</v>
      </c>
      <c r="BM235" s="48">
        <f>IFERROR((BL235-BL234),0)</f>
        <v>235</v>
      </c>
      <c r="BN235" s="14">
        <v>14655</v>
      </c>
      <c r="BO235" s="48">
        <f>IFERROR((BN235-BN234),0)</f>
        <v>88</v>
      </c>
      <c r="BP235" s="14">
        <v>3005</v>
      </c>
      <c r="BQ235" s="48">
        <f>IFERROR((BP235-BP234),0)</f>
        <v>17</v>
      </c>
      <c r="BR235" s="16">
        <v>21</v>
      </c>
      <c r="BS235" s="24">
        <f>IFERROR((BR235-BR234),0)</f>
        <v>0</v>
      </c>
      <c r="BT235" s="16">
        <v>133</v>
      </c>
      <c r="BU235" s="24">
        <f>IFERROR((BT235-BT234),0)</f>
        <v>1</v>
      </c>
      <c r="BV235" s="16">
        <v>555</v>
      </c>
      <c r="BW235" s="24">
        <f>IFERROR((BV235-BV234),0)</f>
        <v>6</v>
      </c>
      <c r="BX235" s="16">
        <v>1281</v>
      </c>
      <c r="BY235" s="24">
        <f>IFERROR((BX235-BX234),0)</f>
        <v>5</v>
      </c>
      <c r="BZ235" s="21">
        <v>673</v>
      </c>
      <c r="CA235" s="27">
        <f>IFERROR((BZ235-BZ234),0)</f>
        <v>1</v>
      </c>
    </row>
    <row r="236" spans="1:79">
      <c r="A236" s="3">
        <v>44133</v>
      </c>
      <c r="B236" s="22">
        <v>44133</v>
      </c>
      <c r="C236" s="10">
        <v>132045</v>
      </c>
      <c r="D236">
        <f>IFERROR(C236-C235,"")</f>
        <v>798</v>
      </c>
      <c r="E236" s="10">
        <v>2678</v>
      </c>
      <c r="F236">
        <f>E236-E235</f>
        <v>15</v>
      </c>
      <c r="G236" s="10">
        <v>108342</v>
      </c>
      <c r="H236">
        <f>G236-G235</f>
        <v>951</v>
      </c>
      <c r="I236">
        <f>+IFERROR(C236-E236-G236,"")</f>
        <v>21025</v>
      </c>
      <c r="J236">
        <f>+IFERROR(I236-I235,"")</f>
        <v>-168</v>
      </c>
      <c r="K236">
        <f>+IFERROR(E236/C236,"")</f>
        <v>2.0280964822598356E-2</v>
      </c>
      <c r="L236">
        <f>+IFERROR(G236/C236,"")</f>
        <v>0.82049301374531414</v>
      </c>
      <c r="M236">
        <f>+IFERROR(I236/C236,"")</f>
        <v>0.15922602143208756</v>
      </c>
      <c r="N236" s="22">
        <f>+IFERROR(D236/C236,"")</f>
        <v>6.0433942973986141E-3</v>
      </c>
      <c r="O236">
        <f>+IFERROR(F236/E236,"")</f>
        <v>5.6011949215832709E-3</v>
      </c>
      <c r="P236">
        <f>+IFERROR(H236/G236,"")</f>
        <v>8.7777593177161203E-3</v>
      </c>
      <c r="Q236">
        <f>+IFERROR(J236/I236,"")</f>
        <v>-7.9904875148632572E-3</v>
      </c>
      <c r="R236" s="22">
        <f>+IFERROR(C236/3.974,"")</f>
        <v>33227.226975339705</v>
      </c>
      <c r="S236" s="22">
        <f>+IFERROR(E236/3.974,"")</f>
        <v>673.88022143935575</v>
      </c>
      <c r="T236" s="22">
        <f>+IFERROR(G236/3.974,"")</f>
        <v>27262.707599396072</v>
      </c>
      <c r="U236" s="22">
        <f>+IFERROR(I236/3.974,"")</f>
        <v>5290.6391545042779</v>
      </c>
      <c r="V236" s="10">
        <v>654264</v>
      </c>
      <c r="W236">
        <f>V236-V235</f>
        <v>7939</v>
      </c>
      <c r="X236" s="22">
        <f>IFERROR(W236-W235,0)</f>
        <v>43</v>
      </c>
      <c r="Y236" s="35">
        <f>IFERROR(V236/3.974,0)</f>
        <v>164636.13487669855</v>
      </c>
      <c r="Z236" s="10">
        <v>518669</v>
      </c>
      <c r="AA236" s="2">
        <f>Z236-Z235</f>
        <v>7141</v>
      </c>
      <c r="AB236" s="29">
        <f>IFERROR(Z236/V236,0)</f>
        <v>0.79275185552009586</v>
      </c>
      <c r="AC236" s="32">
        <f>IFERROR(AA236-AA235,0)</f>
        <v>70</v>
      </c>
      <c r="AD236">
        <f>V236-Z236</f>
        <v>135595</v>
      </c>
      <c r="AE236" s="1">
        <f>AD236-AD235</f>
        <v>798</v>
      </c>
      <c r="AF236" s="29">
        <f>IFERROR(AD236/V236,0)</f>
        <v>0.20724814447990414</v>
      </c>
      <c r="AG236" s="32">
        <f>IFERROR(AE236-AE235,0)</f>
        <v>-27</v>
      </c>
      <c r="AH236" s="34">
        <f>IFERROR(AE236/W236,0)</f>
        <v>0.1005164378385187</v>
      </c>
      <c r="AI236" s="34">
        <f>IFERROR(AD236/3.974,0)</f>
        <v>34120.533467539004</v>
      </c>
      <c r="AJ236" s="10">
        <v>19854</v>
      </c>
      <c r="AK236" s="2">
        <f>AJ236-AJ235</f>
        <v>-189</v>
      </c>
      <c r="AL236" s="2">
        <f>IFERROR(AJ236/AJ235,0)-1</f>
        <v>-9.4297260889087964E-3</v>
      </c>
      <c r="AM236" s="34">
        <f>IFERROR(AJ236/3.974,0)</f>
        <v>4995.973829894313</v>
      </c>
      <c r="AN236" s="34">
        <f>IFERROR(AJ236/C236," ")</f>
        <v>0.15035783255708282</v>
      </c>
      <c r="AO236" s="10">
        <v>505</v>
      </c>
      <c r="AP236">
        <f>AO236-AO235</f>
        <v>28</v>
      </c>
      <c r="AQ236">
        <f>IFERROR(AO236/AO235,0)-1</f>
        <v>5.8700209643605783E-2</v>
      </c>
      <c r="AR236" s="34">
        <f>IFERROR(AO236/3.974,0)</f>
        <v>127.07599396074484</v>
      </c>
      <c r="AS236" s="10">
        <v>547</v>
      </c>
      <c r="AT236" s="2">
        <f>AS236-AS235</f>
        <v>-7</v>
      </c>
      <c r="AU236" s="2">
        <f>IFERROR(AS236/AS235,0)-1</f>
        <v>-1.2635379061371799E-2</v>
      </c>
      <c r="AV236" s="34">
        <f>IFERROR(AS236/3.974,0)</f>
        <v>137.64469048817313</v>
      </c>
      <c r="AW236" s="80">
        <f>IFERROR(AS236/C236," ")</f>
        <v>4.1425271687682234E-3</v>
      </c>
      <c r="AX236" s="10">
        <v>119</v>
      </c>
      <c r="AY236">
        <f>AX236-AX235</f>
        <v>0</v>
      </c>
      <c r="AZ236" s="22">
        <f>IFERROR(AX236/AX235,0)-1</f>
        <v>0</v>
      </c>
      <c r="BA236" s="35">
        <f>IFERROR(AX236/3.974,0)</f>
        <v>29.944640161046802</v>
      </c>
      <c r="BB236" s="51">
        <f>IFERROR(AX236/C236," ")</f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>IFERROR(BC236-BC235,0)</f>
        <v>-168</v>
      </c>
      <c r="BE236" s="51">
        <f>IFERROR(BC236/BC235,0)-1</f>
        <v>-7.9271457556739922E-3</v>
      </c>
      <c r="BF236" s="35">
        <f>IFERROR(BC236/3.974,0)</f>
        <v>5290.6391545042779</v>
      </c>
      <c r="BG236" s="35">
        <f>IFERROR(BC236/C236," ")</f>
        <v>0.15922602143208756</v>
      </c>
      <c r="BH236" s="45">
        <v>21777</v>
      </c>
      <c r="BI236" s="48">
        <f>IFERROR((BH236-BH235), 0)</f>
        <v>135</v>
      </c>
      <c r="BJ236" s="14">
        <v>53697</v>
      </c>
      <c r="BK236" s="48">
        <f>IFERROR((BJ236-BJ235),0)</f>
        <v>328</v>
      </c>
      <c r="BL236" s="14">
        <v>38803</v>
      </c>
      <c r="BM236" s="48">
        <f>IFERROR((BL236-BL235),0)</f>
        <v>227</v>
      </c>
      <c r="BN236" s="14">
        <v>14740</v>
      </c>
      <c r="BO236" s="48">
        <f>IFERROR((BN236-BN235),0)</f>
        <v>85</v>
      </c>
      <c r="BP236" s="14">
        <v>3028</v>
      </c>
      <c r="BQ236" s="48">
        <f>IFERROR((BP236-BP235),0)</f>
        <v>23</v>
      </c>
      <c r="BR236" s="16">
        <v>21</v>
      </c>
      <c r="BS236" s="24">
        <f>IFERROR((BR236-BR235),0)</f>
        <v>0</v>
      </c>
      <c r="BT236" s="16">
        <v>133</v>
      </c>
      <c r="BU236" s="24">
        <f>IFERROR((BT236-BT235),0)</f>
        <v>0</v>
      </c>
      <c r="BV236" s="16">
        <v>557</v>
      </c>
      <c r="BW236" s="24">
        <f>IFERROR((BV236-BV235),0)</f>
        <v>2</v>
      </c>
      <c r="BX236" s="16">
        <v>1291</v>
      </c>
      <c r="BY236" s="24">
        <f>IFERROR((BX236-BX235),0)</f>
        <v>10</v>
      </c>
      <c r="BZ236" s="21">
        <v>676</v>
      </c>
      <c r="CA236" s="27">
        <f>IFERROR((BZ236-BZ235),0)</f>
        <v>3</v>
      </c>
    </row>
    <row r="237" spans="1:79">
      <c r="A237" s="3">
        <v>44134</v>
      </c>
      <c r="B237" s="22">
        <v>44134</v>
      </c>
      <c r="C237" s="10">
        <v>132867</v>
      </c>
      <c r="D237">
        <f>IFERROR(C237-C236,"")</f>
        <v>822</v>
      </c>
      <c r="E237" s="10">
        <v>2688</v>
      </c>
      <c r="F237">
        <f>E237-E236</f>
        <v>10</v>
      </c>
      <c r="G237" s="10">
        <v>109369</v>
      </c>
      <c r="H237">
        <f>G237-G236</f>
        <v>1027</v>
      </c>
      <c r="I237">
        <f>+IFERROR(C237-E237-G237,"")</f>
        <v>20810</v>
      </c>
      <c r="J237">
        <f>+IFERROR(I237-I236,"")</f>
        <v>-215</v>
      </c>
      <c r="K237">
        <f>+IFERROR(E237/C237,"")</f>
        <v>2.0230757072862336E-2</v>
      </c>
      <c r="L237">
        <f>+IFERROR(G237/C237,"")</f>
        <v>0.82314645472540204</v>
      </c>
      <c r="M237">
        <f>+IFERROR(I237/C237,"")</f>
        <v>0.15662278820173556</v>
      </c>
      <c r="N237" s="22">
        <f>+IFERROR(D237/C237,"")</f>
        <v>6.1866377655851344E-3</v>
      </c>
      <c r="O237">
        <f>+IFERROR(F237/E237,"")</f>
        <v>3.720238095238095E-3</v>
      </c>
      <c r="P237">
        <f>+IFERROR(H237/G237,"")</f>
        <v>9.3902294068703204E-3</v>
      </c>
      <c r="Q237">
        <f>+IFERROR(J237/I237,"")</f>
        <v>-1.0331571359923113E-2</v>
      </c>
      <c r="R237" s="22">
        <f>+IFERROR(C237/3.974,"")</f>
        <v>33434.071464519373</v>
      </c>
      <c r="S237" s="22">
        <f>+IFERROR(E237/3.974,"")</f>
        <v>676.39657775541014</v>
      </c>
      <c r="T237" s="22">
        <f>+IFERROR(G237/3.974,"")</f>
        <v>27521.137393054854</v>
      </c>
      <c r="U237" s="22">
        <f>+IFERROR(I237/3.974,"")</f>
        <v>5236.5374937091092</v>
      </c>
      <c r="V237" s="10">
        <v>662367</v>
      </c>
      <c r="W237">
        <f>V237-V236</f>
        <v>8103</v>
      </c>
      <c r="X237" s="22">
        <f>IFERROR(W237-W236,0)</f>
        <v>164</v>
      </c>
      <c r="Y237" s="35">
        <f>IFERROR(V237/3.974,0)</f>
        <v>166675.13839959737</v>
      </c>
      <c r="Z237" s="10">
        <v>525950</v>
      </c>
      <c r="AA237" s="2">
        <f>Z237-Z236</f>
        <v>7281</v>
      </c>
      <c r="AB237" s="29">
        <f>IFERROR(Z237/V237,0)</f>
        <v>0.79404620097317646</v>
      </c>
      <c r="AC237" s="32">
        <f>IFERROR(AA237-AA236,0)</f>
        <v>140</v>
      </c>
      <c r="AD237">
        <f>V237-Z237</f>
        <v>136417</v>
      </c>
      <c r="AE237" s="1">
        <f>AD237-AD236</f>
        <v>822</v>
      </c>
      <c r="AF237" s="29">
        <f>IFERROR(AD237/V237,0)</f>
        <v>0.20595379902682351</v>
      </c>
      <c r="AG237" s="32">
        <f>IFERROR(AE237-AE236,0)</f>
        <v>24</v>
      </c>
      <c r="AH237" s="34">
        <f>IFERROR(AE237/W237,0)</f>
        <v>0.10144390966308775</v>
      </c>
      <c r="AI237" s="34">
        <f>IFERROR(AD237/3.974,0)</f>
        <v>34327.377956718672</v>
      </c>
      <c r="AJ237" s="10">
        <v>19655</v>
      </c>
      <c r="AK237" s="2">
        <f>AJ237-AJ236</f>
        <v>-199</v>
      </c>
      <c r="AL237" s="2">
        <f>IFERROR(AJ237/AJ236,0)-1</f>
        <v>-1.0023169134683152E-2</v>
      </c>
      <c r="AM237" s="34">
        <f>IFERROR(AJ237/3.974,0)</f>
        <v>4945.8983392048312</v>
      </c>
      <c r="AN237" s="34">
        <f>IFERROR(AJ237/C237," ")</f>
        <v>0.14792988477199004</v>
      </c>
      <c r="AO237" s="10">
        <v>509</v>
      </c>
      <c r="AP237">
        <f>AO237-AO236</f>
        <v>4</v>
      </c>
      <c r="AQ237">
        <f>IFERROR(AO237/AO236,0)-1</f>
        <v>7.9207920792079278E-3</v>
      </c>
      <c r="AR237" s="34">
        <f>IFERROR(AO237/3.974,0)</f>
        <v>128.08253648716658</v>
      </c>
      <c r="AS237" s="10">
        <v>535</v>
      </c>
      <c r="AT237" s="2">
        <f>AS237-AS236</f>
        <v>-12</v>
      </c>
      <c r="AU237" s="2">
        <f>IFERROR(AS237/AS236,0)-1</f>
        <v>-2.1937842778793404E-2</v>
      </c>
      <c r="AV237" s="34">
        <f>IFERROR(AS237/3.974,0)</f>
        <v>134.62506290890789</v>
      </c>
      <c r="AW237" s="80">
        <f>IFERROR(AS237/C237," ")</f>
        <v>4.0265829739513951E-3</v>
      </c>
      <c r="AX237" s="10">
        <v>111</v>
      </c>
      <c r="AY237">
        <f>AX237-AX236</f>
        <v>-8</v>
      </c>
      <c r="AZ237" s="22">
        <f>IFERROR(AX237/AX236,0)-1</f>
        <v>-6.7226890756302504E-2</v>
      </c>
      <c r="BA237" s="35">
        <f>IFERROR(AX237/3.974,0)</f>
        <v>27.93155510820332</v>
      </c>
      <c r="BB237" s="51">
        <f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>IFERROR(BC237-BC236,0)</f>
        <v>-215</v>
      </c>
      <c r="BE237" s="51">
        <f>IFERROR(BC237/BC236,0)-1</f>
        <v>-1.0225921521997638E-2</v>
      </c>
      <c r="BF237" s="35">
        <f>IFERROR(BC237/3.974,0)</f>
        <v>5236.5374937091092</v>
      </c>
      <c r="BG237" s="35">
        <f>IFERROR(BC237/C237," ")</f>
        <v>0.15662278820173556</v>
      </c>
      <c r="BH237" s="45">
        <v>21947</v>
      </c>
      <c r="BI237" s="48">
        <f>IFERROR((BH237-BH236), 0)</f>
        <v>170</v>
      </c>
      <c r="BJ237" s="14">
        <v>54028</v>
      </c>
      <c r="BK237" s="48">
        <f>IFERROR((BJ237-BJ236),0)</f>
        <v>331</v>
      </c>
      <c r="BL237" s="14">
        <v>39016</v>
      </c>
      <c r="BM237" s="48">
        <f>IFERROR((BL237-BL236),0)</f>
        <v>213</v>
      </c>
      <c r="BN237" s="14">
        <v>14830</v>
      </c>
      <c r="BO237" s="48">
        <f>IFERROR((BN237-BN236),0)</f>
        <v>90</v>
      </c>
      <c r="BP237" s="14">
        <v>3046</v>
      </c>
      <c r="BQ237" s="48">
        <f>IFERROR((BP237-BP236),0)</f>
        <v>18</v>
      </c>
      <c r="BR237" s="16">
        <v>21</v>
      </c>
      <c r="BS237" s="24">
        <f>IFERROR((BR237-BR236),0)</f>
        <v>0</v>
      </c>
      <c r="BT237" s="16">
        <v>134</v>
      </c>
      <c r="BU237" s="24">
        <f>IFERROR((BT237-BT236),0)</f>
        <v>1</v>
      </c>
      <c r="BV237" s="16">
        <v>558</v>
      </c>
      <c r="BW237" s="24">
        <f>IFERROR((BV237-BV236),0)</f>
        <v>1</v>
      </c>
      <c r="BX237" s="16">
        <v>1295</v>
      </c>
      <c r="BY237" s="24">
        <f>IFERROR((BX237-BX236),0)</f>
        <v>4</v>
      </c>
      <c r="BZ237" s="21">
        <v>680</v>
      </c>
      <c r="CA237" s="27">
        <f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>IFERROR(C238-C237,"")</f>
        <v>731</v>
      </c>
      <c r="E238" s="10">
        <v>2700</v>
      </c>
      <c r="F238">
        <f>E238-E237</f>
        <v>12</v>
      </c>
      <c r="G238" s="10">
        <v>110552</v>
      </c>
      <c r="H238">
        <f>G238-G237</f>
        <v>1183</v>
      </c>
      <c r="I238">
        <f>+IFERROR(C238-E238-G238,"")</f>
        <v>20346</v>
      </c>
      <c r="J238">
        <f>+IFERROR(I238-I237,"")</f>
        <v>-464</v>
      </c>
      <c r="K238">
        <f>+IFERROR(E238/C238,"")</f>
        <v>2.0209883381487746E-2</v>
      </c>
      <c r="L238">
        <f>+IFERROR(G238/C238,"")</f>
        <v>0.82749741762601237</v>
      </c>
      <c r="M238">
        <f>+IFERROR(I238/C238,"")</f>
        <v>0.15229269899249989</v>
      </c>
      <c r="N238" s="22">
        <f>+IFERROR(D238/C238,"")</f>
        <v>5.4716387969879791E-3</v>
      </c>
      <c r="O238">
        <f>+IFERROR(F238/E238,"")</f>
        <v>4.4444444444444444E-3</v>
      </c>
      <c r="P238">
        <f>+IFERROR(H238/G238,"")</f>
        <v>1.0700846660395108E-2</v>
      </c>
      <c r="Q238">
        <f>+IFERROR(J238/I238,"")</f>
        <v>-2.2805465447753859E-2</v>
      </c>
      <c r="R238" s="22">
        <f>+IFERROR(C238/3.974,"")</f>
        <v>33618.017111222951</v>
      </c>
      <c r="S238" s="22">
        <f>+IFERROR(E238/3.974,"")</f>
        <v>679.4162053346754</v>
      </c>
      <c r="T238" s="22">
        <f>+IFERROR(G238/3.974,"")</f>
        <v>27818.822345244083</v>
      </c>
      <c r="U238" s="22">
        <f>+IFERROR(I238/3.974,"")</f>
        <v>5119.7785606441867</v>
      </c>
      <c r="V238" s="10">
        <v>669813</v>
      </c>
      <c r="W238">
        <f>V238-V237</f>
        <v>7446</v>
      </c>
      <c r="X238" s="22">
        <f>IFERROR(W238-W237,0)</f>
        <v>-657</v>
      </c>
      <c r="Y238" s="35">
        <f>IFERROR(V238/3.974,0)</f>
        <v>168548.81731253144</v>
      </c>
      <c r="Z238" s="10">
        <v>532665</v>
      </c>
      <c r="AA238" s="2">
        <f>Z238-Z237</f>
        <v>6715</v>
      </c>
      <c r="AB238" s="29">
        <f>IFERROR(Z238/V238,0)</f>
        <v>0.79524434431699598</v>
      </c>
      <c r="AC238" s="32">
        <f>IFERROR(AA238-AA237,0)</f>
        <v>-566</v>
      </c>
      <c r="AD238">
        <f>V238-Z238</f>
        <v>137148</v>
      </c>
      <c r="AE238" s="1">
        <f>AD238-AD237</f>
        <v>731</v>
      </c>
      <c r="AF238" s="29">
        <f>IFERROR(AD238/V238,0)</f>
        <v>0.20475565568300405</v>
      </c>
      <c r="AG238" s="32">
        <f>IFERROR(AE238-AE237,0)</f>
        <v>-91</v>
      </c>
      <c r="AH238" s="34">
        <f>IFERROR(AE238/W238,0)</f>
        <v>9.8173515981735154E-2</v>
      </c>
      <c r="AI238" s="34">
        <f>IFERROR(AD238/3.974,0)</f>
        <v>34511.323603422243</v>
      </c>
      <c r="AJ238" s="10">
        <v>19139</v>
      </c>
      <c r="AK238" s="2">
        <f>AJ238-AJ237</f>
        <v>-516</v>
      </c>
      <c r="AL238" s="2">
        <f>IFERROR(AJ238/AJ237,0)-1</f>
        <v>-2.6252861867209321E-2</v>
      </c>
      <c r="AM238" s="34">
        <f>IFERROR(AJ238/3.974,0)</f>
        <v>4816.0543532964266</v>
      </c>
      <c r="AN238" s="34">
        <f>IFERROR(AJ238/C238," ")</f>
        <v>0.14325813260677556</v>
      </c>
      <c r="AO238" s="10">
        <v>533</v>
      </c>
      <c r="AP238">
        <f>AO238-AO237</f>
        <v>24</v>
      </c>
      <c r="AQ238">
        <f>IFERROR(AO238/AO237,0)-1</f>
        <v>4.7151277013752546E-2</v>
      </c>
      <c r="AR238" s="34">
        <f>IFERROR(AO238/3.974,0)</f>
        <v>134.12179164569702</v>
      </c>
      <c r="AS238" s="10">
        <v>562</v>
      </c>
      <c r="AT238" s="2">
        <f>AS238-AS237</f>
        <v>27</v>
      </c>
      <c r="AU238" s="2">
        <f>IFERROR(AS238/AS237,0)-1</f>
        <v>5.0467289719626107E-2</v>
      </c>
      <c r="AV238" s="34">
        <f>IFERROR(AS238/3.974,0)</f>
        <v>141.41922496225465</v>
      </c>
      <c r="AW238" s="80">
        <f>IFERROR(AS238/C238," ")</f>
        <v>4.2066498001467091E-3</v>
      </c>
      <c r="AX238" s="10">
        <v>112</v>
      </c>
      <c r="AY238">
        <f>AX238-AX237</f>
        <v>1</v>
      </c>
      <c r="AZ238" s="22">
        <f>IFERROR(AX238/AX237,0)-1</f>
        <v>9.009009009008917E-3</v>
      </c>
      <c r="BA238" s="35">
        <f>IFERROR(AX238/3.974,0)</f>
        <v>28.183190739808754</v>
      </c>
      <c r="BB238" s="51">
        <f>IFERROR(AX238/C238," ")</f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>IFERROR(BC238-BC237,0)</f>
        <v>-464</v>
      </c>
      <c r="BE238" s="51">
        <f>IFERROR(BC238/BC237,0)-1</f>
        <v>-2.2296972609322396E-2</v>
      </c>
      <c r="BF238" s="35">
        <f>IFERROR(BC238/3.974,0)</f>
        <v>5119.7785606441867</v>
      </c>
      <c r="BG238" s="35">
        <f>IFERROR(BC238/C238," ")</f>
        <v>0.15229269899249989</v>
      </c>
      <c r="BH238" s="45">
        <v>22112</v>
      </c>
      <c r="BI238" s="48">
        <f>IFERROR((BH238-BH237), 0)</f>
        <v>165</v>
      </c>
      <c r="BJ238" s="14">
        <v>54309</v>
      </c>
      <c r="BK238" s="48">
        <f>IFERROR((BJ238-BJ237),0)</f>
        <v>281</v>
      </c>
      <c r="BL238" s="14">
        <v>39196</v>
      </c>
      <c r="BM238" s="48">
        <f>IFERROR((BL238-BL237),0)</f>
        <v>180</v>
      </c>
      <c r="BN238" s="14">
        <v>14922</v>
      </c>
      <c r="BO238" s="48">
        <f>IFERROR((BN238-BN237),0)</f>
        <v>92</v>
      </c>
      <c r="BP238" s="14">
        <v>3059</v>
      </c>
      <c r="BQ238" s="48">
        <f>IFERROR((BP238-BP237),0)</f>
        <v>13</v>
      </c>
      <c r="BR238" s="16">
        <v>21</v>
      </c>
      <c r="BS238" s="24">
        <f>IFERROR((BR238-BR237),0)</f>
        <v>0</v>
      </c>
      <c r="BT238" s="16">
        <v>134</v>
      </c>
      <c r="BU238" s="24">
        <f>IFERROR((BT238-BT237),0)</f>
        <v>0</v>
      </c>
      <c r="BV238" s="16">
        <v>561</v>
      </c>
      <c r="BW238" s="24">
        <f>IFERROR((BV238-BV237),0)</f>
        <v>3</v>
      </c>
      <c r="BX238" s="16">
        <v>1301</v>
      </c>
      <c r="BY238" s="24">
        <f>IFERROR((BX238-BX237),0)</f>
        <v>6</v>
      </c>
      <c r="BZ238" s="21">
        <v>683</v>
      </c>
      <c r="CA238" s="27">
        <f>IFERROR((BZ238-BZ237),0)</f>
        <v>3</v>
      </c>
    </row>
    <row r="239" spans="1:79">
      <c r="A239" s="3">
        <v>44136</v>
      </c>
      <c r="B239" s="22">
        <v>44136</v>
      </c>
      <c r="C239" s="10">
        <v>134336</v>
      </c>
      <c r="D239">
        <f>IFERROR(C239-C238,"")</f>
        <v>738</v>
      </c>
      <c r="E239" s="10">
        <v>2706</v>
      </c>
      <c r="F239">
        <f>E239-E238</f>
        <v>6</v>
      </c>
      <c r="G239" s="10">
        <v>111634</v>
      </c>
      <c r="H239">
        <f>G239-G238</f>
        <v>1082</v>
      </c>
      <c r="I239">
        <f>+IFERROR(C239-E239-G239,"")</f>
        <v>19996</v>
      </c>
      <c r="J239">
        <f>+IFERROR(I239-I238,"")</f>
        <v>-350</v>
      </c>
      <c r="K239">
        <f>+IFERROR(E239/C239,"")</f>
        <v>2.014352072415436E-2</v>
      </c>
      <c r="L239">
        <f>+IFERROR(G239/C239,"")</f>
        <v>0.8310058361124345</v>
      </c>
      <c r="M239">
        <f>+IFERROR(I239/C239,"")</f>
        <v>0.14885064316341115</v>
      </c>
      <c r="N239" s="22">
        <f>+IFERROR(D239/C239,"")</f>
        <v>5.4936874702239159E-3</v>
      </c>
      <c r="O239">
        <f>+IFERROR(F239/E239,"")</f>
        <v>2.2172949002217295E-3</v>
      </c>
      <c r="P239">
        <f>+IFERROR(H239/G239,"")</f>
        <v>9.6923876238421986E-3</v>
      </c>
      <c r="Q239">
        <f>+IFERROR(J239/I239,"")</f>
        <v>-1.7503500700140028E-2</v>
      </c>
      <c r="R239" s="22">
        <f>+IFERROR(C239/3.974,"")</f>
        <v>33803.724207347761</v>
      </c>
      <c r="S239" s="22">
        <f>+IFERROR(E239/3.974,"")</f>
        <v>680.92601912430791</v>
      </c>
      <c r="T239" s="22">
        <f>+IFERROR(G239/3.974,"")</f>
        <v>28091.092098641166</v>
      </c>
      <c r="U239" s="22">
        <f>+IFERROR(I239/3.974,"")</f>
        <v>5031.7060895822842</v>
      </c>
      <c r="V239" s="10">
        <v>676295</v>
      </c>
      <c r="W239">
        <f>V239-V238</f>
        <v>6482</v>
      </c>
      <c r="X239" s="22">
        <f>IFERROR(W239-W238,0)</f>
        <v>-964</v>
      </c>
      <c r="Y239" s="35">
        <f>IFERROR(V239/3.974,0)</f>
        <v>170179.91947659789</v>
      </c>
      <c r="Z239" s="10">
        <v>538409</v>
      </c>
      <c r="AA239" s="2">
        <f>Z239-Z238</f>
        <v>5744</v>
      </c>
      <c r="AB239" s="29">
        <f>IFERROR(Z239/V239,0)</f>
        <v>0.79611560044063612</v>
      </c>
      <c r="AC239" s="32">
        <f>IFERROR(AA239-AA238,0)</f>
        <v>-971</v>
      </c>
      <c r="AD239">
        <f>V239-Z239</f>
        <v>137886</v>
      </c>
      <c r="AE239" s="1">
        <f>AD239-AD238</f>
        <v>738</v>
      </c>
      <c r="AF239" s="29">
        <f>IFERROR(AD239/V239,0)</f>
        <v>0.20388439955936388</v>
      </c>
      <c r="AG239" s="32">
        <f>IFERROR(AE239-AE238,0)</f>
        <v>7</v>
      </c>
      <c r="AH239" s="34">
        <f>IFERROR(AE239/W239,0)</f>
        <v>0.1138537488429497</v>
      </c>
      <c r="AI239" s="34">
        <f>IFERROR(AD239/3.974,0)</f>
        <v>34697.030699547053</v>
      </c>
      <c r="AJ239" s="10">
        <v>18765</v>
      </c>
      <c r="AK239" s="2">
        <f>AJ239-AJ238</f>
        <v>-374</v>
      </c>
      <c r="AL239" s="2">
        <f>IFERROR(AJ239/AJ238,0)-1</f>
        <v>-1.9541250849051672E-2</v>
      </c>
      <c r="AM239" s="34">
        <f>IFERROR(AJ239/3.974,0)</f>
        <v>4721.9426270759941</v>
      </c>
      <c r="AN239" s="34">
        <f>IFERROR(AJ239/C239," ")</f>
        <v>0.13968705335874226</v>
      </c>
      <c r="AO239" s="10">
        <v>562</v>
      </c>
      <c r="AP239">
        <f>AO239-AO238</f>
        <v>29</v>
      </c>
      <c r="AQ239">
        <f>IFERROR(AO239/AO238,0)-1</f>
        <v>5.4409005628517804E-2</v>
      </c>
      <c r="AR239" s="34">
        <f>IFERROR(AO239/3.974,0)</f>
        <v>141.41922496225465</v>
      </c>
      <c r="AS239" s="10">
        <v>562</v>
      </c>
      <c r="AT239" s="2">
        <f>AS239-AS238</f>
        <v>0</v>
      </c>
      <c r="AU239" s="2">
        <f>IFERROR(AS239/AS238,0)-1</f>
        <v>0</v>
      </c>
      <c r="AV239" s="34">
        <f>IFERROR(AS239/3.974,0)</f>
        <v>141.41922496225465</v>
      </c>
      <c r="AW239" s="80">
        <f>IFERROR(AS239/C239," ")</f>
        <v>4.1835397808480225E-3</v>
      </c>
      <c r="AX239" s="10">
        <v>107</v>
      </c>
      <c r="AY239">
        <f>AX239-AX238</f>
        <v>-5</v>
      </c>
      <c r="AZ239" s="22">
        <f>IFERROR(AX239/AX238,0)-1</f>
        <v>-4.4642857142857095E-2</v>
      </c>
      <c r="BA239" s="35">
        <f>IFERROR(AX239/3.974,0)</f>
        <v>26.92501258178158</v>
      </c>
      <c r="BB239" s="51">
        <f>IFERROR(AX239/C239," ")</f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>IFERROR(BC239-BC238,0)</f>
        <v>-350</v>
      </c>
      <c r="BE239" s="51">
        <f>IFERROR(BC239/BC238,0)-1</f>
        <v>-1.7202398505848815E-2</v>
      </c>
      <c r="BF239" s="35">
        <f>IFERROR(BC239/3.974,0)</f>
        <v>5031.7060895822842</v>
      </c>
      <c r="BG239" s="35">
        <f>IFERROR(BC239/C239," ")</f>
        <v>0.14885064316341115</v>
      </c>
      <c r="BH239" s="45">
        <v>22267</v>
      </c>
      <c r="BI239" s="48">
        <f>IFERROR((BH239-BH238), 0)</f>
        <v>155</v>
      </c>
      <c r="BJ239" s="14">
        <v>54577</v>
      </c>
      <c r="BK239" s="48">
        <f>IFERROR((BJ239-BJ238),0)</f>
        <v>268</v>
      </c>
      <c r="BL239" s="14">
        <v>39397</v>
      </c>
      <c r="BM239" s="48">
        <f>IFERROR((BL239-BL238),0)</f>
        <v>201</v>
      </c>
      <c r="BN239" s="14">
        <v>15021</v>
      </c>
      <c r="BO239" s="48">
        <f>IFERROR((BN239-BN238),0)</f>
        <v>99</v>
      </c>
      <c r="BP239" s="14">
        <v>3074</v>
      </c>
      <c r="BQ239" s="48">
        <f>IFERROR((BP239-BP238),0)</f>
        <v>15</v>
      </c>
      <c r="BR239" s="16">
        <v>21</v>
      </c>
      <c r="BS239" s="24">
        <f>IFERROR((BR239-BR238),0)</f>
        <v>0</v>
      </c>
      <c r="BT239" s="16">
        <v>134</v>
      </c>
      <c r="BU239" s="24">
        <f>IFERROR((BT239-BT238),0)</f>
        <v>0</v>
      </c>
      <c r="BV239" s="16">
        <v>561</v>
      </c>
      <c r="BW239" s="24">
        <f>IFERROR((BV239-BV238),0)</f>
        <v>0</v>
      </c>
      <c r="BX239" s="16">
        <v>1304</v>
      </c>
      <c r="BY239" s="24">
        <f>IFERROR((BX239-BX238),0)</f>
        <v>3</v>
      </c>
      <c r="BZ239" s="21">
        <v>686</v>
      </c>
      <c r="CA239" s="27">
        <f>IFERROR((BZ239-BZ238),0)</f>
        <v>3</v>
      </c>
    </row>
    <row r="240" spans="1:79">
      <c r="A240" s="3">
        <v>44137</v>
      </c>
      <c r="B240" s="22">
        <v>44137</v>
      </c>
      <c r="C240" s="10">
        <v>134915</v>
      </c>
      <c r="D240">
        <f>IFERROR(C240-C239,"")</f>
        <v>579</v>
      </c>
      <c r="E240" s="10">
        <v>2720</v>
      </c>
      <c r="F240">
        <f>E240-E239</f>
        <v>14</v>
      </c>
      <c r="G240" s="10">
        <v>112565</v>
      </c>
      <c r="H240">
        <f>G240-G239</f>
        <v>931</v>
      </c>
      <c r="I240">
        <f>+IFERROR(C240-E240-G240,"")</f>
        <v>19630</v>
      </c>
      <c r="J240">
        <f>+IFERROR(I240-I239,"")</f>
        <v>-366</v>
      </c>
      <c r="K240">
        <f>+IFERROR(E240/C240,"")</f>
        <v>2.0160842011636957E-2</v>
      </c>
      <c r="L240">
        <f>+IFERROR(G240/C240,"")</f>
        <v>0.83434014008820367</v>
      </c>
      <c r="M240">
        <f>+IFERROR(I240/C240,"")</f>
        <v>0.14549901790015937</v>
      </c>
      <c r="N240" s="22">
        <f>+IFERROR(D240/C240,"")</f>
        <v>4.2915910017418376E-3</v>
      </c>
      <c r="O240">
        <f>+IFERROR(F240/E240,"")</f>
        <v>5.1470588235294117E-3</v>
      </c>
      <c r="P240">
        <f>+IFERROR(H240/G240,"")</f>
        <v>8.2707768844667521E-3</v>
      </c>
      <c r="Q240">
        <f>+IFERROR(J240/I240,"")</f>
        <v>-1.8644931227712686E-2</v>
      </c>
      <c r="R240" s="22">
        <f>+IFERROR(C240/3.974,"")</f>
        <v>33949.421238047304</v>
      </c>
      <c r="S240" s="22">
        <f>+IFERROR(E240/3.974,"")</f>
        <v>684.44891796678405</v>
      </c>
      <c r="T240" s="22">
        <f>+IFERROR(G240/3.974,"")</f>
        <v>28325.364871665828</v>
      </c>
      <c r="U240" s="22">
        <f>+IFERROR(I240/3.974,"")</f>
        <v>4939.6074484146957</v>
      </c>
      <c r="V240" s="10">
        <v>680908</v>
      </c>
      <c r="W240">
        <f>V240-V239</f>
        <v>4613</v>
      </c>
      <c r="X240" s="22">
        <f>IFERROR(W240-W239,0)</f>
        <v>-1869</v>
      </c>
      <c r="Y240" s="35">
        <f>IFERROR(V240/3.974,0)</f>
        <v>171340.71464519374</v>
      </c>
      <c r="Z240" s="10">
        <v>542443</v>
      </c>
      <c r="AA240" s="2">
        <f>Z240-Z239</f>
        <v>4034</v>
      </c>
      <c r="AB240" s="29">
        <f>IFERROR(Z240/V240,0)</f>
        <v>0.79664653668336982</v>
      </c>
      <c r="AC240" s="32">
        <f>IFERROR(AA240-AA239,0)</f>
        <v>-1710</v>
      </c>
      <c r="AD240">
        <f>V240-Z240</f>
        <v>138465</v>
      </c>
      <c r="AE240" s="1">
        <f>AD240-AD239</f>
        <v>579</v>
      </c>
      <c r="AF240" s="29">
        <f>IFERROR(AD240/V240,0)</f>
        <v>0.20335346331663015</v>
      </c>
      <c r="AG240" s="32">
        <f>IFERROR(AE240-AE239,0)</f>
        <v>-159</v>
      </c>
      <c r="AH240" s="34">
        <f>IFERROR(AE240/W240,0)</f>
        <v>0.12551484933882506</v>
      </c>
      <c r="AI240" s="34">
        <f>IFERROR(AD240/3.974,0)</f>
        <v>34842.727730246603</v>
      </c>
      <c r="AJ240" s="10">
        <v>18424</v>
      </c>
      <c r="AK240" s="2">
        <f>AJ240-AJ239</f>
        <v>-341</v>
      </c>
      <c r="AL240" s="2">
        <f>IFERROR(AJ240/AJ239,0)-1</f>
        <v>-1.8172128963495848E-2</v>
      </c>
      <c r="AM240" s="34">
        <f>IFERROR(AJ240/3.974,0)</f>
        <v>4636.1348766985402</v>
      </c>
      <c r="AN240" s="34">
        <f>IFERROR(AJ240/C240," ")</f>
        <v>0.13656005633176443</v>
      </c>
      <c r="AO240" s="10">
        <v>562</v>
      </c>
      <c r="AP240">
        <f>AO240-AO239</f>
        <v>0</v>
      </c>
      <c r="AQ240">
        <f>IFERROR(AO240/AO239,0)-1</f>
        <v>0</v>
      </c>
      <c r="AR240" s="34">
        <f>IFERROR(AO240/3.974,0)</f>
        <v>141.41922496225465</v>
      </c>
      <c r="AS240" s="10">
        <v>529</v>
      </c>
      <c r="AT240" s="2">
        <f>AS240-AS239</f>
        <v>-33</v>
      </c>
      <c r="AU240" s="2">
        <f>IFERROR(AS240/AS239,0)-1</f>
        <v>-5.871886120996439E-2</v>
      </c>
      <c r="AV240" s="34">
        <f>IFERROR(AS240/3.974,0)</f>
        <v>133.11524911927529</v>
      </c>
      <c r="AW240" s="80">
        <f>IFERROR(AS240/C240," ")</f>
        <v>3.9209872882926284E-3</v>
      </c>
      <c r="AX240" s="10">
        <v>115</v>
      </c>
      <c r="AY240">
        <f>AX240-AX239</f>
        <v>8</v>
      </c>
      <c r="AZ240" s="22">
        <f>IFERROR(AX240/AX239,0)-1</f>
        <v>7.4766355140186924E-2</v>
      </c>
      <c r="BA240" s="35">
        <f>IFERROR(AX240/3.974,0)</f>
        <v>28.938097634625063</v>
      </c>
      <c r="BB240" s="51">
        <f>IFERROR(AX240/C240," ")</f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>IFERROR(BC240-BC239,0)</f>
        <v>-366</v>
      </c>
      <c r="BE240" s="51">
        <f>IFERROR(BC240/BC239,0)-1</f>
        <v>-1.8303660732146398E-2</v>
      </c>
      <c r="BF240" s="35">
        <f>IFERROR(BC240/3.974,0)</f>
        <v>4939.6074484146957</v>
      </c>
      <c r="BG240" s="35">
        <f>IFERROR(BC240/C240," ")</f>
        <v>0.14549901790015937</v>
      </c>
      <c r="BH240" s="45">
        <v>22392</v>
      </c>
      <c r="BI240" s="48">
        <f>IFERROR((BH240-BH239), 0)</f>
        <v>125</v>
      </c>
      <c r="BJ240" s="14">
        <v>54822</v>
      </c>
      <c r="BK240" s="48">
        <f>IFERROR((BJ240-BJ239),0)</f>
        <v>245</v>
      </c>
      <c r="BL240" s="14">
        <v>39528</v>
      </c>
      <c r="BM240" s="48">
        <f>IFERROR((BL240-BL239),0)</f>
        <v>131</v>
      </c>
      <c r="BN240" s="14">
        <v>15089</v>
      </c>
      <c r="BO240" s="48">
        <f>IFERROR((BN240-BN239),0)</f>
        <v>68</v>
      </c>
      <c r="BP240" s="14">
        <v>3084</v>
      </c>
      <c r="BQ240" s="48">
        <f>IFERROR((BP240-BP239),0)</f>
        <v>10</v>
      </c>
      <c r="BR240" s="16">
        <v>21</v>
      </c>
      <c r="BS240" s="24">
        <f>IFERROR((BR240-BR239),0)</f>
        <v>0</v>
      </c>
      <c r="BT240" s="16">
        <v>135</v>
      </c>
      <c r="BU240" s="24">
        <f>IFERROR((BT240-BT239),0)</f>
        <v>1</v>
      </c>
      <c r="BV240" s="16">
        <v>565</v>
      </c>
      <c r="BW240" s="24">
        <f>IFERROR((BV240-BV239),0)</f>
        <v>4</v>
      </c>
      <c r="BX240" s="16">
        <v>1312</v>
      </c>
      <c r="BY240" s="24">
        <f>IFERROR((BX240-BX239),0)</f>
        <v>8</v>
      </c>
      <c r="BZ240" s="21">
        <v>687</v>
      </c>
      <c r="CA240" s="27">
        <f>IFERROR((BZ240-BZ239),0)</f>
        <v>1</v>
      </c>
    </row>
    <row r="241" spans="1:79">
      <c r="A241" s="3">
        <v>44138</v>
      </c>
      <c r="B241" s="22">
        <v>44138</v>
      </c>
      <c r="C241" s="10">
        <v>135592</v>
      </c>
      <c r="D241">
        <f>IFERROR(C241-C240,"")</f>
        <v>677</v>
      </c>
      <c r="E241" s="10">
        <v>2731</v>
      </c>
      <c r="F241">
        <f>E241-E240</f>
        <v>11</v>
      </c>
      <c r="G241" s="10">
        <v>113379</v>
      </c>
      <c r="H241">
        <f>G241-G240</f>
        <v>814</v>
      </c>
      <c r="I241">
        <f>+IFERROR(C241-E241-G241,"")</f>
        <v>19482</v>
      </c>
      <c r="J241">
        <f>+IFERROR(I241-I240,"")</f>
        <v>-148</v>
      </c>
      <c r="K241">
        <f>+IFERROR(E241/C241,"")</f>
        <v>2.0141306271756445E-2</v>
      </c>
      <c r="L241">
        <f>+IFERROR(G241/C241,"")</f>
        <v>0.8361776505988554</v>
      </c>
      <c r="M241">
        <f>+IFERROR(I241/C241,"")</f>
        <v>0.14368104312938818</v>
      </c>
      <c r="N241" s="22">
        <f>+IFERROR(D241/C241,"")</f>
        <v>4.9929199362794266E-3</v>
      </c>
      <c r="O241">
        <f>+IFERROR(F241/E241,"")</f>
        <v>4.0278286341999267E-3</v>
      </c>
      <c r="P241">
        <f>+IFERROR(H241/G241,"")</f>
        <v>7.1794600411010856E-3</v>
      </c>
      <c r="Q241">
        <f>+IFERROR(J241/I241,"")</f>
        <v>-7.5967559798788623E-3</v>
      </c>
      <c r="R241" s="22">
        <f>+IFERROR(C241/3.974,"")</f>
        <v>34119.778560644183</v>
      </c>
      <c r="S241" s="22">
        <f>+IFERROR(E241/3.974,"")</f>
        <v>687.21690991444382</v>
      </c>
      <c r="T241" s="22">
        <f>+IFERROR(G241/3.974,"")</f>
        <v>28530.196275792652</v>
      </c>
      <c r="U241" s="22">
        <f>+IFERROR(I241/3.974,"")</f>
        <v>4902.3653749370906</v>
      </c>
      <c r="V241" s="10">
        <v>686698</v>
      </c>
      <c r="W241">
        <f>V241-V240</f>
        <v>5790</v>
      </c>
      <c r="X241" s="22">
        <f>IFERROR(W241-W240,0)</f>
        <v>1177</v>
      </c>
      <c r="Y241" s="35">
        <f>IFERROR(V241/3.974,0)</f>
        <v>172797.68495218921</v>
      </c>
      <c r="Z241" s="10">
        <v>547556</v>
      </c>
      <c r="AA241" s="2">
        <f>Z241-Z240</f>
        <v>5113</v>
      </c>
      <c r="AB241" s="29">
        <f>IFERROR(Z241/V241,0)</f>
        <v>0.79737526540051085</v>
      </c>
      <c r="AC241" s="32">
        <f>IFERROR(AA241-AA240,0)</f>
        <v>1079</v>
      </c>
      <c r="AD241">
        <f>V241-Z241</f>
        <v>139142</v>
      </c>
      <c r="AE241" s="1">
        <f>AD241-AD240</f>
        <v>677</v>
      </c>
      <c r="AF241" s="29">
        <f>IFERROR(AD241/V241,0)</f>
        <v>0.20262473459948915</v>
      </c>
      <c r="AG241" s="32">
        <f>IFERROR(AE241-AE240,0)</f>
        <v>98</v>
      </c>
      <c r="AH241" s="34">
        <f>IFERROR(AE241/W241,0)</f>
        <v>0.11692573402417962</v>
      </c>
      <c r="AI241" s="34">
        <f>IFERROR(AD241/3.974,0)</f>
        <v>35013.085052843482</v>
      </c>
      <c r="AJ241" s="10">
        <v>18270</v>
      </c>
      <c r="AK241" s="2">
        <f>AJ241-AJ240</f>
        <v>-154</v>
      </c>
      <c r="AL241" s="2">
        <f>IFERROR(AJ241/AJ240,0)-1</f>
        <v>-8.358662613981771E-3</v>
      </c>
      <c r="AM241" s="34">
        <f>IFERROR(AJ241/3.974,0)</f>
        <v>4597.382989431303</v>
      </c>
      <c r="AN241" s="34">
        <f>IFERROR(AJ241/C241," ")</f>
        <v>0.13474246268216414</v>
      </c>
      <c r="AO241" s="10">
        <v>570</v>
      </c>
      <c r="AP241">
        <f>AO241-AO240</f>
        <v>8</v>
      </c>
      <c r="AQ241">
        <f>IFERROR(AO241/AO240,0)-1</f>
        <v>1.4234875444839812E-2</v>
      </c>
      <c r="AR241" s="34">
        <f>IFERROR(AO241/3.974,0)</f>
        <v>143.43231001509812</v>
      </c>
      <c r="AS241" s="10">
        <v>532</v>
      </c>
      <c r="AT241" s="2">
        <f>AS241-AS240</f>
        <v>3</v>
      </c>
      <c r="AU241" s="2">
        <f>IFERROR(AS241/AS240,0)-1</f>
        <v>5.6710775047259521E-3</v>
      </c>
      <c r="AV241" s="34">
        <f>IFERROR(AS241/3.974,0)</f>
        <v>133.87015601409158</v>
      </c>
      <c r="AW241" s="80">
        <f>IFERROR(AS241/C241," ")</f>
        <v>3.9235353118178065E-3</v>
      </c>
      <c r="AX241" s="10">
        <v>110</v>
      </c>
      <c r="AY241">
        <f>AX241-AX240</f>
        <v>-5</v>
      </c>
      <c r="AZ241" s="22">
        <f>IFERROR(AX241/AX240,0)-1</f>
        <v>-4.3478260869565188E-2</v>
      </c>
      <c r="BA241" s="35">
        <f>IFERROR(AX241/3.974,0)</f>
        <v>27.679919476597885</v>
      </c>
      <c r="BB241" s="51">
        <f>IFERROR(AX241/C241," ")</f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>IFERROR(BC241-BC240,0)</f>
        <v>-148</v>
      </c>
      <c r="BE241" s="51">
        <f>IFERROR(BC241/BC240,0)-1</f>
        <v>-7.5394803871624561E-3</v>
      </c>
      <c r="BF241" s="35">
        <f>IFERROR(BC241/3.974,0)</f>
        <v>4902.3653749370906</v>
      </c>
      <c r="BG241" s="35">
        <f>IFERROR(BC241/C241," ")</f>
        <v>0.14368104312938818</v>
      </c>
      <c r="BH241" s="45">
        <v>22547</v>
      </c>
      <c r="BI241" s="48">
        <f>IFERROR((BH241-BH240), 0)</f>
        <v>155</v>
      </c>
      <c r="BJ241" s="14">
        <v>55085</v>
      </c>
      <c r="BK241" s="48">
        <f>IFERROR((BJ241-BJ240),0)</f>
        <v>263</v>
      </c>
      <c r="BL241" s="14">
        <v>39697</v>
      </c>
      <c r="BM241" s="48">
        <f>IFERROR((BL241-BL240),0)</f>
        <v>169</v>
      </c>
      <c r="BN241" s="14">
        <v>15161</v>
      </c>
      <c r="BO241" s="48">
        <f>IFERROR((BN241-BN240),0)</f>
        <v>72</v>
      </c>
      <c r="BP241" s="14">
        <v>3102</v>
      </c>
      <c r="BQ241" s="48">
        <f>IFERROR((BP241-BP240),0)</f>
        <v>18</v>
      </c>
      <c r="BR241" s="16">
        <v>21</v>
      </c>
      <c r="BS241" s="24">
        <f>IFERROR((BR241-BR240),0)</f>
        <v>0</v>
      </c>
      <c r="BT241" s="16">
        <v>135</v>
      </c>
      <c r="BU241" s="24">
        <f>IFERROR((BT241-BT240),0)</f>
        <v>0</v>
      </c>
      <c r="BV241" s="16">
        <v>570</v>
      </c>
      <c r="BW241" s="24">
        <f>IFERROR((BV241-BV240),0)</f>
        <v>5</v>
      </c>
      <c r="BX241" s="16">
        <v>1315</v>
      </c>
      <c r="BY241" s="24">
        <f>IFERROR((BX241-BX240),0)</f>
        <v>3</v>
      </c>
      <c r="BZ241" s="21">
        <v>690</v>
      </c>
      <c r="CA241" s="27">
        <f>IFERROR((BZ241-BZ240),0)</f>
        <v>3</v>
      </c>
    </row>
    <row r="242" spans="1:79">
      <c r="A242" s="3">
        <v>44139</v>
      </c>
      <c r="B242" s="22">
        <v>44139</v>
      </c>
      <c r="C242" s="10">
        <v>136024</v>
      </c>
      <c r="D242">
        <f>IFERROR(C242-C241,"")</f>
        <v>432</v>
      </c>
      <c r="E242" s="10">
        <v>2744</v>
      </c>
      <c r="F242">
        <f>E242-E241</f>
        <v>13</v>
      </c>
      <c r="G242" s="10">
        <v>114207</v>
      </c>
      <c r="H242">
        <f>G242-G241</f>
        <v>828</v>
      </c>
      <c r="I242">
        <f>+IFERROR(C242-E242-G242,"")</f>
        <v>19073</v>
      </c>
      <c r="J242">
        <f>+IFERROR(I242-I241,"")</f>
        <v>-409</v>
      </c>
      <c r="K242">
        <f>+IFERROR(E242/C242,"")</f>
        <v>2.0172910662824207E-2</v>
      </c>
      <c r="L242">
        <f>+IFERROR(G242/C242,"")</f>
        <v>0.83960918661412687</v>
      </c>
      <c r="M242">
        <f>+IFERROR(I242/C242,"")</f>
        <v>0.14021790272304888</v>
      </c>
      <c r="N242" s="22">
        <f>+IFERROR(D242/C242,"")</f>
        <v>3.1759101335058519E-3</v>
      </c>
      <c r="O242">
        <f>+IFERROR(F242/E242,"")</f>
        <v>4.7376093294460644E-3</v>
      </c>
      <c r="P242">
        <f>+IFERROR(H242/G242,"")</f>
        <v>7.249993432976963E-3</v>
      </c>
      <c r="Q242">
        <f>+IFERROR(J242/I242,"")</f>
        <v>-2.1443925968646776E-2</v>
      </c>
      <c r="R242" s="22">
        <f>+IFERROR(C242/3.974,"")</f>
        <v>34228.485153497735</v>
      </c>
      <c r="S242" s="22">
        <f>+IFERROR(E242/3.974,"")</f>
        <v>690.48817312531446</v>
      </c>
      <c r="T242" s="22">
        <f>+IFERROR(G242/3.974,"")</f>
        <v>28738.550578761951</v>
      </c>
      <c r="U242" s="22">
        <f>+IFERROR(I242/3.974,"")</f>
        <v>4799.4464016104675</v>
      </c>
      <c r="V242" s="10">
        <v>689899</v>
      </c>
      <c r="W242">
        <f>V242-V241</f>
        <v>3201</v>
      </c>
      <c r="X242" s="22">
        <f>IFERROR(W242-W241,0)</f>
        <v>-2589</v>
      </c>
      <c r="Y242" s="35">
        <f>IFERROR(V242/3.974,0)</f>
        <v>173603.17060895823</v>
      </c>
      <c r="Z242" s="10">
        <v>550325</v>
      </c>
      <c r="AA242" s="2">
        <f>Z242-Z241</f>
        <v>2769</v>
      </c>
      <c r="AB242" s="29">
        <f>IFERROR(Z242/V242,0)</f>
        <v>0.7976892269738034</v>
      </c>
      <c r="AC242" s="32">
        <f>IFERROR(AA242-AA241,0)</f>
        <v>-2344</v>
      </c>
      <c r="AD242">
        <f>V242-Z242</f>
        <v>139574</v>
      </c>
      <c r="AE242" s="1">
        <f>AD242-AD241</f>
        <v>432</v>
      </c>
      <c r="AF242" s="29">
        <f>IFERROR(AD242/V242,0)</f>
        <v>0.2023107730261966</v>
      </c>
      <c r="AG242" s="32">
        <f>IFERROR(AE242-AE241,0)</f>
        <v>-245</v>
      </c>
      <c r="AH242" s="34">
        <f>IFERROR(AE242/W242,0)</f>
        <v>0.13495782567947517</v>
      </c>
      <c r="AI242" s="34">
        <f>IFERROR(AD242/3.974,0)</f>
        <v>35121.791645697027</v>
      </c>
      <c r="AJ242" s="10">
        <v>17839</v>
      </c>
      <c r="AK242" s="2">
        <f>AJ242-AJ241</f>
        <v>-431</v>
      </c>
      <c r="AL242" s="2">
        <f>IFERROR(AJ242/AJ241,0)-1</f>
        <v>-2.3590585659551189E-2</v>
      </c>
      <c r="AM242" s="34">
        <f>IFERROR(AJ242/3.974,0)</f>
        <v>4488.9280322093609</v>
      </c>
      <c r="AN242" s="34">
        <f>IFERROR(AJ242/C242," ")</f>
        <v>0.13114597423984004</v>
      </c>
      <c r="AO242" s="10">
        <v>567</v>
      </c>
      <c r="AP242">
        <f>AO242-AO241</f>
        <v>-3</v>
      </c>
      <c r="AQ242">
        <f>IFERROR(AO242/AO241,0)-1</f>
        <v>-5.2631578947368585E-3</v>
      </c>
      <c r="AR242" s="34">
        <f>IFERROR(AO242/3.974,0)</f>
        <v>142.67740312028184</v>
      </c>
      <c r="AS242" s="10">
        <v>558</v>
      </c>
      <c r="AT242" s="2">
        <f>AS242-AS241</f>
        <v>26</v>
      </c>
      <c r="AU242" s="2">
        <f>IFERROR(AS242/AS241,0)-1</f>
        <v>4.8872180451127845E-2</v>
      </c>
      <c r="AV242" s="34">
        <f>IFERROR(AS242/3.974,0)</f>
        <v>140.41268243583292</v>
      </c>
      <c r="AW242" s="80">
        <f>IFERROR(AS242/C242," ")</f>
        <v>4.1022172557783924E-3</v>
      </c>
      <c r="AX242" s="10">
        <v>109</v>
      </c>
      <c r="AY242">
        <f>AX242-AX241</f>
        <v>-1</v>
      </c>
      <c r="AZ242" s="22">
        <f>IFERROR(AX242/AX241,0)-1</f>
        <v>-9.0909090909090384E-3</v>
      </c>
      <c r="BA242" s="35">
        <f>IFERROR(AX242/3.974,0)</f>
        <v>27.42828384499245</v>
      </c>
      <c r="BB242" s="51">
        <f>IFERROR(AX242/C242," ")</f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>IFERROR(BC242-BC241,0)</f>
        <v>-409</v>
      </c>
      <c r="BE242" s="51">
        <f>IFERROR(BC242/BC241,0)-1</f>
        <v>-2.0993737809259838E-2</v>
      </c>
      <c r="BF242" s="35">
        <f>IFERROR(BC242/3.974,0)</f>
        <v>4799.4464016104675</v>
      </c>
      <c r="BG242" s="35">
        <f>IFERROR(BC242/C242," ")</f>
        <v>0.14021790272304888</v>
      </c>
      <c r="BH242" s="45">
        <v>22611</v>
      </c>
      <c r="BI242" s="48">
        <f>IFERROR((BH242-BH241), 0)</f>
        <v>64</v>
      </c>
      <c r="BJ242" s="14">
        <v>55246</v>
      </c>
      <c r="BK242" s="48">
        <f>IFERROR((BJ242-BJ241),0)</f>
        <v>161</v>
      </c>
      <c r="BL242" s="14">
        <v>39841</v>
      </c>
      <c r="BM242" s="48">
        <f>IFERROR((BL242-BL241),0)</f>
        <v>144</v>
      </c>
      <c r="BN242" s="14">
        <v>15212</v>
      </c>
      <c r="BO242" s="48">
        <f>IFERROR((BN242-BN241),0)</f>
        <v>51</v>
      </c>
      <c r="BP242" s="14">
        <v>3114</v>
      </c>
      <c r="BQ242" s="48">
        <f>IFERROR((BP242-BP241),0)</f>
        <v>12</v>
      </c>
      <c r="BR242" s="16">
        <v>21</v>
      </c>
      <c r="BS242" s="24">
        <f>IFERROR((BR242-BR241),0)</f>
        <v>0</v>
      </c>
      <c r="BT242" s="16">
        <v>135</v>
      </c>
      <c r="BU242" s="24">
        <f>IFERROR((BT242-BT241),0)</f>
        <v>0</v>
      </c>
      <c r="BV242" s="16">
        <v>572</v>
      </c>
      <c r="BW242" s="24">
        <f>IFERROR((BV242-BV241),0)</f>
        <v>2</v>
      </c>
      <c r="BX242" s="16">
        <v>1323</v>
      </c>
      <c r="BY242" s="24">
        <f>IFERROR((BX242-BX241),0)</f>
        <v>8</v>
      </c>
      <c r="BZ242" s="21">
        <v>694</v>
      </c>
      <c r="CA242" s="27">
        <f>IFERROR((BZ242-BZ241),0)</f>
        <v>4</v>
      </c>
    </row>
    <row r="243" spans="1:79">
      <c r="A243" s="3">
        <v>44140</v>
      </c>
      <c r="B243" s="22">
        <v>44140</v>
      </c>
      <c r="C243" s="10">
        <v>136567</v>
      </c>
      <c r="D243">
        <f>IFERROR(C243-C242,"")</f>
        <v>543</v>
      </c>
      <c r="E243" s="10">
        <v>2756</v>
      </c>
      <c r="F243">
        <f>E243-E242</f>
        <v>12</v>
      </c>
      <c r="G243" s="10">
        <v>115078</v>
      </c>
      <c r="H243">
        <f>G243-G242</f>
        <v>871</v>
      </c>
      <c r="I243">
        <f>+IFERROR(C243-E243-G243,"")</f>
        <v>18733</v>
      </c>
      <c r="J243">
        <f>+IFERROR(I243-I242,"")</f>
        <v>-340</v>
      </c>
      <c r="K243">
        <f>+IFERROR(E243/C243,"")</f>
        <v>2.0180570708882819E-2</v>
      </c>
      <c r="L243">
        <f>+IFERROR(G243/C243,"")</f>
        <v>0.84264866329347499</v>
      </c>
      <c r="M243">
        <f>+IFERROR(I243/C243,"")</f>
        <v>0.13717076599764219</v>
      </c>
      <c r="N243" s="22">
        <f>+IFERROR(D243/C243,"")</f>
        <v>3.9760703537457809E-3</v>
      </c>
      <c r="O243">
        <f>+IFERROR(F243/E243,"")</f>
        <v>4.3541364296081275E-3</v>
      </c>
      <c r="P243">
        <f>+IFERROR(H243/G243,"")</f>
        <v>7.5687794365560746E-3</v>
      </c>
      <c r="Q243">
        <f>+IFERROR(J243/I243,"")</f>
        <v>-1.8149789142155554E-2</v>
      </c>
      <c r="R243" s="22">
        <f>+IFERROR(C243/3.974,"")</f>
        <v>34365.123301459484</v>
      </c>
      <c r="S243" s="22">
        <f>+IFERROR(E243/3.974,"")</f>
        <v>693.50780070457972</v>
      </c>
      <c r="T243" s="22">
        <f>+IFERROR(G243/3.974,"")</f>
        <v>28957.725213890284</v>
      </c>
      <c r="U243" s="22">
        <f>+IFERROR(I243/3.974,"")</f>
        <v>4713.8902868646201</v>
      </c>
      <c r="V243" s="10">
        <v>694228</v>
      </c>
      <c r="W243">
        <f>V243-V242</f>
        <v>4329</v>
      </c>
      <c r="X243" s="22">
        <f>IFERROR(W243-W242,0)</f>
        <v>1128</v>
      </c>
      <c r="Y243" s="35">
        <f>IFERROR(V243/3.974,0)</f>
        <v>174692.50125817815</v>
      </c>
      <c r="Z243" s="10">
        <v>554111</v>
      </c>
      <c r="AA243" s="2">
        <f>Z243-Z242</f>
        <v>3786</v>
      </c>
      <c r="AB243" s="29">
        <f>IFERROR(Z243/V243,0)</f>
        <v>0.79816861319336008</v>
      </c>
      <c r="AC243" s="32">
        <f>IFERROR(AA243-AA242,0)</f>
        <v>1017</v>
      </c>
      <c r="AD243">
        <f>V243-Z243</f>
        <v>140117</v>
      </c>
      <c r="AE243" s="1">
        <f>AD243-AD242</f>
        <v>543</v>
      </c>
      <c r="AF243" s="29">
        <f>IFERROR(AD243/V243,0)</f>
        <v>0.2018313868066399</v>
      </c>
      <c r="AG243" s="32">
        <f>IFERROR(AE243-AE242,0)</f>
        <v>111</v>
      </c>
      <c r="AH243" s="34">
        <f>IFERROR(AE243/W243,0)</f>
        <v>0.12543312543312543</v>
      </c>
      <c r="AI243" s="34">
        <f>IFERROR(AD243/3.974,0)</f>
        <v>35258.429793658783</v>
      </c>
      <c r="AJ243" s="10">
        <v>17456</v>
      </c>
      <c r="AK243" s="2">
        <f>AJ243-AJ242</f>
        <v>-383</v>
      </c>
      <c r="AL243" s="2">
        <f>IFERROR(AJ243/AJ242,0)-1</f>
        <v>-2.146981333034359E-2</v>
      </c>
      <c r="AM243" s="34">
        <f>IFERROR(AJ243/3.974,0)</f>
        <v>4392.551585304479</v>
      </c>
      <c r="AN243" s="34">
        <f>IFERROR(AJ243/C243," ")</f>
        <v>0.12782004437382383</v>
      </c>
      <c r="AO243" s="10">
        <v>553</v>
      </c>
      <c r="AP243">
        <f>AO243-AO242</f>
        <v>-14</v>
      </c>
      <c r="AQ243">
        <f>IFERROR(AO243/AO242,0)-1</f>
        <v>-2.4691358024691357E-2</v>
      </c>
      <c r="AR243" s="34">
        <f>IFERROR(AO243/3.974,0)</f>
        <v>139.15450427780573</v>
      </c>
      <c r="AS243" s="10">
        <v>607</v>
      </c>
      <c r="AT243" s="2">
        <f>AS243-AS242</f>
        <v>49</v>
      </c>
      <c r="AU243" s="2">
        <f>IFERROR(AS243/AS242,0)-1</f>
        <v>8.7813620071684584E-2</v>
      </c>
      <c r="AV243" s="34">
        <f>IFERROR(AS243/3.974,0)</f>
        <v>152.74282838449923</v>
      </c>
      <c r="AW243" s="80">
        <f>IFERROR(AS243/C243," ")</f>
        <v>4.4447047969128706E-3</v>
      </c>
      <c r="AX243" s="10">
        <v>117</v>
      </c>
      <c r="AY243">
        <f>AX243-AX242</f>
        <v>8</v>
      </c>
      <c r="AZ243" s="22">
        <f>IFERROR(AX243/AX242,0)-1</f>
        <v>7.3394495412844041E-2</v>
      </c>
      <c r="BA243" s="35">
        <f>IFERROR(AX243/3.974,0)</f>
        <v>29.441368897835932</v>
      </c>
      <c r="BB243" s="51">
        <f>IFERROR(AX243/C243," ")</f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>IFERROR(BC243-BC242,0)</f>
        <v>-340</v>
      </c>
      <c r="BE243" s="51">
        <f>IFERROR(BC243/BC242,0)-1</f>
        <v>-1.7826246526503442E-2</v>
      </c>
      <c r="BF243" s="35">
        <f>IFERROR(BC243/3.974,0)</f>
        <v>4713.8902868646201</v>
      </c>
      <c r="BG243" s="35">
        <f>IFERROR(BC243/C243," ")</f>
        <v>0.13717076599764219</v>
      </c>
      <c r="BH243" s="45">
        <v>22745</v>
      </c>
      <c r="BI243" s="48">
        <f>IFERROR((BH243-BH242), 0)</f>
        <v>134</v>
      </c>
      <c r="BJ243" s="14">
        <v>55436</v>
      </c>
      <c r="BK243" s="48">
        <f>IFERROR((BJ243-BJ242),0)</f>
        <v>190</v>
      </c>
      <c r="BL243" s="14">
        <v>39991</v>
      </c>
      <c r="BM243" s="48">
        <f>IFERROR((BL243-BL242),0)</f>
        <v>150</v>
      </c>
      <c r="BN243" s="14">
        <v>15265</v>
      </c>
      <c r="BO243" s="48">
        <f>IFERROR((BN243-BN242),0)</f>
        <v>53</v>
      </c>
      <c r="BP243" s="14">
        <v>3130</v>
      </c>
      <c r="BQ243" s="48">
        <f>IFERROR((BP243-BP242),0)</f>
        <v>16</v>
      </c>
      <c r="BR243" s="16">
        <v>21</v>
      </c>
      <c r="BS243" s="24">
        <f>IFERROR((BR243-BR242),0)</f>
        <v>0</v>
      </c>
      <c r="BT243" s="16">
        <v>135</v>
      </c>
      <c r="BU243" s="24">
        <f>IFERROR((BT243-BT242),0)</f>
        <v>0</v>
      </c>
      <c r="BV243" s="16">
        <v>572</v>
      </c>
      <c r="BW243" s="24">
        <f>IFERROR((BV243-BV242),0)</f>
        <v>0</v>
      </c>
      <c r="BX243" s="16">
        <v>1333</v>
      </c>
      <c r="BY243" s="24">
        <f>IFERROR((BX243-BX242),0)</f>
        <v>10</v>
      </c>
      <c r="BZ243" s="21">
        <v>695</v>
      </c>
      <c r="CA243" s="27">
        <f>IFERROR((BZ243-BZ242),0)</f>
        <v>1</v>
      </c>
    </row>
    <row r="244" spans="1:79">
      <c r="A244" s="3">
        <v>44141</v>
      </c>
      <c r="B244" s="22">
        <v>44141</v>
      </c>
      <c r="C244" s="10">
        <v>137760</v>
      </c>
      <c r="D244">
        <f>IFERROR(C244-C243,"")</f>
        <v>1193</v>
      </c>
      <c r="E244" s="10">
        <v>2770</v>
      </c>
      <c r="F244">
        <f>E244-E243</f>
        <v>14</v>
      </c>
      <c r="G244" s="10">
        <v>115990</v>
      </c>
      <c r="H244">
        <f>G244-G243</f>
        <v>912</v>
      </c>
      <c r="I244">
        <f>+IFERROR(C244-E244-G244,"")</f>
        <v>19000</v>
      </c>
      <c r="J244">
        <f>+IFERROR(I244-I243,"")</f>
        <v>267</v>
      </c>
      <c r="K244">
        <f>+IFERROR(E244/C244,"")</f>
        <v>2.0107433217189316E-2</v>
      </c>
      <c r="L244">
        <f>+IFERROR(G244/C244,"")</f>
        <v>0.84197154471544711</v>
      </c>
      <c r="M244">
        <f>+IFERROR(I244/C244,"")</f>
        <v>0.13792102206736354</v>
      </c>
      <c r="N244" s="22">
        <f>+IFERROR(D244/C244,"")</f>
        <v>8.6599883855981424E-3</v>
      </c>
      <c r="O244">
        <f>+IFERROR(F244/E244,"")</f>
        <v>5.0541516245487363E-3</v>
      </c>
      <c r="P244">
        <f>+IFERROR(H244/G244,"")</f>
        <v>7.8627467885162509E-3</v>
      </c>
      <c r="Q244">
        <f>+IFERROR(J244/I244,"")</f>
        <v>1.4052631578947369E-2</v>
      </c>
      <c r="R244" s="22">
        <f>+IFERROR(C244/3.974,"")</f>
        <v>34665.324609964766</v>
      </c>
      <c r="S244" s="22">
        <f>+IFERROR(E244/3.974,"")</f>
        <v>697.03069954705586</v>
      </c>
      <c r="T244" s="22">
        <f>+IFERROR(G244/3.974,"")</f>
        <v>29187.216909914441</v>
      </c>
      <c r="U244" s="22">
        <f>+IFERROR(I244/3.974,"")</f>
        <v>4781.0770005032709</v>
      </c>
      <c r="V244" s="10">
        <v>701637</v>
      </c>
      <c r="W244">
        <f>V244-V243</f>
        <v>7409</v>
      </c>
      <c r="X244" s="22">
        <f>IFERROR(W244-W243,0)</f>
        <v>3080</v>
      </c>
      <c r="Y244" s="35">
        <f>IFERROR(V244/3.974,0)</f>
        <v>176556.86965274281</v>
      </c>
      <c r="Z244" s="10">
        <v>560327</v>
      </c>
      <c r="AA244" s="2">
        <f>Z244-Z243</f>
        <v>6216</v>
      </c>
      <c r="AB244" s="29">
        <f>IFERROR(Z244/V244,0)</f>
        <v>0.79859956074152305</v>
      </c>
      <c r="AC244" s="32">
        <f>IFERROR(AA244-AA243,0)</f>
        <v>2430</v>
      </c>
      <c r="AD244">
        <f>V244-Z244</f>
        <v>141310</v>
      </c>
      <c r="AE244" s="1">
        <f>AD244-AD243</f>
        <v>1193</v>
      </c>
      <c r="AF244" s="29">
        <f>IFERROR(AD244/V244,0)</f>
        <v>0.20140043925847695</v>
      </c>
      <c r="AG244" s="32">
        <f>IFERROR(AE244-AE243,0)</f>
        <v>650</v>
      </c>
      <c r="AH244" s="34">
        <f>IFERROR(AE244/W244,0)</f>
        <v>0.16102038061816709</v>
      </c>
      <c r="AI244" s="34">
        <f>IFERROR(AD244/3.974,0)</f>
        <v>35558.631102164065</v>
      </c>
      <c r="AJ244" s="10">
        <v>17764</v>
      </c>
      <c r="AK244" s="2">
        <f>AJ244-AJ243</f>
        <v>308</v>
      </c>
      <c r="AL244" s="2">
        <f>IFERROR(AJ244/AJ243,0)-1</f>
        <v>1.764436296975247E-2</v>
      </c>
      <c r="AM244" s="34">
        <f>IFERROR(AJ244/3.974,0)</f>
        <v>4470.0553598389533</v>
      </c>
      <c r="AN244" s="34">
        <f>IFERROR(AJ244/C244," ")</f>
        <v>0.12894889663182346</v>
      </c>
      <c r="AO244" s="10">
        <v>518</v>
      </c>
      <c r="AP244">
        <f>AO244-AO243</f>
        <v>-35</v>
      </c>
      <c r="AQ244">
        <f>IFERROR(AO244/AO243,0)-1</f>
        <v>-6.3291139240506333E-2</v>
      </c>
      <c r="AR244" s="34">
        <f>IFERROR(AO244/3.974,0)</f>
        <v>130.3472571716155</v>
      </c>
      <c r="AS244" s="10">
        <v>590</v>
      </c>
      <c r="AT244" s="2">
        <f>AS244-AS243</f>
        <v>-17</v>
      </c>
      <c r="AU244" s="2">
        <f>IFERROR(AS244/AS243,0)-1</f>
        <v>-2.8006589785831926E-2</v>
      </c>
      <c r="AV244" s="34">
        <f>IFERROR(AS244/3.974,0)</f>
        <v>148.46502264720684</v>
      </c>
      <c r="AW244" s="80">
        <f>IFERROR(AS244/C244," ")</f>
        <v>4.28281068524971E-3</v>
      </c>
      <c r="AX244" s="10">
        <v>128</v>
      </c>
      <c r="AY244">
        <f>AX244-AX243</f>
        <v>11</v>
      </c>
      <c r="AZ244" s="22">
        <f>IFERROR(AX244/AX243,0)-1</f>
        <v>9.4017094017094127E-2</v>
      </c>
      <c r="BA244" s="35">
        <f>IFERROR(AX244/3.974,0)</f>
        <v>32.209360845495723</v>
      </c>
      <c r="BB244" s="51">
        <f>IFERROR(AX244/C244," ")</f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>IFERROR(BC244-BC243,0)</f>
        <v>267</v>
      </c>
      <c r="BE244" s="51">
        <f>IFERROR(BC244/BC243,0)-1</f>
        <v>1.4252922649869104E-2</v>
      </c>
      <c r="BF244" s="35">
        <f>IFERROR(BC244/3.974,0)</f>
        <v>4781.0770005032709</v>
      </c>
      <c r="BG244" s="35">
        <f>IFERROR(BC244/C244," ")</f>
        <v>0.13792102206736354</v>
      </c>
      <c r="BH244" s="45">
        <v>23000</v>
      </c>
      <c r="BI244" s="48">
        <f>IFERROR((BH244-BH243), 0)</f>
        <v>255</v>
      </c>
      <c r="BJ244" s="14">
        <v>55899</v>
      </c>
      <c r="BK244" s="48">
        <f>IFERROR((BJ244-BJ243),0)</f>
        <v>463</v>
      </c>
      <c r="BL244" s="14">
        <v>40307</v>
      </c>
      <c r="BM244" s="48">
        <f>IFERROR((BL244-BL243),0)</f>
        <v>316</v>
      </c>
      <c r="BN244" s="14">
        <v>15400</v>
      </c>
      <c r="BO244" s="48">
        <f>IFERROR((BN244-BN243),0)</f>
        <v>135</v>
      </c>
      <c r="BP244" s="14">
        <v>3154</v>
      </c>
      <c r="BQ244" s="48">
        <f>IFERROR((BP244-BP243),0)</f>
        <v>24</v>
      </c>
      <c r="BR244" s="16">
        <v>21</v>
      </c>
      <c r="BS244" s="24">
        <f>IFERROR((BR244-BR243),0)</f>
        <v>0</v>
      </c>
      <c r="BT244" s="16">
        <v>135</v>
      </c>
      <c r="BU244" s="24">
        <f>IFERROR((BT244-BT243),0)</f>
        <v>0</v>
      </c>
      <c r="BV244" s="16">
        <v>575</v>
      </c>
      <c r="BW244" s="24">
        <f>IFERROR((BV244-BV243),0)</f>
        <v>3</v>
      </c>
      <c r="BX244" s="16">
        <v>1342</v>
      </c>
      <c r="BY244" s="24">
        <f>IFERROR((BX244-BX243),0)</f>
        <v>9</v>
      </c>
      <c r="BZ244" s="21">
        <v>697</v>
      </c>
      <c r="CA244" s="27">
        <f>IFERROR((BZ244-BZ243),0)</f>
        <v>2</v>
      </c>
    </row>
    <row r="245" spans="1:79">
      <c r="A245" s="3">
        <v>44142</v>
      </c>
      <c r="B245" s="22">
        <v>44142</v>
      </c>
      <c r="C245" s="10">
        <v>138506</v>
      </c>
      <c r="D245">
        <f>IFERROR(C245-C244,"")</f>
        <v>746</v>
      </c>
      <c r="E245" s="10">
        <v>2781</v>
      </c>
      <c r="F245">
        <f>E245-E244</f>
        <v>11</v>
      </c>
      <c r="G245" s="10">
        <v>116823</v>
      </c>
      <c r="H245">
        <f>G245-G244</f>
        <v>833</v>
      </c>
      <c r="I245">
        <f>+IFERROR(C245-E245-G245,"")</f>
        <v>18902</v>
      </c>
      <c r="J245">
        <f>+IFERROR(I245-I244,"")</f>
        <v>-98</v>
      </c>
      <c r="K245">
        <f>+IFERROR(E245/C245,"")</f>
        <v>2.0078552553679983E-2</v>
      </c>
      <c r="L245">
        <f>+IFERROR(G245/C245,"")</f>
        <v>0.84345082523500792</v>
      </c>
      <c r="M245">
        <f>+IFERROR(I245/C245,"")</f>
        <v>0.13647062221131215</v>
      </c>
      <c r="N245" s="22">
        <f>+IFERROR(D245/C245,"")</f>
        <v>5.3860482578372056E-3</v>
      </c>
      <c r="O245">
        <f>+IFERROR(F245/E245,"")</f>
        <v>3.9554117224020139E-3</v>
      </c>
      <c r="P245">
        <f>+IFERROR(H245/G245,"")</f>
        <v>7.1304452034274069E-3</v>
      </c>
      <c r="Q245">
        <f>+IFERROR(J245/I245,"")</f>
        <v>-5.1846365463972064E-3</v>
      </c>
      <c r="R245" s="22">
        <f>+IFERROR(C245/3.974,"")</f>
        <v>34853.044791142427</v>
      </c>
      <c r="S245" s="22">
        <f>+IFERROR(E245/3.974,"")</f>
        <v>699.79869149471563</v>
      </c>
      <c r="T245" s="22">
        <f>+IFERROR(G245/3.974,"")</f>
        <v>29396.829391041771</v>
      </c>
      <c r="U245" s="22">
        <f>+IFERROR(I245/3.974,"")</f>
        <v>4756.4167086059388</v>
      </c>
      <c r="V245" s="10">
        <v>708085</v>
      </c>
      <c r="W245">
        <f>V245-V244</f>
        <v>6448</v>
      </c>
      <c r="X245" s="22">
        <f>IFERROR(W245-W244,0)</f>
        <v>-961</v>
      </c>
      <c r="Y245" s="35">
        <f>IFERROR(V245/3.974,0)</f>
        <v>178179.41620533468</v>
      </c>
      <c r="Z245" s="10">
        <v>566029</v>
      </c>
      <c r="AA245" s="2">
        <f>Z245-Z244</f>
        <v>5702</v>
      </c>
      <c r="AB245" s="29">
        <f>IFERROR(Z245/V245,0)</f>
        <v>0.79938001793569979</v>
      </c>
      <c r="AC245" s="32">
        <f>IFERROR(AA245-AA244,0)</f>
        <v>-514</v>
      </c>
      <c r="AD245">
        <f>V245-Z245</f>
        <v>142056</v>
      </c>
      <c r="AE245" s="1">
        <f>AD245-AD244</f>
        <v>746</v>
      </c>
      <c r="AF245" s="29">
        <f>IFERROR(AD245/V245,0)</f>
        <v>0.20061998206430018</v>
      </c>
      <c r="AG245" s="32">
        <f>IFERROR(AE245-AE244,0)</f>
        <v>-447</v>
      </c>
      <c r="AH245" s="34">
        <f>IFERROR(AE245/W245,0)</f>
        <v>0.11569478908188585</v>
      </c>
      <c r="AI245" s="34">
        <f>IFERROR(AD245/3.974,0)</f>
        <v>35746.351283341719</v>
      </c>
      <c r="AJ245" s="10">
        <v>17690</v>
      </c>
      <c r="AK245" s="2">
        <f>AJ245-AJ244</f>
        <v>-74</v>
      </c>
      <c r="AL245" s="2">
        <f>IFERROR(AJ245/AJ244,0)-1</f>
        <v>-4.1657284395406613E-3</v>
      </c>
      <c r="AM245" s="34">
        <f>IFERROR(AJ245/3.974,0)</f>
        <v>4451.4343231001503</v>
      </c>
      <c r="AN245" s="34">
        <f>IFERROR(AJ245/C245," ")</f>
        <v>0.12772009876828441</v>
      </c>
      <c r="AO245" s="10">
        <v>491</v>
      </c>
      <c r="AP245">
        <f>AO245-AO244</f>
        <v>-27</v>
      </c>
      <c r="AQ245">
        <f>IFERROR(AO245/AO244,0)-1</f>
        <v>-5.212355212355213E-2</v>
      </c>
      <c r="AR245" s="34">
        <f>IFERROR(AO245/3.974,0)</f>
        <v>123.55309511826874</v>
      </c>
      <c r="AS245" s="10">
        <v>594</v>
      </c>
      <c r="AT245" s="2">
        <f>AS245-AS244</f>
        <v>4</v>
      </c>
      <c r="AU245" s="2">
        <f>IFERROR(AS245/AS244,0)-1</f>
        <v>6.7796610169490457E-3</v>
      </c>
      <c r="AV245" s="34">
        <f>IFERROR(AS245/3.974,0)</f>
        <v>149.47156517362859</v>
      </c>
      <c r="AW245" s="80">
        <f>IFERROR(AS245/C245," ")</f>
        <v>4.2886228755432973E-3</v>
      </c>
      <c r="AX245" s="10">
        <v>127</v>
      </c>
      <c r="AY245">
        <f>AX245-AX244</f>
        <v>-1</v>
      </c>
      <c r="AZ245" s="22">
        <f>IFERROR(AX245/AX244,0)-1</f>
        <v>-7.8125E-3</v>
      </c>
      <c r="BA245" s="35">
        <f>IFERROR(AX245/3.974,0)</f>
        <v>31.957725213890285</v>
      </c>
      <c r="BB245" s="51">
        <f>IFERROR(AX245/C245," ")</f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>IFERROR(BC245-BC244,0)</f>
        <v>-98</v>
      </c>
      <c r="BE245" s="51">
        <f>IFERROR(BC245/BC244,0)-1</f>
        <v>-5.1578947368421391E-3</v>
      </c>
      <c r="BF245" s="35">
        <f>IFERROR(BC245/3.974,0)</f>
        <v>4756.4167086059388</v>
      </c>
      <c r="BG245" s="35">
        <f>IFERROR(BC245/C245," ")</f>
        <v>0.13647062221131215</v>
      </c>
      <c r="BH245" s="45">
        <v>23119</v>
      </c>
      <c r="BI245" s="48">
        <f>IFERROR((BH245-BH244), 0)</f>
        <v>119</v>
      </c>
      <c r="BJ245" s="14">
        <v>56174</v>
      </c>
      <c r="BK245" s="48">
        <f>IFERROR((BJ245-BJ244),0)</f>
        <v>275</v>
      </c>
      <c r="BL245" s="14">
        <v>40532</v>
      </c>
      <c r="BM245" s="48">
        <f>IFERROR((BL245-BL244),0)</f>
        <v>225</v>
      </c>
      <c r="BN245" s="14">
        <v>15507</v>
      </c>
      <c r="BO245" s="48">
        <f>IFERROR((BN245-BN244),0)</f>
        <v>107</v>
      </c>
      <c r="BP245" s="14">
        <v>3174</v>
      </c>
      <c r="BQ245" s="48">
        <f>IFERROR((BP245-BP244),0)</f>
        <v>20</v>
      </c>
      <c r="BR245" s="16">
        <v>21</v>
      </c>
      <c r="BS245" s="24">
        <f>IFERROR((BR245-BR244),0)</f>
        <v>0</v>
      </c>
      <c r="BT245" s="16">
        <v>135</v>
      </c>
      <c r="BU245" s="24">
        <f>IFERROR((BT245-BT244),0)</f>
        <v>0</v>
      </c>
      <c r="BV245" s="16">
        <v>579</v>
      </c>
      <c r="BW245" s="24">
        <f>IFERROR((BV245-BV244),0)</f>
        <v>4</v>
      </c>
      <c r="BX245" s="16">
        <v>1345</v>
      </c>
      <c r="BY245" s="24">
        <f>IFERROR((BX245-BX244),0)</f>
        <v>3</v>
      </c>
      <c r="BZ245" s="21">
        <v>701</v>
      </c>
      <c r="CA245" s="27">
        <f>IFERROR((BZ245-BZ244),0)</f>
        <v>4</v>
      </c>
    </row>
    <row r="246" spans="1:79">
      <c r="A246" s="3">
        <v>44143</v>
      </c>
      <c r="B246" s="22">
        <v>44143</v>
      </c>
      <c r="C246" s="10">
        <v>139527</v>
      </c>
      <c r="D246">
        <f>IFERROR(C246-C245,"")</f>
        <v>1021</v>
      </c>
      <c r="E246" s="10">
        <v>2798</v>
      </c>
      <c r="F246">
        <f>E246-E245</f>
        <v>17</v>
      </c>
      <c r="G246" s="10">
        <v>117770</v>
      </c>
      <c r="H246">
        <f>G246-G245</f>
        <v>947</v>
      </c>
      <c r="I246">
        <f>+IFERROR(C246-E246-G246,"")</f>
        <v>18959</v>
      </c>
      <c r="J246">
        <f>+IFERROR(I246-I245,"")</f>
        <v>57</v>
      </c>
      <c r="K246">
        <f>+IFERROR(E246/C246,"")</f>
        <v>2.0053466354182346E-2</v>
      </c>
      <c r="L246">
        <f>+IFERROR(G246/C246,"")</f>
        <v>0.84406602306363643</v>
      </c>
      <c r="M246">
        <f>+IFERROR(I246/C246,"")</f>
        <v>0.13588051058218123</v>
      </c>
      <c r="N246" s="22">
        <f>+IFERROR(D246/C246,"")</f>
        <v>7.3175801099428783E-3</v>
      </c>
      <c r="O246">
        <f>+IFERROR(F246/E246,"")</f>
        <v>6.0757684060042888E-3</v>
      </c>
      <c r="P246">
        <f>+IFERROR(H246/G246,"")</f>
        <v>8.0410970535790098E-3</v>
      </c>
      <c r="Q246">
        <f>+IFERROR(J246/I246,"")</f>
        <v>3.0064876839495753E-3</v>
      </c>
      <c r="R246" s="22">
        <f>+IFERROR(C246/3.974,"")</f>
        <v>35109.964771011575</v>
      </c>
      <c r="S246" s="22">
        <f>+IFERROR(E246/3.974,"")</f>
        <v>704.07649723200802</v>
      </c>
      <c r="T246" s="22">
        <f>+IFERROR(G246/3.974,"")</f>
        <v>29635.128334172117</v>
      </c>
      <c r="U246" s="22">
        <f>+IFERROR(I246/3.974,"")</f>
        <v>4770.7599396074484</v>
      </c>
      <c r="V246" s="10">
        <v>715094</v>
      </c>
      <c r="W246">
        <f>V246-V245</f>
        <v>7009</v>
      </c>
      <c r="X246" s="22">
        <f>IFERROR(W246-W245,0)</f>
        <v>561</v>
      </c>
      <c r="Y246" s="35">
        <f>IFERROR(V246/3.974,0)</f>
        <v>179943.13034725716</v>
      </c>
      <c r="Z246" s="10">
        <v>572017</v>
      </c>
      <c r="AA246" s="2">
        <f>Z246-Z245</f>
        <v>5988</v>
      </c>
      <c r="AB246" s="29">
        <f>IFERROR(Z246/V246,0)</f>
        <v>0.79991861209854931</v>
      </c>
      <c r="AC246" s="32">
        <f>IFERROR(AA246-AA245,0)</f>
        <v>286</v>
      </c>
      <c r="AD246">
        <f>V246-Z246</f>
        <v>143077</v>
      </c>
      <c r="AE246" s="1">
        <f>AD246-AD245</f>
        <v>1021</v>
      </c>
      <c r="AF246" s="29">
        <f>IFERROR(AD246/V246,0)</f>
        <v>0.20008138790145072</v>
      </c>
      <c r="AG246" s="32">
        <f>IFERROR(AE246-AE245,0)</f>
        <v>275</v>
      </c>
      <c r="AH246" s="34">
        <f>IFERROR(AE246/W246,0)</f>
        <v>0.1456698530460836</v>
      </c>
      <c r="AI246" s="34">
        <f>IFERROR(AD246/3.974,0)</f>
        <v>36003.271263210867</v>
      </c>
      <c r="AJ246" s="10">
        <v>17603</v>
      </c>
      <c r="AK246" s="2">
        <f>AJ246-AJ245</f>
        <v>-87</v>
      </c>
      <c r="AL246" s="2">
        <f>IFERROR(AJ246/AJ245,0)-1</f>
        <v>-4.9180327868852958E-3</v>
      </c>
      <c r="AM246" s="34">
        <f>IFERROR(AJ246/3.974,0)</f>
        <v>4429.5420231504777</v>
      </c>
      <c r="AN246" s="34">
        <f>IFERROR(AJ246/C246," ")</f>
        <v>0.12616196148415718</v>
      </c>
      <c r="AO246" s="10">
        <v>519</v>
      </c>
      <c r="AP246">
        <f>AO246-AO245</f>
        <v>28</v>
      </c>
      <c r="AQ246">
        <f>IFERROR(AO246/AO245,0)-1</f>
        <v>5.7026476578411422E-2</v>
      </c>
      <c r="AR246" s="34">
        <f>IFERROR(AO246/3.974,0)</f>
        <v>130.59889280322093</v>
      </c>
      <c r="AS246" s="10">
        <v>681</v>
      </c>
      <c r="AT246" s="2">
        <f>AS246-AS245</f>
        <v>87</v>
      </c>
      <c r="AU246" s="2">
        <f>IFERROR(AS246/AS245,0)-1</f>
        <v>0.14646464646464641</v>
      </c>
      <c r="AV246" s="34">
        <f>IFERROR(AS246/3.974,0)</f>
        <v>171.36386512330145</v>
      </c>
      <c r="AW246" s="80">
        <f>IFERROR(AS246/C246," ")</f>
        <v>4.8807757638306562E-3</v>
      </c>
      <c r="AX246" s="10">
        <v>156</v>
      </c>
      <c r="AY246">
        <f>AX246-AX245</f>
        <v>29</v>
      </c>
      <c r="AZ246" s="22">
        <f>IFERROR(AX246/AX245,0)-1</f>
        <v>0.22834645669291342</v>
      </c>
      <c r="BA246" s="35">
        <f>IFERROR(AX246/3.974,0)</f>
        <v>39.255158530447908</v>
      </c>
      <c r="BB246" s="51">
        <f>IFERROR(AX246/C246," ")</f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>IFERROR(BC246-BC245,0)</f>
        <v>57</v>
      </c>
      <c r="BE246" s="51">
        <f>IFERROR(BC246/BC245,0)-1</f>
        <v>3.015553909639257E-3</v>
      </c>
      <c r="BF246" s="35">
        <f>IFERROR(BC246/3.974,0)</f>
        <v>4770.7599396074484</v>
      </c>
      <c r="BG246" s="35">
        <f>IFERROR(BC246/C246," ")</f>
        <v>0.13588051058218123</v>
      </c>
      <c r="BH246" s="45">
        <v>23290</v>
      </c>
      <c r="BI246" s="48">
        <f>IFERROR((BH246-BH245), 0)</f>
        <v>171</v>
      </c>
      <c r="BJ246" s="14">
        <v>56576</v>
      </c>
      <c r="BK246" s="48">
        <f>IFERROR((BJ246-BJ245),0)</f>
        <v>402</v>
      </c>
      <c r="BL246" s="14">
        <v>40849</v>
      </c>
      <c r="BM246" s="48">
        <f>IFERROR((BL246-BL245),0)</f>
        <v>317</v>
      </c>
      <c r="BN246" s="14">
        <v>15621</v>
      </c>
      <c r="BO246" s="48">
        <f>IFERROR((BN246-BN245),0)</f>
        <v>114</v>
      </c>
      <c r="BP246" s="14">
        <v>3191</v>
      </c>
      <c r="BQ246" s="48">
        <f>IFERROR((BP246-BP245),0)</f>
        <v>17</v>
      </c>
      <c r="BR246" s="16">
        <v>21</v>
      </c>
      <c r="BS246" s="24">
        <f>IFERROR((BR246-BR245),0)</f>
        <v>0</v>
      </c>
      <c r="BT246" s="16">
        <v>135</v>
      </c>
      <c r="BU246" s="24">
        <f>IFERROR((BT246-BT245),0)</f>
        <v>0</v>
      </c>
      <c r="BV246" s="16">
        <v>582</v>
      </c>
      <c r="BW246" s="24">
        <f>IFERROR((BV246-BV245),0)</f>
        <v>3</v>
      </c>
      <c r="BX246" s="16">
        <v>1349</v>
      </c>
      <c r="BY246" s="24">
        <f>IFERROR((BX246-BX245),0)</f>
        <v>4</v>
      </c>
      <c r="BZ246" s="21">
        <v>711</v>
      </c>
      <c r="CA246" s="27">
        <f>IFERROR((BZ246-BZ245),0)</f>
        <v>10</v>
      </c>
    </row>
    <row r="247" spans="1:79">
      <c r="A247" s="3">
        <v>44144</v>
      </c>
      <c r="B247" s="22">
        <v>44144</v>
      </c>
      <c r="C247" s="10">
        <v>140331</v>
      </c>
      <c r="D247">
        <f>IFERROR(C247-C246,"")</f>
        <v>804</v>
      </c>
      <c r="E247" s="10">
        <v>2808</v>
      </c>
      <c r="F247">
        <f>E247-E246</f>
        <v>10</v>
      </c>
      <c r="G247" s="10">
        <v>118711</v>
      </c>
      <c r="H247">
        <f>G247-G246</f>
        <v>941</v>
      </c>
      <c r="I247">
        <f>+IFERROR(C247-E247-G247,"")</f>
        <v>18812</v>
      </c>
      <c r="J247">
        <f>+IFERROR(I247-I246,"")</f>
        <v>-147</v>
      </c>
      <c r="K247">
        <f>+IFERROR(E247/C247,"")</f>
        <v>2.0009833892725058E-2</v>
      </c>
      <c r="L247">
        <f>+IFERROR(G247/C247,"")</f>
        <v>0.84593568064077074</v>
      </c>
      <c r="M247">
        <f>+IFERROR(I247/C247,"")</f>
        <v>0.1340544854665042</v>
      </c>
      <c r="N247" s="22">
        <f>+IFERROR(D247/C247,"")</f>
        <v>5.7293114137289694E-3</v>
      </c>
      <c r="O247">
        <f>+IFERROR(F247/E247,"")</f>
        <v>3.5612535612535613E-3</v>
      </c>
      <c r="P247">
        <f>+IFERROR(H247/G247,"")</f>
        <v>7.9268138588673327E-3</v>
      </c>
      <c r="Q247">
        <f>+IFERROR(J247/I247,"")</f>
        <v>-7.8141611737189021E-3</v>
      </c>
      <c r="R247" s="22">
        <f>+IFERROR(C247/3.974,"")</f>
        <v>35312.279818822346</v>
      </c>
      <c r="S247" s="22">
        <f>+IFERROR(E247/3.974,"")</f>
        <v>706.59285354806241</v>
      </c>
      <c r="T247" s="22">
        <f>+IFERROR(G247/3.974,"")</f>
        <v>29871.917463512833</v>
      </c>
      <c r="U247" s="22">
        <f>+IFERROR(I247/3.974,"")</f>
        <v>4733.7695017614487</v>
      </c>
      <c r="V247" s="10">
        <v>720441</v>
      </c>
      <c r="W247">
        <f>V247-V246</f>
        <v>5347</v>
      </c>
      <c r="X247" s="22">
        <f>IFERROR(W247-W246,0)</f>
        <v>-1662</v>
      </c>
      <c r="Y247" s="35">
        <f>IFERROR(V247/3.974,0)</f>
        <v>181288.62606945142</v>
      </c>
      <c r="Z247" s="10">
        <v>576560</v>
      </c>
      <c r="AA247" s="2">
        <f>Z247-Z246</f>
        <v>4543</v>
      </c>
      <c r="AB247" s="29">
        <f>IFERROR(Z247/V247,0)</f>
        <v>0.80028760162178447</v>
      </c>
      <c r="AC247" s="32">
        <f>IFERROR(AA247-AA246,0)</f>
        <v>-1445</v>
      </c>
      <c r="AD247">
        <f>V247-Z247</f>
        <v>143881</v>
      </c>
      <c r="AE247" s="1">
        <f>AD247-AD246</f>
        <v>804</v>
      </c>
      <c r="AF247" s="29">
        <f>IFERROR(AD247/V247,0)</f>
        <v>0.19971239837821556</v>
      </c>
      <c r="AG247" s="32">
        <f>IFERROR(AE247-AE246,0)</f>
        <v>-217</v>
      </c>
      <c r="AH247" s="34">
        <f>IFERROR(AE247/W247,0)</f>
        <v>0.15036469048064335</v>
      </c>
      <c r="AI247" s="34">
        <f>IFERROR(AD247/3.974,0)</f>
        <v>36205.586311021638</v>
      </c>
      <c r="AJ247" s="10">
        <v>17528</v>
      </c>
      <c r="AK247" s="2">
        <f>AJ247-AJ246</f>
        <v>-75</v>
      </c>
      <c r="AL247" s="2">
        <f>IFERROR(AJ247/AJ246,0)-1</f>
        <v>-4.2606373913537388E-3</v>
      </c>
      <c r="AM247" s="34">
        <f>IFERROR(AJ247/3.974,0)</f>
        <v>4410.6693507800701</v>
      </c>
      <c r="AN247" s="34">
        <f>IFERROR(AJ247/C247," ")</f>
        <v>0.12490468962666838</v>
      </c>
      <c r="AO247" s="10">
        <v>554</v>
      </c>
      <c r="AP247">
        <f>AO247-AO246</f>
        <v>35</v>
      </c>
      <c r="AQ247">
        <f>IFERROR(AO247/AO246,0)-1</f>
        <v>6.7437379576107848E-2</v>
      </c>
      <c r="AR247" s="34">
        <f>IFERROR(AO247/3.974,0)</f>
        <v>139.40613990941117</v>
      </c>
      <c r="AS247" s="10">
        <v>590</v>
      </c>
      <c r="AT247" s="2">
        <f>AS247-AS246</f>
        <v>-91</v>
      </c>
      <c r="AU247" s="2">
        <f>IFERROR(AS247/AS246,0)-1</f>
        <v>-0.13362701908957419</v>
      </c>
      <c r="AV247" s="34">
        <f>IFERROR(AS247/3.974,0)</f>
        <v>148.46502264720684</v>
      </c>
      <c r="AW247" s="80">
        <f>IFERROR(AS247/C247," ")</f>
        <v>4.2043454404230001E-3</v>
      </c>
      <c r="AX247" s="10">
        <v>140</v>
      </c>
      <c r="AY247">
        <f>AX247-AX246</f>
        <v>-16</v>
      </c>
      <c r="AZ247" s="22">
        <f>IFERROR(AX247/AX246,0)-1</f>
        <v>-0.10256410256410253</v>
      </c>
      <c r="BA247" s="35">
        <f>IFERROR(AX247/3.974,0)</f>
        <v>35.228988424760942</v>
      </c>
      <c r="BB247" s="51">
        <f>IFERROR(AX247/C247," ")</f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>IFERROR(BC247-BC246,0)</f>
        <v>-147</v>
      </c>
      <c r="BE247" s="51">
        <f>IFERROR(BC247/BC246,0)-1</f>
        <v>-7.753573500712041E-3</v>
      </c>
      <c r="BF247" s="35">
        <f>IFERROR(BC247/3.974,0)</f>
        <v>4733.7695017614487</v>
      </c>
      <c r="BG247" s="35">
        <f>IFERROR(BC247/C247," ")</f>
        <v>0.1340544854665042</v>
      </c>
      <c r="BH247" s="45">
        <v>23434</v>
      </c>
      <c r="BI247" s="48">
        <f>IFERROR((BH247-BH246), 0)</f>
        <v>144</v>
      </c>
      <c r="BJ247" s="14">
        <v>56888</v>
      </c>
      <c r="BK247" s="48">
        <f>IFERROR((BJ247-BJ246),0)</f>
        <v>312</v>
      </c>
      <c r="BL247" s="14">
        <v>41104</v>
      </c>
      <c r="BM247" s="48">
        <f>IFERROR((BL247-BL246),0)</f>
        <v>255</v>
      </c>
      <c r="BN247" s="14">
        <v>15698</v>
      </c>
      <c r="BO247" s="48">
        <f>IFERROR((BN247-BN246),0)</f>
        <v>77</v>
      </c>
      <c r="BP247" s="14">
        <v>3207</v>
      </c>
      <c r="BQ247" s="48">
        <f>IFERROR((BP247-BP246),0)</f>
        <v>16</v>
      </c>
      <c r="BR247" s="16">
        <v>21</v>
      </c>
      <c r="BS247" s="24">
        <f>IFERROR((BR247-BR246),0)</f>
        <v>0</v>
      </c>
      <c r="BT247" s="16">
        <v>135</v>
      </c>
      <c r="BU247" s="24">
        <f>IFERROR((BT247-BT246),0)</f>
        <v>0</v>
      </c>
      <c r="BV247" s="16">
        <v>583</v>
      </c>
      <c r="BW247" s="24">
        <f>IFERROR((BV247-BV246),0)</f>
        <v>1</v>
      </c>
      <c r="BX247" s="16">
        <v>1356</v>
      </c>
      <c r="BY247" s="24">
        <f>IFERROR((BX247-BX246),0)</f>
        <v>7</v>
      </c>
      <c r="BZ247" s="21">
        <v>713</v>
      </c>
      <c r="CA247" s="27">
        <f>IFERROR((BZ247-BZ246),0)</f>
        <v>2</v>
      </c>
    </row>
    <row r="248" spans="1:79">
      <c r="A248" s="3">
        <v>44145</v>
      </c>
      <c r="B248" s="22">
        <v>44145</v>
      </c>
      <c r="C248" s="10">
        <v>141302</v>
      </c>
      <c r="D248">
        <f>IFERROR(C248-C247,"")</f>
        <v>971</v>
      </c>
      <c r="E248" s="10">
        <v>2817</v>
      </c>
      <c r="F248">
        <f>E248-E247</f>
        <v>9</v>
      </c>
      <c r="G248" s="10">
        <v>119707</v>
      </c>
      <c r="H248">
        <f>G248-G247</f>
        <v>996</v>
      </c>
      <c r="I248">
        <f>+IFERROR(C248-E248-G248,"")</f>
        <v>18778</v>
      </c>
      <c r="J248">
        <f>+IFERROR(I248-I247,"")</f>
        <v>-34</v>
      </c>
      <c r="K248">
        <f>+IFERROR(E248/C248,"")</f>
        <v>1.9936023552391331E-2</v>
      </c>
      <c r="L248">
        <f>+IFERROR(G248/C248,"")</f>
        <v>0.84717130684632913</v>
      </c>
      <c r="M248">
        <f>+IFERROR(I248/C248,"")</f>
        <v>0.13289266960127952</v>
      </c>
      <c r="N248" s="22">
        <f>+IFERROR(D248/C248,"")</f>
        <v>6.871806485400065E-3</v>
      </c>
      <c r="O248">
        <f>+IFERROR(F248/E248,"")</f>
        <v>3.1948881789137379E-3</v>
      </c>
      <c r="P248">
        <f>+IFERROR(H248/G248,"")</f>
        <v>8.320315436858329E-3</v>
      </c>
      <c r="Q248">
        <f>+IFERROR(J248/I248,"")</f>
        <v>-1.8106294600063904E-3</v>
      </c>
      <c r="R248" s="22">
        <f>+IFERROR(C248/3.974,"")</f>
        <v>35556.618017111221</v>
      </c>
      <c r="S248" s="22">
        <f>+IFERROR(E248/3.974,"")</f>
        <v>708.8575742325113</v>
      </c>
      <c r="T248" s="22">
        <f>+IFERROR(G248/3.974,"")</f>
        <v>30122.546552591844</v>
      </c>
      <c r="U248" s="22">
        <f>+IFERROR(I248/3.974,"")</f>
        <v>4725.2138902868646</v>
      </c>
      <c r="V248" s="10">
        <v>727520</v>
      </c>
      <c r="W248">
        <f>V248-V247</f>
        <v>7079</v>
      </c>
      <c r="X248" s="22">
        <f>IFERROR(W248-W247,0)</f>
        <v>1732</v>
      </c>
      <c r="Y248" s="35">
        <f>IFERROR(V248/3.974,0)</f>
        <v>183069.95470558631</v>
      </c>
      <c r="Z248" s="10">
        <v>582668</v>
      </c>
      <c r="AA248" s="2">
        <f>Z248-Z247</f>
        <v>6108</v>
      </c>
      <c r="AB248" s="29">
        <f>IFERROR(Z248/V248,0)</f>
        <v>0.80089619529360012</v>
      </c>
      <c r="AC248" s="32">
        <f>IFERROR(AA248-AA247,0)</f>
        <v>1565</v>
      </c>
      <c r="AD248">
        <f>V248-Z248</f>
        <v>144852</v>
      </c>
      <c r="AE248" s="1">
        <f>AD248-AD247</f>
        <v>971</v>
      </c>
      <c r="AF248" s="29">
        <f>IFERROR(AD248/V248,0)</f>
        <v>0.19910380470639982</v>
      </c>
      <c r="AG248" s="32">
        <f>IFERROR(AE248-AE247,0)</f>
        <v>167</v>
      </c>
      <c r="AH248" s="34">
        <f>IFERROR(AE248/W248,0)</f>
        <v>0.13716626642181098</v>
      </c>
      <c r="AI248" s="34">
        <f>IFERROR(AD248/3.974,0)</f>
        <v>36449.92450931052</v>
      </c>
      <c r="AJ248" s="10">
        <v>17472</v>
      </c>
      <c r="AK248" s="2">
        <f>AJ248-AJ247</f>
        <v>-56</v>
      </c>
      <c r="AL248" s="2">
        <f>IFERROR(AJ248/AJ247,0)-1</f>
        <v>-3.1948881789137795E-3</v>
      </c>
      <c r="AM248" s="34">
        <f>IFERROR(AJ248/3.974,0)</f>
        <v>4396.577755410166</v>
      </c>
      <c r="AN248" s="34">
        <f>IFERROR(AJ248/C248," ")</f>
        <v>0.12365005449321312</v>
      </c>
      <c r="AO248" s="10">
        <v>534</v>
      </c>
      <c r="AP248">
        <f>AO248-AO247</f>
        <v>-20</v>
      </c>
      <c r="AQ248">
        <f>IFERROR(AO248/AO247,0)-1</f>
        <v>-3.6101083032490933E-2</v>
      </c>
      <c r="AR248" s="34">
        <f>IFERROR(AO248/3.974,0)</f>
        <v>134.37342727730245</v>
      </c>
      <c r="AS248" s="10">
        <v>627</v>
      </c>
      <c r="AT248" s="2">
        <f>AS248-AS247</f>
        <v>37</v>
      </c>
      <c r="AU248" s="2">
        <f>IFERROR(AS248/AS247,0)-1</f>
        <v>6.2711864406779672E-2</v>
      </c>
      <c r="AV248" s="34">
        <f>IFERROR(AS248/3.974,0)</f>
        <v>157.77554101660795</v>
      </c>
      <c r="AW248" s="80">
        <f>IFERROR(AS248/C248," ")</f>
        <v>4.4373044967516385E-3</v>
      </c>
      <c r="AX248" s="10">
        <v>145</v>
      </c>
      <c r="AY248">
        <f>AX248-AX247</f>
        <v>5</v>
      </c>
      <c r="AZ248" s="22">
        <f>IFERROR(AX248/AX247,0)-1</f>
        <v>3.5714285714285809E-2</v>
      </c>
      <c r="BA248" s="35">
        <f>IFERROR(AX248/3.974,0)</f>
        <v>36.48716658278812</v>
      </c>
      <c r="BB248" s="51">
        <f>IFERROR(AX248/C248," ")</f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>IFERROR(BC248-BC247,0)</f>
        <v>-34</v>
      </c>
      <c r="BE248" s="51">
        <f>IFERROR(BC248/BC247,0)-1</f>
        <v>-1.8073570061662991E-3</v>
      </c>
      <c r="BF248" s="35">
        <f>IFERROR(BC248/3.974,0)</f>
        <v>4725.2138902868646</v>
      </c>
      <c r="BG248" s="35">
        <f>IFERROR(BC248/C248," ")</f>
        <v>0.13289266960127952</v>
      </c>
      <c r="BH248" s="45">
        <v>23586</v>
      </c>
      <c r="BI248" s="48">
        <f>IFERROR((BH248-BH247), 0)</f>
        <v>152</v>
      </c>
      <c r="BJ248" s="14">
        <v>57288</v>
      </c>
      <c r="BK248" s="48">
        <f>IFERROR((BJ248-BJ247),0)</f>
        <v>400</v>
      </c>
      <c r="BL248" s="14">
        <v>41385</v>
      </c>
      <c r="BM248" s="48">
        <f>IFERROR((BL248-BL247),0)</f>
        <v>281</v>
      </c>
      <c r="BN248" s="14">
        <v>15815</v>
      </c>
      <c r="BO248" s="48">
        <f>IFERROR((BN248-BN247),0)</f>
        <v>117</v>
      </c>
      <c r="BP248" s="14">
        <v>3228</v>
      </c>
      <c r="BQ248" s="48">
        <f>IFERROR((BP248-BP247),0)</f>
        <v>21</v>
      </c>
      <c r="BR248" s="16">
        <v>21</v>
      </c>
      <c r="BS248" s="24">
        <f>IFERROR((BR248-BR247),0)</f>
        <v>0</v>
      </c>
      <c r="BT248" s="16">
        <v>135</v>
      </c>
      <c r="BU248" s="24">
        <f>IFERROR((BT248-BT247),0)</f>
        <v>0</v>
      </c>
      <c r="BV248" s="16">
        <v>584</v>
      </c>
      <c r="BW248" s="24">
        <f>IFERROR((BV248-BV247),0)</f>
        <v>1</v>
      </c>
      <c r="BX248" s="16">
        <v>1358</v>
      </c>
      <c r="BY248" s="24">
        <f>IFERROR((BX248-BX247),0)</f>
        <v>2</v>
      </c>
      <c r="BZ248" s="21">
        <v>719</v>
      </c>
      <c r="CA248" s="27">
        <f>IFERROR((BZ248-BZ247),0)</f>
        <v>6</v>
      </c>
    </row>
    <row r="249" spans="1:79">
      <c r="A249" s="3">
        <v>44146</v>
      </c>
      <c r="B249" s="22">
        <v>44146</v>
      </c>
      <c r="C249" s="10">
        <v>142465</v>
      </c>
      <c r="D249">
        <f>IFERROR(C249-C248,"")</f>
        <v>1163</v>
      </c>
      <c r="E249" s="10">
        <v>2823</v>
      </c>
      <c r="F249">
        <f>E249-E248</f>
        <v>6</v>
      </c>
      <c r="G249" s="10">
        <v>120823</v>
      </c>
      <c r="H249">
        <f>G249-G248</f>
        <v>1116</v>
      </c>
      <c r="I249">
        <f>+IFERROR(C249-E249-G249,"")</f>
        <v>18819</v>
      </c>
      <c r="J249">
        <f>+IFERROR(I249-I248,"")</f>
        <v>41</v>
      </c>
      <c r="K249">
        <f>+IFERROR(E249/C249,"")</f>
        <v>1.9815393254483556E-2</v>
      </c>
      <c r="L249">
        <f>+IFERROR(G249/C249,"")</f>
        <v>0.84808900431684975</v>
      </c>
      <c r="M249">
        <f>+IFERROR(I249/C249,"")</f>
        <v>0.13209560242866669</v>
      </c>
      <c r="N249" s="22">
        <f>+IFERROR(D249/C249,"")</f>
        <v>8.1634085564875579E-3</v>
      </c>
      <c r="O249">
        <f>+IFERROR(F249/E249,"")</f>
        <v>2.1253985122210413E-3</v>
      </c>
      <c r="P249">
        <f>+IFERROR(H249/G249,"")</f>
        <v>9.2366519619608844E-3</v>
      </c>
      <c r="Q249">
        <f>+IFERROR(J249/I249,"")</f>
        <v>2.1786492374727671E-3</v>
      </c>
      <c r="R249" s="22">
        <f>+IFERROR(C249/3.974,"")</f>
        <v>35849.270256668344</v>
      </c>
      <c r="S249" s="22">
        <f>+IFERROR(E249/3.974,"")</f>
        <v>710.36738802214393</v>
      </c>
      <c r="T249" s="22">
        <f>+IFERROR(G249/3.974,"")</f>
        <v>30403.371917463512</v>
      </c>
      <c r="U249" s="22">
        <f>+IFERROR(I249/3.974,"")</f>
        <v>4735.5309511826872</v>
      </c>
      <c r="V249" s="10">
        <v>733808</v>
      </c>
      <c r="W249">
        <f>V249-V248</f>
        <v>6288</v>
      </c>
      <c r="X249" s="22">
        <f>IFERROR(W249-W248,0)</f>
        <v>-791</v>
      </c>
      <c r="Y249" s="35">
        <f>IFERROR(V249/3.974,0)</f>
        <v>184652.23955712127</v>
      </c>
      <c r="Z249" s="10">
        <v>587793</v>
      </c>
      <c r="AA249" s="2">
        <f>Z249-Z248</f>
        <v>5125</v>
      </c>
      <c r="AB249" s="29">
        <f>IFERROR(Z249/V249,0)</f>
        <v>0.80101743235287703</v>
      </c>
      <c r="AC249" s="32">
        <f>IFERROR(AA249-AA248,0)</f>
        <v>-983</v>
      </c>
      <c r="AD249">
        <f>V249-Z249</f>
        <v>146015</v>
      </c>
      <c r="AE249" s="1">
        <f>AD249-AD248</f>
        <v>1163</v>
      </c>
      <c r="AF249" s="29">
        <f>IFERROR(AD249/V249,0)</f>
        <v>0.19898256764712297</v>
      </c>
      <c r="AG249" s="32">
        <f>IFERROR(AE249-AE248,0)</f>
        <v>192</v>
      </c>
      <c r="AH249" s="34">
        <f>IFERROR(AE249/W249,0)</f>
        <v>0.18495547073791349</v>
      </c>
      <c r="AI249" s="34">
        <f>IFERROR(AD249/3.974,0)</f>
        <v>36742.576748867636</v>
      </c>
      <c r="AJ249" s="10">
        <v>17468</v>
      </c>
      <c r="AK249" s="2">
        <f>AJ249-AJ248</f>
        <v>-4</v>
      </c>
      <c r="AL249" s="2">
        <f>IFERROR(AJ249/AJ248,0)-1</f>
        <v>-2.2893772893772812E-4</v>
      </c>
      <c r="AM249" s="34">
        <f>IFERROR(AJ249/3.974,0)</f>
        <v>4395.571212883744</v>
      </c>
      <c r="AN249" s="34">
        <f>IFERROR(AJ249/C249," ")</f>
        <v>0.12261257150879164</v>
      </c>
      <c r="AO249" s="10">
        <v>561</v>
      </c>
      <c r="AP249">
        <f>AO249-AO248</f>
        <v>27</v>
      </c>
      <c r="AQ249">
        <f>IFERROR(AO249/AO248,0)-1</f>
        <v>5.0561797752809001E-2</v>
      </c>
      <c r="AR249" s="34">
        <f>IFERROR(AO249/3.974,0)</f>
        <v>141.16758933064921</v>
      </c>
      <c r="AS249" s="10">
        <v>645</v>
      </c>
      <c r="AT249" s="2">
        <f>AS249-AS248</f>
        <v>18</v>
      </c>
      <c r="AU249" s="2">
        <f>IFERROR(AS249/AS248,0)-1</f>
        <v>2.8708133971291794E-2</v>
      </c>
      <c r="AV249" s="34">
        <f>IFERROR(AS249/3.974,0)</f>
        <v>162.30498238550578</v>
      </c>
      <c r="AW249" s="80">
        <f>IFERROR(AS249/C249," ")</f>
        <v>4.5274277892815781E-3</v>
      </c>
      <c r="AX249" s="10">
        <v>145</v>
      </c>
      <c r="AY249">
        <f>AX249-AX248</f>
        <v>0</v>
      </c>
      <c r="AZ249" s="22">
        <f>IFERROR(AX249/AX248,0)-1</f>
        <v>0</v>
      </c>
      <c r="BA249" s="35">
        <f>IFERROR(AX249/3.974,0)</f>
        <v>36.48716658278812</v>
      </c>
      <c r="BB249" s="51">
        <f>IFERROR(AX249/C249," ")</f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>IFERROR(BC249-BC248,0)</f>
        <v>41</v>
      </c>
      <c r="BE249" s="51">
        <f>IFERROR(BC249/BC248,0)-1</f>
        <v>2.1834061135370675E-3</v>
      </c>
      <c r="BF249" s="35">
        <f>IFERROR(BC249/3.974,0)</f>
        <v>4735.5309511826872</v>
      </c>
      <c r="BG249" s="35">
        <f>IFERROR(BC249/C249," ")</f>
        <v>0.13209560242866669</v>
      </c>
      <c r="BH249" s="45">
        <v>23820</v>
      </c>
      <c r="BI249" s="48">
        <f>IFERROR((BH249-BH248), 0)</f>
        <v>234</v>
      </c>
      <c r="BJ249" s="14">
        <v>57743</v>
      </c>
      <c r="BK249" s="48">
        <f>IFERROR((BJ249-BJ248),0)</f>
        <v>455</v>
      </c>
      <c r="BL249" s="14">
        <v>41718</v>
      </c>
      <c r="BM249" s="48">
        <f>IFERROR((BL249-BL248),0)</f>
        <v>333</v>
      </c>
      <c r="BN249" s="14">
        <v>15940</v>
      </c>
      <c r="BO249" s="48">
        <f>IFERROR((BN249-BN248),0)</f>
        <v>125</v>
      </c>
      <c r="BP249" s="14">
        <v>3244</v>
      </c>
      <c r="BQ249" s="48">
        <f>IFERROR((BP249-BP248),0)</f>
        <v>16</v>
      </c>
      <c r="BR249" s="16">
        <v>21</v>
      </c>
      <c r="BS249" s="24">
        <f>IFERROR((BR249-BR248),0)</f>
        <v>0</v>
      </c>
      <c r="BT249" s="16">
        <v>135</v>
      </c>
      <c r="BU249" s="24">
        <f>IFERROR((BT249-BT248),0)</f>
        <v>0</v>
      </c>
      <c r="BV249" s="16">
        <v>585</v>
      </c>
      <c r="BW249" s="24">
        <f>IFERROR((BV249-BV248),0)</f>
        <v>1</v>
      </c>
      <c r="BX249" s="16">
        <v>1362</v>
      </c>
      <c r="BY249" s="24">
        <f>IFERROR((BX249-BX248),0)</f>
        <v>4</v>
      </c>
      <c r="BZ249" s="21">
        <v>720</v>
      </c>
      <c r="CA249" s="27">
        <f>IFERROR((BZ249-BZ248),0)</f>
        <v>1</v>
      </c>
    </row>
    <row r="250" spans="1:79">
      <c r="A250" s="3">
        <v>44147</v>
      </c>
      <c r="B250" s="22">
        <v>44147</v>
      </c>
      <c r="C250" s="10">
        <v>143352</v>
      </c>
      <c r="D250">
        <f>IFERROR(C250-C249,"")</f>
        <v>887</v>
      </c>
      <c r="E250" s="10">
        <v>2830</v>
      </c>
      <c r="F250">
        <f>E250-E249</f>
        <v>7</v>
      </c>
      <c r="G250" s="10">
        <v>122070</v>
      </c>
      <c r="H250">
        <f>G250-G249</f>
        <v>1247</v>
      </c>
      <c r="I250">
        <f>+IFERROR(C250-E250-G250,"")</f>
        <v>18452</v>
      </c>
      <c r="J250">
        <f>+IFERROR(I250-I249,"")</f>
        <v>-367</v>
      </c>
      <c r="K250">
        <f>+IFERROR(E250/C250,"")</f>
        <v>1.9741615045482448E-2</v>
      </c>
      <c r="L250">
        <f>+IFERROR(G250/C250,"")</f>
        <v>0.85154026452368992</v>
      </c>
      <c r="M250">
        <f>+IFERROR(I250/C250,"")</f>
        <v>0.12871812043082762</v>
      </c>
      <c r="N250" s="22">
        <f>+IFERROR(D250/C250,"")</f>
        <v>6.1875662704391982E-3</v>
      </c>
      <c r="O250">
        <f>+IFERROR(F250/E250,"")</f>
        <v>2.4734982332155478E-3</v>
      </c>
      <c r="P250">
        <f>+IFERROR(H250/G250,"")</f>
        <v>1.0215450151552388E-2</v>
      </c>
      <c r="Q250">
        <f>+IFERROR(J250/I250,"")</f>
        <v>-1.9889442878820725E-2</v>
      </c>
      <c r="R250" s="22">
        <f>+IFERROR(C250/3.974,"")</f>
        <v>36072.471061902361</v>
      </c>
      <c r="S250" s="22">
        <f>+IFERROR(E250/3.974,"")</f>
        <v>712.12883744338194</v>
      </c>
      <c r="T250" s="22">
        <f>+IFERROR(G250/3.974,"")</f>
        <v>30717.161550075489</v>
      </c>
      <c r="U250" s="22">
        <f>+IFERROR(I250/3.974,"")</f>
        <v>4643.1806743834923</v>
      </c>
      <c r="V250" s="10">
        <v>740901</v>
      </c>
      <c r="W250">
        <f>V250-V249</f>
        <v>7093</v>
      </c>
      <c r="X250" s="22">
        <f>IFERROR(W250-W249,0)</f>
        <v>805</v>
      </c>
      <c r="Y250" s="35">
        <f>IFERROR(V250/3.974,0)</f>
        <v>186437.09109209862</v>
      </c>
      <c r="Z250" s="10">
        <v>593999</v>
      </c>
      <c r="AA250" s="2">
        <f>Z250-Z249</f>
        <v>6206</v>
      </c>
      <c r="AB250" s="29">
        <f>IFERROR(Z250/V250,0)</f>
        <v>0.80172519675368237</v>
      </c>
      <c r="AC250" s="32">
        <f>IFERROR(AA250-AA249,0)</f>
        <v>1081</v>
      </c>
      <c r="AD250">
        <f>V250-Z250</f>
        <v>146902</v>
      </c>
      <c r="AE250" s="1">
        <f>AD250-AD249</f>
        <v>887</v>
      </c>
      <c r="AF250" s="29">
        <f>IFERROR(AD250/V250,0)</f>
        <v>0.19827480324631766</v>
      </c>
      <c r="AG250" s="32">
        <f>IFERROR(AE250-AE249,0)</f>
        <v>-276</v>
      </c>
      <c r="AH250" s="34">
        <f>IFERROR(AE250/W250,0)</f>
        <v>0.1250528690258001</v>
      </c>
      <c r="AI250" s="34">
        <f>IFERROR(AD250/3.974,0)</f>
        <v>36965.77755410166</v>
      </c>
      <c r="AJ250" s="10">
        <v>17086</v>
      </c>
      <c r="AK250" s="2">
        <f>AJ250-AJ249</f>
        <v>-382</v>
      </c>
      <c r="AL250" s="2">
        <f>IFERROR(AJ250/AJ249,0)-1</f>
        <v>-2.1868559651935016E-2</v>
      </c>
      <c r="AM250" s="34">
        <f>IFERROR(AJ250/3.974,0)</f>
        <v>4299.4464016104675</v>
      </c>
      <c r="AN250" s="34">
        <f>IFERROR(AJ250/C250," ")</f>
        <v>0.11918912885763715</v>
      </c>
      <c r="AO250" s="10">
        <v>554</v>
      </c>
      <c r="AP250">
        <f>AO250-AO249</f>
        <v>-7</v>
      </c>
      <c r="AQ250">
        <f>IFERROR(AO250/AO249,0)-1</f>
        <v>-1.2477718360071277E-2</v>
      </c>
      <c r="AR250" s="34">
        <f>IFERROR(AO250/3.974,0)</f>
        <v>139.40613990941117</v>
      </c>
      <c r="AS250" s="10">
        <v>658</v>
      </c>
      <c r="AT250" s="2">
        <f>AS250-AS249</f>
        <v>13</v>
      </c>
      <c r="AU250" s="2">
        <f>IFERROR(AS250/AS249,0)-1</f>
        <v>2.0155038759689825E-2</v>
      </c>
      <c r="AV250" s="34">
        <f>IFERROR(AS250/3.974,0)</f>
        <v>165.57624559637645</v>
      </c>
      <c r="AW250" s="80">
        <f>IFERROR(AS250/C250," ")</f>
        <v>4.5900998939672972E-3</v>
      </c>
      <c r="AX250" s="10">
        <v>154</v>
      </c>
      <c r="AY250">
        <f>AX250-AX249</f>
        <v>9</v>
      </c>
      <c r="AZ250" s="22">
        <f>IFERROR(AX250/AX249,0)-1</f>
        <v>6.2068965517241281E-2</v>
      </c>
      <c r="BA250" s="35">
        <f>IFERROR(AX250/3.974,0)</f>
        <v>38.751887267237038</v>
      </c>
      <c r="BB250" s="51">
        <f>IFERROR(AX250/C250," ")</f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>IFERROR(BC250-BC249,0)</f>
        <v>-367</v>
      </c>
      <c r="BE250" s="51">
        <f>IFERROR(BC250/BC249,0)-1</f>
        <v>-1.9501567564695232E-2</v>
      </c>
      <c r="BF250" s="35">
        <f>IFERROR(BC250/3.974,0)</f>
        <v>4643.1806743834923</v>
      </c>
      <c r="BG250" s="35">
        <f>IFERROR(BC250/C250," ")</f>
        <v>0.12871812043082762</v>
      </c>
      <c r="BH250" s="45">
        <v>23984</v>
      </c>
      <c r="BI250" s="48">
        <f>IFERROR((BH250-BH249), 0)</f>
        <v>164</v>
      </c>
      <c r="BJ250" s="14">
        <v>58089</v>
      </c>
      <c r="BK250" s="48">
        <f>IFERROR((BJ250-BJ249),0)</f>
        <v>346</v>
      </c>
      <c r="BL250" s="14">
        <v>41959</v>
      </c>
      <c r="BM250" s="48">
        <f>IFERROR((BL250-BL249),0)</f>
        <v>241</v>
      </c>
      <c r="BN250" s="14">
        <v>16046</v>
      </c>
      <c r="BO250" s="48">
        <f>IFERROR((BN250-BN249),0)</f>
        <v>106</v>
      </c>
      <c r="BP250" s="14">
        <v>3274</v>
      </c>
      <c r="BQ250" s="48">
        <f>IFERROR((BP250-BP249),0)</f>
        <v>30</v>
      </c>
      <c r="BR250" s="16">
        <v>21</v>
      </c>
      <c r="BS250" s="24">
        <f>IFERROR((BR250-BR249),0)</f>
        <v>0</v>
      </c>
      <c r="BT250" s="16">
        <v>136</v>
      </c>
      <c r="BU250" s="24">
        <f>IFERROR((BT250-BT249),0)</f>
        <v>1</v>
      </c>
      <c r="BV250" s="16">
        <v>586</v>
      </c>
      <c r="BW250" s="24">
        <f>IFERROR((BV250-BV249),0)</f>
        <v>1</v>
      </c>
      <c r="BX250" s="16">
        <v>1365</v>
      </c>
      <c r="BY250" s="24">
        <f>IFERROR((BX250-BX249),0)</f>
        <v>3</v>
      </c>
      <c r="BZ250" s="21">
        <v>722</v>
      </c>
      <c r="CA250" s="27">
        <f>IFERROR((BZ250-BZ249),0)</f>
        <v>2</v>
      </c>
    </row>
    <row r="251" spans="1:79">
      <c r="A251" s="3">
        <v>44148</v>
      </c>
      <c r="B251" s="22">
        <v>44148</v>
      </c>
      <c r="C251" s="10">
        <v>144477</v>
      </c>
      <c r="D251">
        <f>IFERROR(C251-C250,"")</f>
        <v>1125</v>
      </c>
      <c r="E251" s="10">
        <v>2856</v>
      </c>
      <c r="F251">
        <f>E251-E250</f>
        <v>26</v>
      </c>
      <c r="G251" s="10">
        <v>123229</v>
      </c>
      <c r="H251">
        <f>G251-G250</f>
        <v>1159</v>
      </c>
      <c r="I251">
        <f>+IFERROR(C251-E251-G251,"")</f>
        <v>18392</v>
      </c>
      <c r="J251">
        <f>+IFERROR(I251-I250,"")</f>
        <v>-60</v>
      </c>
      <c r="K251">
        <f>+IFERROR(E251/C251,"")</f>
        <v>1.9767852322515003E-2</v>
      </c>
      <c r="L251">
        <f>+IFERROR(G251/C251,"")</f>
        <v>0.85293160849131699</v>
      </c>
      <c r="M251">
        <f>+IFERROR(I251/C251,"")</f>
        <v>0.12730053918616804</v>
      </c>
      <c r="N251" s="22">
        <f>+IFERROR(D251/C251,"")</f>
        <v>7.786706534604124E-3</v>
      </c>
      <c r="O251">
        <f>+IFERROR(F251/E251,"")</f>
        <v>9.1036414565826337E-3</v>
      </c>
      <c r="P251">
        <f>+IFERROR(H251/G251,"")</f>
        <v>9.4052536334791326E-3</v>
      </c>
      <c r="Q251">
        <f>+IFERROR(J251/I251,"")</f>
        <v>-3.2622879512831664E-3</v>
      </c>
      <c r="R251" s="22">
        <f>+IFERROR(C251/3.974,"")</f>
        <v>36355.56114745848</v>
      </c>
      <c r="S251" s="22">
        <f>+IFERROR(E251/3.974,"")</f>
        <v>718.67136386512323</v>
      </c>
      <c r="T251" s="22">
        <f>+IFERROR(G251/3.974,"")</f>
        <v>31008.80724710619</v>
      </c>
      <c r="U251" s="22">
        <f>+IFERROR(I251/3.974,"")</f>
        <v>4628.0825364871662</v>
      </c>
      <c r="V251" s="10">
        <v>750055</v>
      </c>
      <c r="W251">
        <f>V251-V250</f>
        <v>9154</v>
      </c>
      <c r="X251" s="22">
        <f>IFERROR(W251-W250,0)</f>
        <v>2061</v>
      </c>
      <c r="Y251" s="35">
        <f>IFERROR(V251/3.974,0)</f>
        <v>188740.5636638148</v>
      </c>
      <c r="Z251" s="10">
        <v>602028</v>
      </c>
      <c r="AA251" s="2">
        <f>Z251-Z250</f>
        <v>8029</v>
      </c>
      <c r="AB251" s="29">
        <f>IFERROR(Z251/V251,0)</f>
        <v>0.80264513935644721</v>
      </c>
      <c r="AC251" s="32">
        <f>IFERROR(AA251-AA250,0)</f>
        <v>1823</v>
      </c>
      <c r="AD251">
        <f>V251-Z251</f>
        <v>148027</v>
      </c>
      <c r="AE251" s="1">
        <f>AD251-AD250</f>
        <v>1125</v>
      </c>
      <c r="AF251" s="29">
        <f>IFERROR(AD251/V251,0)</f>
        <v>0.19735486064355282</v>
      </c>
      <c r="AG251" s="32">
        <f>IFERROR(AE251-AE250,0)</f>
        <v>238</v>
      </c>
      <c r="AH251" s="34">
        <f>IFERROR(AE251/W251,0)</f>
        <v>0.1228970941664846</v>
      </c>
      <c r="AI251" s="34">
        <f>IFERROR(AD251/3.974,0)</f>
        <v>37248.867639657772</v>
      </c>
      <c r="AJ251" s="10">
        <v>17560</v>
      </c>
      <c r="AK251" s="2">
        <f>AJ251-AJ250</f>
        <v>474</v>
      </c>
      <c r="AL251" s="2">
        <f>IFERROR(AJ251/AJ250,0)-1</f>
        <v>2.7742011003160538E-2</v>
      </c>
      <c r="AM251" s="34">
        <f>IFERROR(AJ251/3.974,0)</f>
        <v>4418.7216909914441</v>
      </c>
      <c r="AN251" s="34">
        <f>IFERROR(AJ251/C251," ")</f>
        <v>0.12154183710902081</v>
      </c>
      <c r="AO251" s="10">
        <v>572</v>
      </c>
      <c r="AP251">
        <f>AO251-AO250</f>
        <v>18</v>
      </c>
      <c r="AQ251">
        <f>IFERROR(AO251/AO250,0)-1</f>
        <v>3.2490974729241895E-2</v>
      </c>
      <c r="AR251" s="34">
        <f>IFERROR(AO251/3.974,0)</f>
        <v>143.935581278309</v>
      </c>
      <c r="AS251" s="10">
        <v>683</v>
      </c>
      <c r="AT251" s="2">
        <f>AS251-AS250</f>
        <v>25</v>
      </c>
      <c r="AU251" s="2">
        <f>IFERROR(AS251/AS250,0)-1</f>
        <v>3.7993920972644313E-2</v>
      </c>
      <c r="AV251" s="34">
        <f>IFERROR(AS251/3.974,0)</f>
        <v>171.86713638651233</v>
      </c>
      <c r="AW251" s="80">
        <f>IFERROR(AS251/C251," ")</f>
        <v>4.7273960561196593E-3</v>
      </c>
      <c r="AX251" s="10">
        <v>149</v>
      </c>
      <c r="AY251">
        <f>AX251-AX250</f>
        <v>-5</v>
      </c>
      <c r="AZ251" s="22">
        <f>IFERROR(AX251/AX250,0)-1</f>
        <v>-3.2467532467532423E-2</v>
      </c>
      <c r="BA251" s="35">
        <f>IFERROR(AX251/3.974,0)</f>
        <v>37.49370910920986</v>
      </c>
      <c r="BB251" s="51">
        <f>IFERROR(AX251/C251," ")</f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>IFERROR(BC251-BC250,0)</f>
        <v>512</v>
      </c>
      <c r="BE251" s="51">
        <f>IFERROR(BC251/BC250,0)-1</f>
        <v>2.7747669629308414E-2</v>
      </c>
      <c r="BF251" s="35">
        <f>IFERROR(BC251/3.974,0)</f>
        <v>4772.0181177654749</v>
      </c>
      <c r="BG251" s="35">
        <f>IFERROR(BC251/C251," ")</f>
        <v>0.13125964686420677</v>
      </c>
      <c r="BH251" s="45">
        <v>24200</v>
      </c>
      <c r="BI251" s="48">
        <f>IFERROR((BH251-BH250), 0)</f>
        <v>216</v>
      </c>
      <c r="BJ251" s="14">
        <v>58532</v>
      </c>
      <c r="BK251" s="48">
        <f>IFERROR((BJ251-BJ250),0)</f>
        <v>443</v>
      </c>
      <c r="BL251" s="14">
        <v>42272</v>
      </c>
      <c r="BM251" s="48">
        <f>IFERROR((BL251-BL250),0)</f>
        <v>313</v>
      </c>
      <c r="BN251" s="14">
        <v>16177</v>
      </c>
      <c r="BO251" s="48">
        <f>IFERROR((BN251-BN250),0)</f>
        <v>131</v>
      </c>
      <c r="BP251" s="14">
        <v>3296</v>
      </c>
      <c r="BQ251" s="48">
        <f>IFERROR((BP251-BP250),0)</f>
        <v>22</v>
      </c>
      <c r="BR251" s="16">
        <v>21</v>
      </c>
      <c r="BS251" s="24">
        <f>IFERROR((BR251-BR250),0)</f>
        <v>0</v>
      </c>
      <c r="BT251" s="16">
        <v>137</v>
      </c>
      <c r="BU251" s="24">
        <f>IFERROR((BT251-BT250),0)</f>
        <v>1</v>
      </c>
      <c r="BV251" s="16">
        <v>587</v>
      </c>
      <c r="BW251" s="24">
        <f>IFERROR((BV251-BV250),0)</f>
        <v>1</v>
      </c>
      <c r="BX251" s="16">
        <v>1381</v>
      </c>
      <c r="BY251" s="24">
        <f>IFERROR((BX251-BX250),0)</f>
        <v>16</v>
      </c>
      <c r="BZ251" s="21">
        <v>730</v>
      </c>
      <c r="CA251" s="27">
        <f>IFERROR((BZ251-BZ250),0)</f>
        <v>8</v>
      </c>
    </row>
    <row r="252" spans="1:79">
      <c r="A252" s="3">
        <v>44149</v>
      </c>
      <c r="B252" s="22">
        <v>44149</v>
      </c>
      <c r="C252" s="10">
        <v>145309</v>
      </c>
      <c r="D252">
        <f>IFERROR(C252-C251,"")</f>
        <v>832</v>
      </c>
      <c r="E252" s="10">
        <v>2867</v>
      </c>
      <c r="F252">
        <f>E252-E251</f>
        <v>11</v>
      </c>
      <c r="G252" s="10">
        <v>124271</v>
      </c>
      <c r="H252">
        <f>G252-G251</f>
        <v>1042</v>
      </c>
      <c r="I252">
        <f>+IFERROR(C252-E252-G252,"")</f>
        <v>18171</v>
      </c>
      <c r="J252">
        <f>+IFERROR(I252-I251,"")</f>
        <v>-221</v>
      </c>
      <c r="K252">
        <f>+IFERROR(E252/C252,"")</f>
        <v>1.9730367699178991E-2</v>
      </c>
      <c r="L252">
        <f>+IFERROR(G252/C252,"")</f>
        <v>0.85521887839018917</v>
      </c>
      <c r="M252">
        <f>+IFERROR(I252/C252,"")</f>
        <v>0.12505075391063183</v>
      </c>
      <c r="N252" s="22">
        <f>+IFERROR(D252/C252,"")</f>
        <v>5.7257293078887064E-3</v>
      </c>
      <c r="O252">
        <f>+IFERROR(F252/E252,"")</f>
        <v>3.8367631670735963E-3</v>
      </c>
      <c r="P252">
        <f>+IFERROR(H252/G252,"")</f>
        <v>8.384900741122225E-3</v>
      </c>
      <c r="Q252">
        <f>+IFERROR(J252/I252,"")</f>
        <v>-1.2162236530735789E-2</v>
      </c>
      <c r="R252" s="22">
        <f>+IFERROR(C252/3.974,"")</f>
        <v>36564.921992954201</v>
      </c>
      <c r="S252" s="22">
        <f>+IFERROR(E252/3.974,"")</f>
        <v>721.43935581278311</v>
      </c>
      <c r="T252" s="22">
        <f>+IFERROR(G252/3.974,"")</f>
        <v>31271.011575239052</v>
      </c>
      <c r="U252" s="22">
        <f>+IFERROR(I252/3.974,"")</f>
        <v>4572.4710619023654</v>
      </c>
      <c r="V252" s="10">
        <v>755576</v>
      </c>
      <c r="W252">
        <f>V252-V251</f>
        <v>5521</v>
      </c>
      <c r="X252" s="22">
        <f>IFERROR(W252-W251,0)</f>
        <v>-3633</v>
      </c>
      <c r="Y252" s="35">
        <f>IFERROR(V252/3.974,0)</f>
        <v>190129.8439859084</v>
      </c>
      <c r="Z252" s="10">
        <v>606717</v>
      </c>
      <c r="AA252" s="2">
        <f>Z252-Z251</f>
        <v>4689</v>
      </c>
      <c r="AB252" s="29">
        <f>IFERROR(Z252/V252,0)</f>
        <v>0.80298606625938362</v>
      </c>
      <c r="AC252" s="32">
        <f>IFERROR(AA252-AA251,0)</f>
        <v>-3340</v>
      </c>
      <c r="AD252">
        <f>V252-Z252</f>
        <v>148859</v>
      </c>
      <c r="AE252" s="1">
        <f>AD252-AD251</f>
        <v>832</v>
      </c>
      <c r="AF252" s="29">
        <f>IFERROR(AD252/V252,0)</f>
        <v>0.19701393374061643</v>
      </c>
      <c r="AG252" s="32">
        <f>IFERROR(AE252-AE251,0)</f>
        <v>-293</v>
      </c>
      <c r="AH252" s="34">
        <f>IFERROR(AE252/W252,0)</f>
        <v>0.15069733743886976</v>
      </c>
      <c r="AI252" s="34">
        <f>IFERROR(AD252/3.974,0)</f>
        <v>37458.228485153493</v>
      </c>
      <c r="AJ252" s="10">
        <v>16823</v>
      </c>
      <c r="AK252" s="2">
        <f>AJ252-AJ251</f>
        <v>-737</v>
      </c>
      <c r="AL252" s="2">
        <f>IFERROR(AJ252/AJ251,0)-1</f>
        <v>-4.1970387243735807E-2</v>
      </c>
      <c r="AM252" s="34">
        <f>IFERROR(AJ252/3.974,0)</f>
        <v>4233.2662304982387</v>
      </c>
      <c r="AN252" s="34">
        <f>IFERROR(AJ252/C252," ")</f>
        <v>0.11577397133006215</v>
      </c>
      <c r="AO252" s="10">
        <v>551</v>
      </c>
      <c r="AP252">
        <f>AO252-AO251</f>
        <v>-21</v>
      </c>
      <c r="AQ252">
        <f>IFERROR(AO252/AO251,0)-1</f>
        <v>-3.6713286713286664E-2</v>
      </c>
      <c r="AR252" s="34">
        <f>IFERROR(AO252/3.974,0)</f>
        <v>138.65123301459485</v>
      </c>
      <c r="AS252" s="10">
        <v>651</v>
      </c>
      <c r="AT252" s="2">
        <f>AS252-AS251</f>
        <v>-32</v>
      </c>
      <c r="AU252" s="2">
        <f>IFERROR(AS252/AS251,0)-1</f>
        <v>-4.6852122986822842E-2</v>
      </c>
      <c r="AV252" s="34">
        <f>IFERROR(AS252/3.974,0)</f>
        <v>163.81479617513838</v>
      </c>
      <c r="AW252" s="80">
        <f>IFERROR(AS252/C252," ")</f>
        <v>4.4801079079754176E-3</v>
      </c>
      <c r="AX252" s="10">
        <v>146</v>
      </c>
      <c r="AY252">
        <f>AX252-AX251</f>
        <v>-3</v>
      </c>
      <c r="AZ252" s="22">
        <f>IFERROR(AX252/AX251,0)-1</f>
        <v>-2.0134228187919434E-2</v>
      </c>
      <c r="BA252" s="35">
        <f>IFERROR(AX252/3.974,0)</f>
        <v>36.738802214393559</v>
      </c>
      <c r="BB252" s="51">
        <f>IFERROR(AX252/C252," ")</f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>IFERROR(BC252-BC251,0)</f>
        <v>-793</v>
      </c>
      <c r="BE252" s="51">
        <f>IFERROR(BC252/BC251,0)-1</f>
        <v>-4.1816072558531925E-2</v>
      </c>
      <c r="BF252" s="35">
        <f>IFERROR(BC252/3.974,0)</f>
        <v>4572.4710619023654</v>
      </c>
      <c r="BG252" s="35">
        <f>IFERROR(BC252/C252," ")</f>
        <v>0.12505075391063183</v>
      </c>
      <c r="BH252" s="45">
        <v>24364</v>
      </c>
      <c r="BI252" s="48">
        <f>IFERROR((BH252-BH251), 0)</f>
        <v>164</v>
      </c>
      <c r="BJ252" s="14">
        <v>58859</v>
      </c>
      <c r="BK252" s="48">
        <f>IFERROR((BJ252-BJ251),0)</f>
        <v>327</v>
      </c>
      <c r="BL252" s="14">
        <v>42513</v>
      </c>
      <c r="BM252" s="48">
        <f>IFERROR((BL252-BL251),0)</f>
        <v>241</v>
      </c>
      <c r="BN252" s="14">
        <v>16266</v>
      </c>
      <c r="BO252" s="48">
        <f>IFERROR((BN252-BN251),0)</f>
        <v>89</v>
      </c>
      <c r="BP252" s="14">
        <v>3307</v>
      </c>
      <c r="BQ252" s="48">
        <f>IFERROR((BP252-BP251),0)</f>
        <v>11</v>
      </c>
      <c r="BR252" s="16">
        <v>21</v>
      </c>
      <c r="BS252" s="24">
        <f>IFERROR((BR252-BR251),0)</f>
        <v>0</v>
      </c>
      <c r="BT252" s="16">
        <v>138</v>
      </c>
      <c r="BU252" s="24">
        <f>IFERROR((BT252-BT251),0)</f>
        <v>1</v>
      </c>
      <c r="BV252" s="16">
        <v>590</v>
      </c>
      <c r="BW252" s="24">
        <f>IFERROR((BV252-BV251),0)</f>
        <v>3</v>
      </c>
      <c r="BX252" s="16">
        <v>1386</v>
      </c>
      <c r="BY252" s="24">
        <f>IFERROR((BX252-BX251),0)</f>
        <v>5</v>
      </c>
      <c r="BZ252" s="21">
        <v>732</v>
      </c>
      <c r="CA252" s="27">
        <f>IFERROR((BZ252-BZ251),0)</f>
        <v>2</v>
      </c>
    </row>
    <row r="253" spans="1:79">
      <c r="A253" s="3">
        <v>44150</v>
      </c>
      <c r="B253" s="22">
        <v>44150</v>
      </c>
      <c r="C253" s="10">
        <v>146653</v>
      </c>
      <c r="D253">
        <f>IFERROR(C253-C252,"")</f>
        <v>1344</v>
      </c>
      <c r="E253" s="10">
        <v>2873</v>
      </c>
      <c r="F253">
        <f>E253-E252</f>
        <v>6</v>
      </c>
      <c r="G253" s="10">
        <v>125370</v>
      </c>
      <c r="H253">
        <f>G253-G252</f>
        <v>1099</v>
      </c>
      <c r="I253">
        <f>+IFERROR(C253-E253-G253,"")</f>
        <v>18410</v>
      </c>
      <c r="J253">
        <f>+IFERROR(I253-I252,"")</f>
        <v>239</v>
      </c>
      <c r="K253">
        <f>+IFERROR(E253/C253,"")</f>
        <v>1.9590461838489497E-2</v>
      </c>
      <c r="L253">
        <f>+IFERROR(G253/C253,"")</f>
        <v>0.85487511336283606</v>
      </c>
      <c r="M253">
        <f>+IFERROR(I253/C253,"")</f>
        <v>0.12553442479867441</v>
      </c>
      <c r="N253" s="22">
        <f>+IFERROR(D253/C253,"")</f>
        <v>9.1644903275077908E-3</v>
      </c>
      <c r="O253">
        <f>+IFERROR(F253/E253,"")</f>
        <v>2.0884093282283328E-3</v>
      </c>
      <c r="P253">
        <f>+IFERROR(H253/G253,"")</f>
        <v>8.7660524846454486E-3</v>
      </c>
      <c r="Q253">
        <f>+IFERROR(J253/I253,"")</f>
        <v>1.2982074959261271E-2</v>
      </c>
      <c r="R253" s="22">
        <f>+IFERROR(C253/3.974,"")</f>
        <v>36903.120281831907</v>
      </c>
      <c r="S253" s="22">
        <f>+IFERROR(E253/3.974,"")</f>
        <v>722.94916960241562</v>
      </c>
      <c r="T253" s="22">
        <f>+IFERROR(G253/3.974,"")</f>
        <v>31547.559134373427</v>
      </c>
      <c r="U253" s="22">
        <f>+IFERROR(I253/3.974,"")</f>
        <v>4632.6119778560642</v>
      </c>
      <c r="V253" s="10">
        <v>765482</v>
      </c>
      <c r="W253">
        <f>V253-V252</f>
        <v>9906</v>
      </c>
      <c r="X253" s="22">
        <f>IFERROR(W253-W252,0)</f>
        <v>4385</v>
      </c>
      <c r="Y253" s="35">
        <f>IFERROR(V253/3.974,0)</f>
        <v>192622.54655259184</v>
      </c>
      <c r="Z253" s="10">
        <v>615279</v>
      </c>
      <c r="AA253" s="2">
        <f>Z253-Z252</f>
        <v>8562</v>
      </c>
      <c r="AB253" s="29">
        <f>IFERROR(Z253/V253,0)</f>
        <v>0.8037798406755482</v>
      </c>
      <c r="AC253" s="32">
        <f>IFERROR(AA253-AA252,0)</f>
        <v>3873</v>
      </c>
      <c r="AD253">
        <f>V253-Z253</f>
        <v>150203</v>
      </c>
      <c r="AE253" s="1">
        <f>AD253-AD252</f>
        <v>1344</v>
      </c>
      <c r="AF253" s="29">
        <f>IFERROR(AD253/V253,0)</f>
        <v>0.19622015932445178</v>
      </c>
      <c r="AG253" s="32">
        <f>IFERROR(AE253-AE252,0)</f>
        <v>512</v>
      </c>
      <c r="AH253" s="34">
        <f>IFERROR(AE253/W253,0)</f>
        <v>0.13567534827377348</v>
      </c>
      <c r="AI253" s="34">
        <f>IFERROR(AD253/3.974,0)</f>
        <v>37796.426774031199</v>
      </c>
      <c r="AJ253" s="10">
        <v>17015</v>
      </c>
      <c r="AK253" s="2">
        <f>AJ253-AJ252</f>
        <v>192</v>
      </c>
      <c r="AL253" s="2">
        <f>IFERROR(AJ253/AJ252,0)-1</f>
        <v>1.1412946561255355E-2</v>
      </c>
      <c r="AM253" s="34">
        <f>IFERROR(AJ253/3.974,0)</f>
        <v>4281.5802717664819</v>
      </c>
      <c r="AN253" s="34">
        <f>IFERROR(AJ253/C253," ")</f>
        <v>0.11602217479356031</v>
      </c>
      <c r="AO253" s="10">
        <v>567</v>
      </c>
      <c r="AP253">
        <f>AO253-AO252</f>
        <v>16</v>
      </c>
      <c r="AQ253">
        <f>IFERROR(AO253/AO252,0)-1</f>
        <v>2.9038112522685955E-2</v>
      </c>
      <c r="AR253" s="34">
        <f>IFERROR(AO253/3.974,0)</f>
        <v>142.67740312028184</v>
      </c>
      <c r="AS253" s="10">
        <v>675</v>
      </c>
      <c r="AT253" s="2">
        <f>AS253-AS252</f>
        <v>24</v>
      </c>
      <c r="AU253" s="2">
        <f>IFERROR(AS253/AS252,0)-1</f>
        <v>3.6866359447004671E-2</v>
      </c>
      <c r="AV253" s="34">
        <f>IFERROR(AS253/3.974,0)</f>
        <v>169.85405133366885</v>
      </c>
      <c r="AW253" s="80">
        <f>IFERROR(AS253/C253," ")</f>
        <v>4.6027016153777963E-3</v>
      </c>
      <c r="AX253" s="10">
        <v>153</v>
      </c>
      <c r="AY253">
        <f>AX253-AX252</f>
        <v>7</v>
      </c>
      <c r="AZ253" s="22">
        <f>IFERROR(AX253/AX252,0)-1</f>
        <v>4.7945205479452024E-2</v>
      </c>
      <c r="BA253" s="35">
        <f>IFERROR(AX253/3.974,0)</f>
        <v>38.500251635631606</v>
      </c>
      <c r="BB253" s="51">
        <f>IFERROR(AX253/C253," ")</f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>IFERROR(BC253-BC252,0)</f>
        <v>239</v>
      </c>
      <c r="BE253" s="51">
        <f>IFERROR(BC253/BC252,0)-1</f>
        <v>1.3152825931429302E-2</v>
      </c>
      <c r="BF253" s="35">
        <f>IFERROR(BC253/3.974,0)</f>
        <v>4632.6119778560642</v>
      </c>
      <c r="BG253" s="35">
        <f>IFERROR(BC253/C253," ")</f>
        <v>0.12553442479867441</v>
      </c>
      <c r="BH253" s="45">
        <v>24648</v>
      </c>
      <c r="BI253" s="48">
        <f>IFERROR((BH253-BH252), 0)</f>
        <v>284</v>
      </c>
      <c r="BJ253" s="14">
        <v>59332</v>
      </c>
      <c r="BK253" s="48">
        <f>IFERROR((BJ253-BJ252),0)</f>
        <v>473</v>
      </c>
      <c r="BL253" s="14">
        <v>42884</v>
      </c>
      <c r="BM253" s="48">
        <f>IFERROR((BL253-BL252),0)</f>
        <v>371</v>
      </c>
      <c r="BN253" s="14">
        <v>16458</v>
      </c>
      <c r="BO253" s="48">
        <f>IFERROR((BN253-BN252),0)</f>
        <v>192</v>
      </c>
      <c r="BP253" s="14">
        <v>3331</v>
      </c>
      <c r="BQ253" s="48">
        <f>IFERROR((BP253-BP252),0)</f>
        <v>24</v>
      </c>
      <c r="BR253" s="16">
        <v>21</v>
      </c>
      <c r="BS253" s="24">
        <f>IFERROR((BR253-BR252),0)</f>
        <v>0</v>
      </c>
      <c r="BT253" s="16">
        <v>138</v>
      </c>
      <c r="BU253" s="24">
        <f>IFERROR((BT253-BT252),0)</f>
        <v>0</v>
      </c>
      <c r="BV253" s="16">
        <v>591</v>
      </c>
      <c r="BW253" s="24">
        <f>IFERROR((BV253-BV252),0)</f>
        <v>1</v>
      </c>
      <c r="BX253" s="16">
        <v>1388</v>
      </c>
      <c r="BY253" s="24">
        <f>IFERROR((BX253-BX252),0)</f>
        <v>2</v>
      </c>
      <c r="BZ253" s="21">
        <v>735</v>
      </c>
      <c r="CA253" s="27">
        <f>IFERROR((BZ253-BZ252),0)</f>
        <v>3</v>
      </c>
    </row>
    <row r="254" spans="1:79">
      <c r="A254" s="3">
        <v>44151</v>
      </c>
      <c r="B254" s="22">
        <v>44151</v>
      </c>
      <c r="C254" s="10">
        <v>147667</v>
      </c>
      <c r="D254">
        <f>IFERROR(C254-C253,"")</f>
        <v>1014</v>
      </c>
      <c r="E254" s="10">
        <v>2881</v>
      </c>
      <c r="F254">
        <f>E254-E253</f>
        <v>8</v>
      </c>
      <c r="G254" s="10">
        <v>126746</v>
      </c>
      <c r="H254">
        <f>G254-G253</f>
        <v>1376</v>
      </c>
      <c r="I254">
        <f>+IFERROR(C254-E254-G254,"")</f>
        <v>18040</v>
      </c>
      <c r="J254">
        <f>+IFERROR(I254-I253,"")</f>
        <v>-370</v>
      </c>
      <c r="K254">
        <f>+IFERROR(E254/C254,"")</f>
        <v>1.9510113972654688E-2</v>
      </c>
      <c r="L254">
        <f>+IFERROR(G254/C254,"")</f>
        <v>0.85832311890943813</v>
      </c>
      <c r="M254">
        <f>+IFERROR(I254/C254,"")</f>
        <v>0.12216676711790718</v>
      </c>
      <c r="N254" s="22">
        <f>+IFERROR(D254/C254,"")</f>
        <v>6.8668016550752706E-3</v>
      </c>
      <c r="O254">
        <f>+IFERROR(F254/E254,"")</f>
        <v>2.7768136063866713E-3</v>
      </c>
      <c r="P254">
        <f>+IFERROR(H254/G254,"")</f>
        <v>1.0856358386063466E-2</v>
      </c>
      <c r="Q254">
        <f>+IFERROR(J254/I254,"")</f>
        <v>-2.0509977827050999E-2</v>
      </c>
      <c r="R254" s="22">
        <f>+IFERROR(C254/3.974,"")</f>
        <v>37158.278812279816</v>
      </c>
      <c r="S254" s="22">
        <f>+IFERROR(E254/3.974,"")</f>
        <v>724.96225465525913</v>
      </c>
      <c r="T254" s="22">
        <f>+IFERROR(G254/3.974,"")</f>
        <v>31893.809763462505</v>
      </c>
      <c r="U254" s="22">
        <f>+IFERROR(I254/3.974,"")</f>
        <v>4539.5067941620528</v>
      </c>
      <c r="V254" s="10">
        <v>772702</v>
      </c>
      <c r="W254">
        <f>V254-V253</f>
        <v>7220</v>
      </c>
      <c r="X254" s="22">
        <f>IFERROR(W254-W253,0)</f>
        <v>-2686</v>
      </c>
      <c r="Y254" s="35">
        <f>IFERROR(V254/3.974,0)</f>
        <v>194439.35581278309</v>
      </c>
      <c r="Z254" s="10">
        <v>621485</v>
      </c>
      <c r="AA254" s="2">
        <f>Z254-Z253</f>
        <v>6206</v>
      </c>
      <c r="AB254" s="29">
        <f>IFERROR(Z254/V254,0)</f>
        <v>0.80430101125660347</v>
      </c>
      <c r="AC254" s="32">
        <f>IFERROR(AA254-AA253,0)</f>
        <v>-2356</v>
      </c>
      <c r="AD254">
        <f>V254-Z254</f>
        <v>151217</v>
      </c>
      <c r="AE254" s="1">
        <f>AD254-AD253</f>
        <v>1014</v>
      </c>
      <c r="AF254" s="29">
        <f>IFERROR(AD254/V254,0)</f>
        <v>0.19569898874339656</v>
      </c>
      <c r="AG254" s="32">
        <f>IFERROR(AE254-AE253,0)</f>
        <v>-330</v>
      </c>
      <c r="AH254" s="34">
        <f>IFERROR(AE254/W254,0)</f>
        <v>0.14044321329639889</v>
      </c>
      <c r="AI254" s="34">
        <f>IFERROR(AD254/3.974,0)</f>
        <v>38051.585304479115</v>
      </c>
      <c r="AJ254" s="10">
        <v>16561</v>
      </c>
      <c r="AK254" s="2">
        <f>AJ254-AJ253</f>
        <v>-454</v>
      </c>
      <c r="AL254" s="2">
        <f>IFERROR(AJ254/AJ253,0)-1</f>
        <v>-2.6682339112547804E-2</v>
      </c>
      <c r="AM254" s="34">
        <f>IFERROR(AJ254/3.974,0)</f>
        <v>4167.3376950176144</v>
      </c>
      <c r="AN254" s="34">
        <f>IFERROR(AJ254/C254," ")</f>
        <v>0.11215098837248674</v>
      </c>
      <c r="AO254" s="10">
        <v>608</v>
      </c>
      <c r="AP254">
        <f>AO254-AO253</f>
        <v>41</v>
      </c>
      <c r="AQ254">
        <f>IFERROR(AO254/AO253,0)-1</f>
        <v>7.2310405643738918E-2</v>
      </c>
      <c r="AR254" s="34">
        <f>IFERROR(AO254/3.974,0)</f>
        <v>152.99446401610467</v>
      </c>
      <c r="AS254" s="10">
        <v>710</v>
      </c>
      <c r="AT254" s="2">
        <f>AS254-AS253</f>
        <v>35</v>
      </c>
      <c r="AU254" s="2">
        <f>IFERROR(AS254/AS253,0)-1</f>
        <v>5.1851851851851816E-2</v>
      </c>
      <c r="AV254" s="34">
        <f>IFERROR(AS254/3.974,0)</f>
        <v>178.66129843985908</v>
      </c>
      <c r="AW254" s="80">
        <f>IFERROR(AS254/C254," ")</f>
        <v>4.8081155573012251E-3</v>
      </c>
      <c r="AX254" s="10">
        <v>161</v>
      </c>
      <c r="AY254">
        <f>AX254-AX253</f>
        <v>8</v>
      </c>
      <c r="AZ254" s="22">
        <f>IFERROR(AX254/AX253,0)-1</f>
        <v>5.2287581699346442E-2</v>
      </c>
      <c r="BA254" s="35">
        <f>IFERROR(AX254/3.974,0)</f>
        <v>40.513336688475086</v>
      </c>
      <c r="BB254" s="51">
        <f>IFERROR(AX254/C254," ")</f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>IFERROR(BC254-BC253,0)</f>
        <v>-370</v>
      </c>
      <c r="BE254" s="51">
        <f>IFERROR(BC254/BC253,0)-1</f>
        <v>-2.0097772949484005E-2</v>
      </c>
      <c r="BF254" s="35">
        <f>IFERROR(BC254/3.974,0)</f>
        <v>4539.5067941620528</v>
      </c>
      <c r="BG254" s="35">
        <f>IFERROR(BC254/C254," ")</f>
        <v>0.12216676711790718</v>
      </c>
      <c r="BH254" s="45">
        <v>24866</v>
      </c>
      <c r="BI254" s="48">
        <f>IFERROR((BH254-BH253), 0)</f>
        <v>218</v>
      </c>
      <c r="BJ254" s="14">
        <v>59728</v>
      </c>
      <c r="BK254" s="48">
        <f>IFERROR((BJ254-BJ253),0)</f>
        <v>396</v>
      </c>
      <c r="BL254" s="14">
        <v>43154</v>
      </c>
      <c r="BM254" s="48">
        <f>IFERROR((BL254-BL253),0)</f>
        <v>270</v>
      </c>
      <c r="BN254" s="14">
        <v>16571</v>
      </c>
      <c r="BO254" s="48">
        <f>IFERROR((BN254-BN253),0)</f>
        <v>113</v>
      </c>
      <c r="BP254" s="14">
        <v>3348</v>
      </c>
      <c r="BQ254" s="48">
        <f>IFERROR((BP254-BP253),0)</f>
        <v>17</v>
      </c>
      <c r="BR254" s="16">
        <v>21</v>
      </c>
      <c r="BS254" s="24">
        <f>IFERROR((BR254-BR253),0)</f>
        <v>0</v>
      </c>
      <c r="BT254" s="16">
        <v>138</v>
      </c>
      <c r="BU254" s="24">
        <f>IFERROR((BT254-BT253),0)</f>
        <v>0</v>
      </c>
      <c r="BV254" s="16">
        <v>593</v>
      </c>
      <c r="BW254" s="24">
        <f>IFERROR((BV254-BV253),0)</f>
        <v>2</v>
      </c>
      <c r="BX254" s="16">
        <v>1393</v>
      </c>
      <c r="BY254" s="24">
        <f>IFERROR((BX254-BX253),0)</f>
        <v>5</v>
      </c>
      <c r="BZ254" s="21">
        <v>736</v>
      </c>
      <c r="CA254" s="27">
        <f>IFERROR((BZ254-BZ253),0)</f>
        <v>1</v>
      </c>
    </row>
    <row r="255" spans="1:79">
      <c r="A255" s="3">
        <v>44152</v>
      </c>
      <c r="B255" s="22">
        <v>44152</v>
      </c>
      <c r="C255" s="10">
        <v>148721</v>
      </c>
      <c r="D255">
        <f>IFERROR(C255-C254,"")</f>
        <v>1054</v>
      </c>
      <c r="E255" s="10">
        <v>2893</v>
      </c>
      <c r="F255">
        <f>E255-E254</f>
        <v>12</v>
      </c>
      <c r="G255" s="10">
        <v>128242</v>
      </c>
      <c r="H255">
        <f>G255-G254</f>
        <v>1496</v>
      </c>
      <c r="I255">
        <f>+IFERROR(C255-E255-G255,"")</f>
        <v>17586</v>
      </c>
      <c r="J255">
        <f>+IFERROR(I255-I254,"")</f>
        <v>-454</v>
      </c>
      <c r="K255">
        <f>+IFERROR(E255/C255,"")</f>
        <v>1.9452531922189872E-2</v>
      </c>
      <c r="L255">
        <f>+IFERROR(G255/C255,"")</f>
        <v>0.86229920455080322</v>
      </c>
      <c r="M255">
        <f>+IFERROR(I255/C255,"")</f>
        <v>0.11824826352700694</v>
      </c>
      <c r="N255" s="22">
        <f>+IFERROR(D255/C255,"")</f>
        <v>7.0870959716516158E-3</v>
      </c>
      <c r="O255">
        <f>+IFERROR(F255/E255,"")</f>
        <v>4.1479433114414103E-3</v>
      </c>
      <c r="P255">
        <f>+IFERROR(H255/G255,"")</f>
        <v>1.1665445018012819E-2</v>
      </c>
      <c r="Q255">
        <f>+IFERROR(J255/I255,"")</f>
        <v>-2.5815989992039122E-2</v>
      </c>
      <c r="R255" s="22">
        <f>+IFERROR(C255/3.974,"")</f>
        <v>37423.502767991944</v>
      </c>
      <c r="S255" s="22">
        <f>+IFERROR(E255/3.974,"")</f>
        <v>727.98188223452439</v>
      </c>
      <c r="T255" s="22">
        <f>+IFERROR(G255/3.974,"")</f>
        <v>32270.256668344235</v>
      </c>
      <c r="U255" s="22">
        <f>+IFERROR(I255/3.974,"")</f>
        <v>4425.2642174131852</v>
      </c>
      <c r="V255" s="10">
        <v>781650</v>
      </c>
      <c r="W255">
        <f>V255-V254</f>
        <v>8948</v>
      </c>
      <c r="X255" s="22">
        <f>IFERROR(W255-W254,0)</f>
        <v>1728</v>
      </c>
      <c r="Y255" s="35">
        <f>IFERROR(V255/3.974,0)</f>
        <v>196690.99144438852</v>
      </c>
      <c r="Z255" s="10">
        <v>629379</v>
      </c>
      <c r="AA255" s="2">
        <f>Z255-Z254</f>
        <v>7894</v>
      </c>
      <c r="AB255" s="29">
        <f>IFERROR(Z255/V255,0)</f>
        <v>0.80519286125503742</v>
      </c>
      <c r="AC255" s="32">
        <f>IFERROR(AA255-AA254,0)</f>
        <v>1688</v>
      </c>
      <c r="AD255">
        <f>V255-Z255</f>
        <v>152271</v>
      </c>
      <c r="AE255" s="1">
        <f>AD255-AD254</f>
        <v>1054</v>
      </c>
      <c r="AF255" s="29">
        <f>IFERROR(AD255/V255,0)</f>
        <v>0.19480713874496258</v>
      </c>
      <c r="AG255" s="32">
        <f>IFERROR(AE255-AE254,0)</f>
        <v>40</v>
      </c>
      <c r="AH255" s="34">
        <f>IFERROR(AE255/W255,0)</f>
        <v>0.11779168529280286</v>
      </c>
      <c r="AI255" s="34">
        <f>IFERROR(AD255/3.974,0)</f>
        <v>38316.809260191243</v>
      </c>
      <c r="AJ255" s="10">
        <v>16103</v>
      </c>
      <c r="AK255" s="2">
        <f>AJ255-AJ254</f>
        <v>-458</v>
      </c>
      <c r="AL255" s="2">
        <f>IFERROR(AJ255/AJ254,0)-1</f>
        <v>-2.7655334822776378E-2</v>
      </c>
      <c r="AM255" s="34">
        <f>IFERROR(AJ255/3.974,0)</f>
        <v>4052.0885757423248</v>
      </c>
      <c r="AN255" s="34">
        <f>IFERROR(AJ255/C255," ")</f>
        <v>0.10827657156689371</v>
      </c>
      <c r="AO255" s="10">
        <v>598</v>
      </c>
      <c r="AP255">
        <f>AO255-AO254</f>
        <v>-10</v>
      </c>
      <c r="AQ255">
        <f>IFERROR(AO255/AO254,0)-1</f>
        <v>-1.6447368421052655E-2</v>
      </c>
      <c r="AR255" s="34">
        <f>IFERROR(AO255/3.974,0)</f>
        <v>150.47810770005032</v>
      </c>
      <c r="AS255" s="10">
        <v>731</v>
      </c>
      <c r="AT255" s="2">
        <f>AS255-AS254</f>
        <v>21</v>
      </c>
      <c r="AU255" s="2">
        <f>IFERROR(AS255/AS254,0)-1</f>
        <v>2.9577464788732355E-2</v>
      </c>
      <c r="AV255" s="34">
        <f>IFERROR(AS255/3.974,0)</f>
        <v>183.9456467035732</v>
      </c>
      <c r="AW255" s="80">
        <f>IFERROR(AS255/C255," ")</f>
        <v>4.9152439803390241E-3</v>
      </c>
      <c r="AX255" s="10">
        <v>154</v>
      </c>
      <c r="AY255">
        <f>AX255-AX254</f>
        <v>-7</v>
      </c>
      <c r="AZ255" s="22">
        <f>IFERROR(AX255/AX254,0)-1</f>
        <v>-4.3478260869565188E-2</v>
      </c>
      <c r="BA255" s="35">
        <f>IFERROR(AX255/3.974,0)</f>
        <v>38.751887267237038</v>
      </c>
      <c r="BB255" s="51">
        <f>IFERROR(AX255/C255," ")</f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>IFERROR(BC255-BC254,0)</f>
        <v>-454</v>
      </c>
      <c r="BE255" s="51">
        <f>IFERROR(BC255/BC254,0)-1</f>
        <v>-2.5166297117516612E-2</v>
      </c>
      <c r="BF255" s="35">
        <f>IFERROR(BC255/3.974,0)</f>
        <v>4425.2642174131852</v>
      </c>
      <c r="BG255" s="35">
        <f>IFERROR(BC255/C255," ")</f>
        <v>0.11824826352700694</v>
      </c>
      <c r="BH255" s="45">
        <v>25039</v>
      </c>
      <c r="BI255" s="48">
        <f>IFERROR((BH255-BH254), 0)</f>
        <v>173</v>
      </c>
      <c r="BJ255" s="14">
        <v>60180</v>
      </c>
      <c r="BK255" s="48">
        <f>IFERROR((BJ255-BJ254),0)</f>
        <v>452</v>
      </c>
      <c r="BL255" s="14">
        <v>43456</v>
      </c>
      <c r="BM255" s="48">
        <f>IFERROR((BL255-BL254),0)</f>
        <v>302</v>
      </c>
      <c r="BN255" s="14">
        <v>16681</v>
      </c>
      <c r="BO255" s="48">
        <f>IFERROR((BN255-BN254),0)</f>
        <v>110</v>
      </c>
      <c r="BP255" s="14">
        <v>3365</v>
      </c>
      <c r="BQ255" s="48">
        <f>IFERROR((BP255-BP254),0)</f>
        <v>17</v>
      </c>
      <c r="BR255" s="16">
        <v>21</v>
      </c>
      <c r="BS255" s="24">
        <f>IFERROR((BR255-BR254),0)</f>
        <v>0</v>
      </c>
      <c r="BT255" s="16">
        <v>138</v>
      </c>
      <c r="BU255" s="24">
        <f>IFERROR((BT255-BT254),0)</f>
        <v>0</v>
      </c>
      <c r="BV255" s="16">
        <v>595</v>
      </c>
      <c r="BW255" s="24">
        <f>IFERROR((BV255-BV254),0)</f>
        <v>2</v>
      </c>
      <c r="BX255" s="16">
        <v>1398</v>
      </c>
      <c r="BY255" s="24">
        <f>IFERROR((BX255-BX254),0)</f>
        <v>5</v>
      </c>
      <c r="BZ255" s="21">
        <v>741</v>
      </c>
      <c r="CA255" s="27">
        <f>IFERROR((BZ255-BZ254),0)</f>
        <v>5</v>
      </c>
    </row>
    <row r="256" spans="1:79">
      <c r="A256" s="3">
        <v>44153</v>
      </c>
      <c r="B256" s="22">
        <v>44153</v>
      </c>
      <c r="C256" s="10">
        <v>149833</v>
      </c>
      <c r="D256">
        <f>IFERROR(C256-C255,"")</f>
        <v>1112</v>
      </c>
      <c r="E256" s="10">
        <v>2907</v>
      </c>
      <c r="F256">
        <f>E256-E255</f>
        <v>14</v>
      </c>
      <c r="G256" s="10">
        <v>129755</v>
      </c>
      <c r="H256">
        <f>G256-G255</f>
        <v>1513</v>
      </c>
      <c r="I256">
        <f>+IFERROR(C256-E256-G256,"")</f>
        <v>17171</v>
      </c>
      <c r="J256">
        <f>+IFERROR(I256-I255,"")</f>
        <v>-415</v>
      </c>
      <c r="K256">
        <f>+IFERROR(E256/C256,"")</f>
        <v>1.9401600448499329E-2</v>
      </c>
      <c r="L256">
        <f>+IFERROR(G256/C256,"")</f>
        <v>0.86599747719127296</v>
      </c>
      <c r="M256">
        <f>+IFERROR(I256/C256,"")</f>
        <v>0.11460092236022772</v>
      </c>
      <c r="N256" s="22">
        <f>+IFERROR(D256/C256,"")</f>
        <v>7.4215960435952029E-3</v>
      </c>
      <c r="O256">
        <f>+IFERROR(F256/E256,"")</f>
        <v>4.8159614723082217E-3</v>
      </c>
      <c r="P256">
        <f>+IFERROR(H256/G256,"")</f>
        <v>1.1660436977380447E-2</v>
      </c>
      <c r="Q256">
        <f>+IFERROR(J256/I256,"")</f>
        <v>-2.4168656455651971E-2</v>
      </c>
      <c r="R256" s="22">
        <f>+IFERROR(C256/3.974,"")</f>
        <v>37703.321590337189</v>
      </c>
      <c r="S256" s="22">
        <f>+IFERROR(E256/3.974,"")</f>
        <v>731.50478107700042</v>
      </c>
      <c r="T256" s="22">
        <f>+IFERROR(G256/3.974,"")</f>
        <v>32650.981378963261</v>
      </c>
      <c r="U256" s="22">
        <f>+IFERROR(I256/3.974,"")</f>
        <v>4320.8354302969301</v>
      </c>
      <c r="V256" s="10">
        <v>790855</v>
      </c>
      <c r="W256">
        <f>V256-V255</f>
        <v>9205</v>
      </c>
      <c r="X256" s="22">
        <f>IFERROR(W256-W255,0)</f>
        <v>257</v>
      </c>
      <c r="Y256" s="35">
        <f>IFERROR(V256/3.974,0)</f>
        <v>199007.29743331656</v>
      </c>
      <c r="Z256" s="10">
        <v>637472</v>
      </c>
      <c r="AA256" s="2">
        <f>Z256-Z255</f>
        <v>8093</v>
      </c>
      <c r="AB256" s="29">
        <f>IFERROR(Z256/V256,0)</f>
        <v>0.80605420715554688</v>
      </c>
      <c r="AC256" s="32">
        <f>IFERROR(AA256-AA255,0)</f>
        <v>199</v>
      </c>
      <c r="AD256">
        <f>V256-Z256</f>
        <v>153383</v>
      </c>
      <c r="AE256" s="1">
        <f>AD256-AD255</f>
        <v>1112</v>
      </c>
      <c r="AF256" s="29">
        <f>IFERROR(AD256/V256,0)</f>
        <v>0.19394579284445315</v>
      </c>
      <c r="AG256" s="32">
        <f>IFERROR(AE256-AE255,0)</f>
        <v>58</v>
      </c>
      <c r="AH256" s="34">
        <f>IFERROR(AE256/W256,0)</f>
        <v>0.12080391091797936</v>
      </c>
      <c r="AI256" s="34">
        <f>IFERROR(AD256/3.974,0)</f>
        <v>38596.628082536488</v>
      </c>
      <c r="AJ256" s="10">
        <v>15689</v>
      </c>
      <c r="AK256" s="2">
        <f>AJ256-AJ255</f>
        <v>-414</v>
      </c>
      <c r="AL256" s="2">
        <f>IFERROR(AJ256/AJ255,0)-1</f>
        <v>-2.5709495125131987E-2</v>
      </c>
      <c r="AM256" s="34">
        <f>IFERROR(AJ256/3.974,0)</f>
        <v>3947.9114242576748</v>
      </c>
      <c r="AN256" s="34">
        <f>IFERROR(AJ256/C256," ")</f>
        <v>0.10470991036687512</v>
      </c>
      <c r="AO256" s="10">
        <v>613</v>
      </c>
      <c r="AP256">
        <f>AO256-AO255</f>
        <v>15</v>
      </c>
      <c r="AQ256">
        <f>IFERROR(AO256/AO255,0)-1</f>
        <v>2.5083612040133874E-2</v>
      </c>
      <c r="AR256" s="34">
        <f>IFERROR(AO256/3.974,0)</f>
        <v>154.25264217413184</v>
      </c>
      <c r="AS256" s="10">
        <v>711</v>
      </c>
      <c r="AT256" s="2">
        <f>AS256-AS255</f>
        <v>-20</v>
      </c>
      <c r="AU256" s="2">
        <f>IFERROR(AS256/AS255,0)-1</f>
        <v>-2.7359781121751081E-2</v>
      </c>
      <c r="AV256" s="34">
        <f>IFERROR(AS256/3.974,0)</f>
        <v>178.91293407146452</v>
      </c>
      <c r="AW256" s="80">
        <f>IFERROR(AS256/C256," ")</f>
        <v>4.7452830818311056E-3</v>
      </c>
      <c r="AX256" s="10">
        <v>158</v>
      </c>
      <c r="AY256">
        <f>AX256-AX255</f>
        <v>4</v>
      </c>
      <c r="AZ256" s="22">
        <f>IFERROR(AX256/AX255,0)-1</f>
        <v>2.5974025974025983E-2</v>
      </c>
      <c r="BA256" s="35">
        <f>IFERROR(AX256/3.974,0)</f>
        <v>39.758429793658777</v>
      </c>
      <c r="BB256" s="51">
        <f>IFERROR(AX256/C256," ")</f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>IFERROR(BC256-BC255,0)</f>
        <v>-415</v>
      </c>
      <c r="BE256" s="51">
        <f>IFERROR(BC256/BC255,0)-1</f>
        <v>-2.3598316842943223E-2</v>
      </c>
      <c r="BF256" s="35">
        <f>IFERROR(BC256/3.974,0)</f>
        <v>4320.8354302969301</v>
      </c>
      <c r="BG256" s="35">
        <f>IFERROR(BC256/C256," ")</f>
        <v>0.11460092236022772</v>
      </c>
      <c r="BH256" s="45">
        <v>25267</v>
      </c>
      <c r="BI256" s="48">
        <f>IFERROR((BH256-BH255), 0)</f>
        <v>228</v>
      </c>
      <c r="BJ256" s="14">
        <v>60593</v>
      </c>
      <c r="BK256" s="48">
        <f>IFERROR((BJ256-BJ255),0)</f>
        <v>413</v>
      </c>
      <c r="BL256" s="14">
        <v>43777</v>
      </c>
      <c r="BM256" s="48">
        <f>IFERROR((BL256-BL255),0)</f>
        <v>321</v>
      </c>
      <c r="BN256" s="14">
        <v>16805</v>
      </c>
      <c r="BO256" s="48">
        <f>IFERROR((BN256-BN255),0)</f>
        <v>124</v>
      </c>
      <c r="BP256" s="14">
        <v>3391</v>
      </c>
      <c r="BQ256" s="48">
        <f>IFERROR((BP256-BP255),0)</f>
        <v>26</v>
      </c>
      <c r="BR256" s="16">
        <v>21</v>
      </c>
      <c r="BS256" s="24">
        <f>IFERROR((BR256-BR255),0)</f>
        <v>0</v>
      </c>
      <c r="BT256" s="16">
        <v>138</v>
      </c>
      <c r="BU256" s="24">
        <f>IFERROR((BT256-BT255),0)</f>
        <v>0</v>
      </c>
      <c r="BV256" s="16">
        <v>596</v>
      </c>
      <c r="BW256" s="24">
        <f>IFERROR((BV256-BV255),0)</f>
        <v>1</v>
      </c>
      <c r="BX256" s="16">
        <v>1406</v>
      </c>
      <c r="BY256" s="24">
        <f>IFERROR((BX256-BX255),0)</f>
        <v>8</v>
      </c>
      <c r="BZ256" s="21">
        <v>746</v>
      </c>
      <c r="CA256" s="27">
        <f>IFERROR((BZ256-BZ255),0)</f>
        <v>5</v>
      </c>
    </row>
    <row r="257" spans="1:79">
      <c r="A257" s="3">
        <v>44154</v>
      </c>
      <c r="B257" s="22">
        <v>44154</v>
      </c>
      <c r="C257" s="10">
        <v>151089</v>
      </c>
      <c r="D257">
        <f>IFERROR(C257-C256,"")</f>
        <v>1256</v>
      </c>
      <c r="E257" s="10">
        <v>2922</v>
      </c>
      <c r="F257">
        <f>E257-E256</f>
        <v>15</v>
      </c>
      <c r="G257" s="10">
        <v>131315</v>
      </c>
      <c r="H257">
        <f>G257-G256</f>
        <v>1560</v>
      </c>
      <c r="I257">
        <f>+IFERROR(C257-E257-G257,"")</f>
        <v>16852</v>
      </c>
      <c r="J257">
        <f>+IFERROR(I257-I256,"")</f>
        <v>-319</v>
      </c>
      <c r="K257">
        <f>+IFERROR(E257/C257,"")</f>
        <v>1.9339594543613368E-2</v>
      </c>
      <c r="L257">
        <f>+IFERROR(G257/C257,"")</f>
        <v>0.86912349674695044</v>
      </c>
      <c r="M257">
        <f>+IFERROR(I257/C257,"")</f>
        <v>0.11153690870943617</v>
      </c>
      <c r="N257" s="22">
        <f>+IFERROR(D257/C257,"")</f>
        <v>8.3129810906154653E-3</v>
      </c>
      <c r="O257">
        <f>+IFERROR(F257/E257,"")</f>
        <v>5.1334702258726897E-3</v>
      </c>
      <c r="P257">
        <f>+IFERROR(H257/G257,"")</f>
        <v>1.187983094086738E-2</v>
      </c>
      <c r="Q257">
        <f>+IFERROR(J257/I257,"")</f>
        <v>-1.8929503916449087E-2</v>
      </c>
      <c r="R257" s="22">
        <f>+IFERROR(C257/3.974,"")</f>
        <v>38019.375943633619</v>
      </c>
      <c r="S257" s="22">
        <f>+IFERROR(E257/3.974,"")</f>
        <v>735.27931555108205</v>
      </c>
      <c r="T257" s="22">
        <f>+IFERROR(G257/3.974,"")</f>
        <v>33043.532964267739</v>
      </c>
      <c r="U257" s="22">
        <f>+IFERROR(I257/3.974,"")</f>
        <v>4240.5636638147962</v>
      </c>
      <c r="V257" s="10">
        <v>801470</v>
      </c>
      <c r="W257">
        <f>V257-V256</f>
        <v>10615</v>
      </c>
      <c r="X257" s="22">
        <f>IFERROR(W257-W256,0)</f>
        <v>1410</v>
      </c>
      <c r="Y257" s="35">
        <f>IFERROR(V257/3.974,0)</f>
        <v>201678.40966280823</v>
      </c>
      <c r="Z257" s="10">
        <v>646831</v>
      </c>
      <c r="AA257" s="2">
        <f>Z257-Z256</f>
        <v>9359</v>
      </c>
      <c r="AB257" s="29">
        <f>IFERROR(Z257/V257,0)</f>
        <v>0.80705578499507158</v>
      </c>
      <c r="AC257" s="32">
        <f>IFERROR(AA257-AA256,0)</f>
        <v>1266</v>
      </c>
      <c r="AD257">
        <f>V257-Z257</f>
        <v>154639</v>
      </c>
      <c r="AE257" s="1">
        <f>AD257-AD256</f>
        <v>1256</v>
      </c>
      <c r="AF257" s="29">
        <f>IFERROR(AD257/V257,0)</f>
        <v>0.19294421500492845</v>
      </c>
      <c r="AG257" s="32">
        <f>IFERROR(AE257-AE256,0)</f>
        <v>144</v>
      </c>
      <c r="AH257" s="34">
        <f>IFERROR(AE257/W257,0)</f>
        <v>0.11832312764955252</v>
      </c>
      <c r="AI257" s="34">
        <f>IFERROR(AD257/3.974,0)</f>
        <v>38912.68243583291</v>
      </c>
      <c r="AJ257" s="10">
        <v>15314</v>
      </c>
      <c r="AK257" s="2">
        <f>AJ257-AJ256</f>
        <v>-375</v>
      </c>
      <c r="AL257" s="2">
        <f>IFERROR(AJ257/AJ256,0)-1</f>
        <v>-2.3902097010644385E-2</v>
      </c>
      <c r="AM257" s="34">
        <f>IFERROR(AJ257/3.974,0)</f>
        <v>3853.5480624056363</v>
      </c>
      <c r="AN257" s="34">
        <f>IFERROR(AJ257/C257," ")</f>
        <v>0.10135747804274302</v>
      </c>
      <c r="AO257" s="10">
        <v>667</v>
      </c>
      <c r="AP257">
        <f>AO257-AO256</f>
        <v>54</v>
      </c>
      <c r="AQ257">
        <f>IFERROR(AO257/AO256,0)-1</f>
        <v>8.8091353996737398E-2</v>
      </c>
      <c r="AR257" s="34">
        <f>IFERROR(AO257/3.974,0)</f>
        <v>167.84096628082537</v>
      </c>
      <c r="AS257" s="10">
        <v>719</v>
      </c>
      <c r="AT257" s="2">
        <f>AS257-AS256</f>
        <v>8</v>
      </c>
      <c r="AU257" s="2">
        <f>IFERROR(AS257/AS256,0)-1</f>
        <v>1.1251758087201136E-2</v>
      </c>
      <c r="AV257" s="34">
        <f>IFERROR(AS257/3.974,0)</f>
        <v>180.926019124308</v>
      </c>
      <c r="AW257" s="80">
        <f>IFERROR(AS257/C257," ")</f>
        <v>4.7587845574462734E-3</v>
      </c>
      <c r="AX257" s="10">
        <v>152</v>
      </c>
      <c r="AY257">
        <f>AX257-AX256</f>
        <v>-6</v>
      </c>
      <c r="AZ257" s="22">
        <f>IFERROR(AX257/AX256,0)-1</f>
        <v>-3.7974683544303778E-2</v>
      </c>
      <c r="BA257" s="35">
        <f>IFERROR(AX257/3.974,0)</f>
        <v>38.248616004026168</v>
      </c>
      <c r="BB257" s="51">
        <f>IFERROR(AX257/C257," ")</f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>IFERROR(BC257-BC256,0)</f>
        <v>-319</v>
      </c>
      <c r="BE257" s="51">
        <f>IFERROR(BC257/BC256,0)-1</f>
        <v>-1.8577834721332454E-2</v>
      </c>
      <c r="BF257" s="35">
        <f>IFERROR(BC257/3.974,0)</f>
        <v>4240.5636638147962</v>
      </c>
      <c r="BG257" s="35">
        <f>IFERROR(BC257/C257," ")</f>
        <v>0.11153690870943617</v>
      </c>
      <c r="BH257" s="45">
        <v>25483</v>
      </c>
      <c r="BI257" s="48">
        <f>IFERROR((BH257-BH256), 0)</f>
        <v>216</v>
      </c>
      <c r="BJ257" s="14">
        <v>61102</v>
      </c>
      <c r="BK257" s="48">
        <f>IFERROR((BJ257-BJ256),0)</f>
        <v>509</v>
      </c>
      <c r="BL257" s="14">
        <v>44143</v>
      </c>
      <c r="BM257" s="48">
        <f>IFERROR((BL257-BL256),0)</f>
        <v>366</v>
      </c>
      <c r="BN257" s="14">
        <v>16943</v>
      </c>
      <c r="BO257" s="48">
        <f>IFERROR((BN257-BN256),0)</f>
        <v>138</v>
      </c>
      <c r="BP257" s="14">
        <v>3418</v>
      </c>
      <c r="BQ257" s="48">
        <f>IFERROR((BP257-BP256),0)</f>
        <v>27</v>
      </c>
      <c r="BR257" s="16">
        <v>22</v>
      </c>
      <c r="BS257" s="24">
        <f>IFERROR((BR257-BR256),0)</f>
        <v>1</v>
      </c>
      <c r="BT257" s="16">
        <v>139</v>
      </c>
      <c r="BU257" s="24">
        <f>IFERROR((BT257-BT256),0)</f>
        <v>1</v>
      </c>
      <c r="BV257" s="16">
        <v>600</v>
      </c>
      <c r="BW257" s="24">
        <f>IFERROR((BV257-BV256),0)</f>
        <v>4</v>
      </c>
      <c r="BX257" s="16">
        <v>1412</v>
      </c>
      <c r="BY257" s="24">
        <f>IFERROR((BX257-BX256),0)</f>
        <v>6</v>
      </c>
      <c r="BZ257" s="21">
        <v>749</v>
      </c>
      <c r="CA257" s="27">
        <f>IFERROR((BZ257-BZ256),0)</f>
        <v>3</v>
      </c>
    </row>
    <row r="258" spans="1:79">
      <c r="A258" s="3">
        <v>44155</v>
      </c>
      <c r="B258" s="22">
        <v>44155</v>
      </c>
      <c r="C258" s="10">
        <v>152289</v>
      </c>
      <c r="D258">
        <f>IFERROR(C258-C257,"")</f>
        <v>1200</v>
      </c>
      <c r="E258" s="10">
        <v>2932</v>
      </c>
      <c r="F258">
        <f>E258-E257</f>
        <v>10</v>
      </c>
      <c r="G258" s="10">
        <v>132748</v>
      </c>
      <c r="H258">
        <f>G258-G257</f>
        <v>1433</v>
      </c>
      <c r="I258">
        <f>+IFERROR(C258-E258-G258,"")</f>
        <v>16609</v>
      </c>
      <c r="J258">
        <f>+IFERROR(I258-I257,"")</f>
        <v>-243</v>
      </c>
      <c r="K258">
        <f>+IFERROR(E258/C258,"")</f>
        <v>1.92528679024749E-2</v>
      </c>
      <c r="L258">
        <f>+IFERROR(G258/C258,"")</f>
        <v>0.87168475727071559</v>
      </c>
      <c r="M258">
        <f>+IFERROR(I258/C258,"")</f>
        <v>0.10906237482680955</v>
      </c>
      <c r="N258" s="22">
        <f>+IFERROR(D258/C258,"")</f>
        <v>7.8797549396213782E-3</v>
      </c>
      <c r="O258">
        <f>+IFERROR(F258/E258,"")</f>
        <v>3.4106412005457027E-3</v>
      </c>
      <c r="P258">
        <f>+IFERROR(H258/G258,"")</f>
        <v>1.0794889565191189E-2</v>
      </c>
      <c r="Q258">
        <f>+IFERROR(J258/I258,"")</f>
        <v>-1.4630621951953761E-2</v>
      </c>
      <c r="R258" s="22">
        <f>+IFERROR(C258/3.974,"")</f>
        <v>38321.33870156014</v>
      </c>
      <c r="S258" s="22">
        <f>+IFERROR(E258/3.974,"")</f>
        <v>737.79567186713632</v>
      </c>
      <c r="T258" s="22">
        <f>+IFERROR(G258/3.974,"")</f>
        <v>33404.126824358325</v>
      </c>
      <c r="U258" s="22">
        <f>+IFERROR(I258/3.974,"")</f>
        <v>4179.4162053346754</v>
      </c>
      <c r="V258" s="10">
        <v>811323</v>
      </c>
      <c r="W258">
        <f>V258-V257</f>
        <v>9853</v>
      </c>
      <c r="X258" s="22">
        <f>IFERROR(W258-W257,0)</f>
        <v>-762</v>
      </c>
      <c r="Y258" s="35">
        <f>IFERROR(V258/3.974,0)</f>
        <v>204157.7755410166</v>
      </c>
      <c r="Z258" s="10">
        <v>655484</v>
      </c>
      <c r="AA258" s="2">
        <f>Z258-Z257</f>
        <v>8653</v>
      </c>
      <c r="AB258" s="29">
        <f>IFERROR(Z258/V258,0)</f>
        <v>0.8079199036635224</v>
      </c>
      <c r="AC258" s="32">
        <f>IFERROR(AA258-AA257,0)</f>
        <v>-706</v>
      </c>
      <c r="AD258">
        <f>V258-Z258</f>
        <v>155839</v>
      </c>
      <c r="AE258" s="1">
        <f>AD258-AD257</f>
        <v>1200</v>
      </c>
      <c r="AF258" s="29">
        <f>IFERROR(AD258/V258,0)</f>
        <v>0.19208009633647757</v>
      </c>
      <c r="AG258" s="32">
        <f>IFERROR(AE258-AE257,0)</f>
        <v>-56</v>
      </c>
      <c r="AH258" s="34">
        <f>IFERROR(AE258/W258,0)</f>
        <v>0.12179031766974525</v>
      </c>
      <c r="AI258" s="34">
        <f>IFERROR(AD258/3.974,0)</f>
        <v>39214.645193759432</v>
      </c>
      <c r="AJ258" s="10">
        <v>14977</v>
      </c>
      <c r="AK258" s="2">
        <f>AJ258-AJ257</f>
        <v>-337</v>
      </c>
      <c r="AL258" s="2">
        <f>IFERROR(AJ258/AJ257,0)-1</f>
        <v>-2.2006007574768227E-2</v>
      </c>
      <c r="AM258" s="34">
        <f>IFERROR(AJ258/3.974,0)</f>
        <v>3768.7468545546049</v>
      </c>
      <c r="AN258" s="34">
        <f>IFERROR(AJ258/C258," ")</f>
        <v>9.8345908108924476E-2</v>
      </c>
      <c r="AO258" s="10">
        <v>707</v>
      </c>
      <c r="AP258">
        <f>AO258-AO257</f>
        <v>40</v>
      </c>
      <c r="AQ258">
        <f>IFERROR(AO258/AO257,0)-1</f>
        <v>5.9970014992503762E-2</v>
      </c>
      <c r="AR258" s="34">
        <f>IFERROR(AO258/3.974,0)</f>
        <v>177.90639154504277</v>
      </c>
      <c r="AS258" s="10">
        <v>773</v>
      </c>
      <c r="AT258" s="2">
        <f>AS258-AS257</f>
        <v>54</v>
      </c>
      <c r="AU258" s="2">
        <f>IFERROR(AS258/AS257,0)-1</f>
        <v>7.5104311543810809E-2</v>
      </c>
      <c r="AV258" s="34">
        <f>IFERROR(AS258/3.974,0)</f>
        <v>194.5143432310015</v>
      </c>
      <c r="AW258" s="80">
        <f>IFERROR(AS258/C258," ")</f>
        <v>5.0758754736061045E-3</v>
      </c>
      <c r="AX258" s="10">
        <v>152</v>
      </c>
      <c r="AY258">
        <f>AX258-AX257</f>
        <v>0</v>
      </c>
      <c r="AZ258" s="22">
        <f>IFERROR(AX258/AX257,0)-1</f>
        <v>0</v>
      </c>
      <c r="BA258" s="35">
        <f>IFERROR(AX258/3.974,0)</f>
        <v>38.248616004026168</v>
      </c>
      <c r="BB258" s="51">
        <f>IFERROR(AX258/C258," ")</f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>IFERROR(BC258-BC257,0)</f>
        <v>-243</v>
      </c>
      <c r="BE258" s="51">
        <f>IFERROR(BC258/BC257,0)-1</f>
        <v>-1.4419653453595971E-2</v>
      </c>
      <c r="BF258" s="35">
        <f>IFERROR(BC258/3.974,0)</f>
        <v>4179.4162053346754</v>
      </c>
      <c r="BG258" s="35">
        <f>IFERROR(BC258/C258," ")</f>
        <v>0.10906237482680955</v>
      </c>
      <c r="BH258" s="45">
        <v>25679</v>
      </c>
      <c r="BI258" s="48">
        <f>IFERROR((BH258-BH257), 0)</f>
        <v>196</v>
      </c>
      <c r="BJ258" s="14">
        <v>61593</v>
      </c>
      <c r="BK258" s="48">
        <f>IFERROR((BJ258-BJ257),0)</f>
        <v>491</v>
      </c>
      <c r="BL258" s="14">
        <v>44482</v>
      </c>
      <c r="BM258" s="48">
        <f>IFERROR((BL258-BL257),0)</f>
        <v>339</v>
      </c>
      <c r="BN258" s="14">
        <v>17080</v>
      </c>
      <c r="BO258" s="48">
        <f>IFERROR((BN258-BN257),0)</f>
        <v>137</v>
      </c>
      <c r="BP258" s="14">
        <v>3455</v>
      </c>
      <c r="BQ258" s="48">
        <f>IFERROR((BP258-BP257),0)</f>
        <v>37</v>
      </c>
      <c r="BR258" s="16">
        <v>22</v>
      </c>
      <c r="BS258" s="24">
        <f>IFERROR((BR258-BR257),0)</f>
        <v>0</v>
      </c>
      <c r="BT258" s="16">
        <v>140</v>
      </c>
      <c r="BU258" s="24">
        <f>IFERROR((BT258-BT257),0)</f>
        <v>1</v>
      </c>
      <c r="BV258" s="16">
        <v>601</v>
      </c>
      <c r="BW258" s="24">
        <f>IFERROR((BV258-BV257),0)</f>
        <v>1</v>
      </c>
      <c r="BX258" s="16">
        <v>1419</v>
      </c>
      <c r="BY258" s="24">
        <f>IFERROR((BX258-BX257),0)</f>
        <v>7</v>
      </c>
      <c r="BZ258" s="21">
        <v>750</v>
      </c>
      <c r="CA258" s="27">
        <f>IFERROR((BZ258-BZ257),0)</f>
        <v>1</v>
      </c>
    </row>
    <row r="259" spans="1:79">
      <c r="A259" s="3">
        <v>44156</v>
      </c>
      <c r="B259" s="22">
        <v>44156</v>
      </c>
      <c r="C259" s="10">
        <v>153577</v>
      </c>
      <c r="D259">
        <f>IFERROR(C259-C258,"")</f>
        <v>1288</v>
      </c>
      <c r="E259" s="10">
        <v>2946</v>
      </c>
      <c r="F259">
        <f>E259-E258</f>
        <v>14</v>
      </c>
      <c r="G259" s="10">
        <v>134360</v>
      </c>
      <c r="H259">
        <f>G259-G258</f>
        <v>1612</v>
      </c>
      <c r="I259">
        <f>+IFERROR(C259-E259-G259,"")</f>
        <v>16271</v>
      </c>
      <c r="J259">
        <f>+IFERROR(I259-I258,"")</f>
        <v>-338</v>
      </c>
      <c r="K259">
        <f>+IFERROR(E259/C259,"")</f>
        <v>1.9182559888524974E-2</v>
      </c>
      <c r="L259">
        <f>+IFERROR(G259/C259,"")</f>
        <v>0.87487058609036505</v>
      </c>
      <c r="M259">
        <f>+IFERROR(I259/C259,"")</f>
        <v>0.10594685402110993</v>
      </c>
      <c r="N259" s="22">
        <f>+IFERROR(D259/C259,"")</f>
        <v>8.3866724835099001E-3</v>
      </c>
      <c r="O259">
        <f>+IFERROR(F259/E259,"")</f>
        <v>4.7522063815342835E-3</v>
      </c>
      <c r="P259">
        <f>+IFERROR(H259/G259,"")</f>
        <v>1.1997618338791307E-2</v>
      </c>
      <c r="Q259">
        <f>+IFERROR(J259/I259,"")</f>
        <v>-2.0773154692397516E-2</v>
      </c>
      <c r="R259" s="22">
        <f>+IFERROR(C259/3.974,"")</f>
        <v>38645.445395067938</v>
      </c>
      <c r="S259" s="22">
        <f>+IFERROR(E259/3.974,"")</f>
        <v>741.31857070961246</v>
      </c>
      <c r="T259" s="22">
        <f>+IFERROR(G259/3.974,"")</f>
        <v>33809.763462506286</v>
      </c>
      <c r="U259" s="22">
        <f>+IFERROR(I259/3.974,"")</f>
        <v>4094.363361852038</v>
      </c>
      <c r="V259" s="10">
        <v>822413</v>
      </c>
      <c r="W259">
        <f>V259-V258</f>
        <v>11090</v>
      </c>
      <c r="X259" s="22">
        <f>IFERROR(W259-W258,0)</f>
        <v>1237</v>
      </c>
      <c r="Y259" s="35">
        <f>IFERROR(V259/3.974,0)</f>
        <v>206948.41469552089</v>
      </c>
      <c r="Z259" s="10">
        <v>665286</v>
      </c>
      <c r="AA259" s="2">
        <f>Z259-Z258</f>
        <v>9802</v>
      </c>
      <c r="AB259" s="29">
        <f>IFERROR(Z259/V259,0)</f>
        <v>0.80894392476772614</v>
      </c>
      <c r="AC259" s="32">
        <f>IFERROR(AA259-AA258,0)</f>
        <v>1149</v>
      </c>
      <c r="AD259">
        <f>V259-Z259</f>
        <v>157127</v>
      </c>
      <c r="AE259" s="1">
        <f>AD259-AD258</f>
        <v>1288</v>
      </c>
      <c r="AF259" s="29">
        <f>IFERROR(AD259/V259,0)</f>
        <v>0.1910560752322738</v>
      </c>
      <c r="AG259" s="32">
        <f>IFERROR(AE259-AE258,0)</f>
        <v>88</v>
      </c>
      <c r="AH259" s="34">
        <f>IFERROR(AE259/W259,0)</f>
        <v>0.11614066726780883</v>
      </c>
      <c r="AI259" s="34">
        <f>IFERROR(AD259/3.974,0)</f>
        <v>39538.751887267237</v>
      </c>
      <c r="AJ259" s="10">
        <v>14673</v>
      </c>
      <c r="AK259" s="2">
        <f>AJ259-AJ258</f>
        <v>-304</v>
      </c>
      <c r="AL259" s="2">
        <f>IFERROR(AJ259/AJ258,0)-1</f>
        <v>-2.0297789944581646E-2</v>
      </c>
      <c r="AM259" s="34">
        <f>IFERROR(AJ259/3.974,0)</f>
        <v>3692.2496225465525</v>
      </c>
      <c r="AN259" s="34">
        <f>IFERROR(AJ259/C259," ")</f>
        <v>9.5541650116879484E-2</v>
      </c>
      <c r="AO259" s="10">
        <v>672</v>
      </c>
      <c r="AP259">
        <f>AO259-AO258</f>
        <v>-35</v>
      </c>
      <c r="AQ259">
        <f>IFERROR(AO259/AO258,0)-1</f>
        <v>-4.9504950495049549E-2</v>
      </c>
      <c r="AR259" s="34">
        <f>IFERROR(AO259/3.974,0)</f>
        <v>169.09914443885253</v>
      </c>
      <c r="AS259" s="10">
        <v>777</v>
      </c>
      <c r="AT259" s="2">
        <f>AS259-AS258</f>
        <v>4</v>
      </c>
      <c r="AU259" s="2">
        <f>IFERROR(AS259/AS258,0)-1</f>
        <v>5.1746442432083484E-3</v>
      </c>
      <c r="AV259" s="34">
        <f>IFERROR(AS259/3.974,0)</f>
        <v>195.52088575742323</v>
      </c>
      <c r="AW259" s="80">
        <f>IFERROR(AS259/C259," ")</f>
        <v>5.0593513351608636E-3</v>
      </c>
      <c r="AX259" s="10">
        <v>149</v>
      </c>
      <c r="AY259">
        <f>AX259-AX258</f>
        <v>-3</v>
      </c>
      <c r="AZ259" s="22">
        <f>IFERROR(AX259/AX258,0)-1</f>
        <v>-1.9736842105263164E-2</v>
      </c>
      <c r="BA259" s="35">
        <f>IFERROR(AX259/3.974,0)</f>
        <v>37.49370910920986</v>
      </c>
      <c r="BB259" s="51">
        <f>IFERROR(AX259/C259," ")</f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>IFERROR(BC259-BC258,0)</f>
        <v>-338</v>
      </c>
      <c r="BE259" s="51">
        <f>IFERROR(BC259/BC258,0)-1</f>
        <v>-2.0350412426997422E-2</v>
      </c>
      <c r="BF259" s="35">
        <f>IFERROR(BC259/3.974,0)</f>
        <v>4094.363361852038</v>
      </c>
      <c r="BG259" s="35">
        <f>IFERROR(BC259/C259," ")</f>
        <v>0.10594685402110993</v>
      </c>
      <c r="BH259" s="45">
        <v>26896</v>
      </c>
      <c r="BI259" s="48">
        <f>IFERROR((BH259-BH258), 0)</f>
        <v>1217</v>
      </c>
      <c r="BJ259" s="14">
        <v>61631</v>
      </c>
      <c r="BK259" s="48">
        <f>IFERROR((BJ259-BJ258),0)</f>
        <v>38</v>
      </c>
      <c r="BL259" s="14">
        <v>44505</v>
      </c>
      <c r="BM259" s="48">
        <f>IFERROR((BL259-BL258),0)</f>
        <v>23</v>
      </c>
      <c r="BN259" s="14">
        <v>17085</v>
      </c>
      <c r="BO259" s="48">
        <f>IFERROR((BN259-BN258),0)</f>
        <v>5</v>
      </c>
      <c r="BP259" s="14">
        <v>3460</v>
      </c>
      <c r="BQ259" s="48">
        <f>IFERROR((BP259-BP258),0)</f>
        <v>5</v>
      </c>
      <c r="BR259" s="16">
        <v>22</v>
      </c>
      <c r="BS259" s="24">
        <f>IFERROR((BR259-BR258),0)</f>
        <v>0</v>
      </c>
      <c r="BT259" s="16">
        <v>140</v>
      </c>
      <c r="BU259" s="24">
        <f>IFERROR((BT259-BT258),0)</f>
        <v>0</v>
      </c>
      <c r="BV259" s="16">
        <v>602</v>
      </c>
      <c r="BW259" s="24">
        <f>IFERROR((BV259-BV258),0)</f>
        <v>1</v>
      </c>
      <c r="BX259" s="16">
        <v>1427</v>
      </c>
      <c r="BY259" s="24">
        <f>IFERROR((BX259-BX258),0)</f>
        <v>8</v>
      </c>
      <c r="BZ259" s="21">
        <v>755</v>
      </c>
      <c r="CA259" s="27">
        <f>IFERROR((BZ259-BZ258),0)</f>
        <v>5</v>
      </c>
    </row>
    <row r="260" spans="1:79">
      <c r="A260" s="3">
        <v>44157</v>
      </c>
      <c r="B260" s="22">
        <v>44157</v>
      </c>
      <c r="C260" s="10">
        <v>154783</v>
      </c>
      <c r="D260">
        <f>IFERROR(C260-C259,"")</f>
        <v>1206</v>
      </c>
      <c r="E260" s="10">
        <v>2957</v>
      </c>
      <c r="F260">
        <f>E260-E259</f>
        <v>11</v>
      </c>
      <c r="G260" s="10">
        <v>135962</v>
      </c>
      <c r="H260">
        <f>G260-G259</f>
        <v>1602</v>
      </c>
      <c r="I260">
        <f>+IFERROR(C260-E260-G260,"")</f>
        <v>15864</v>
      </c>
      <c r="J260">
        <f>+IFERROR(I260-I259,"")</f>
        <v>-407</v>
      </c>
      <c r="K260">
        <f>+IFERROR(E260/C260,"")</f>
        <v>1.910416518609925E-2</v>
      </c>
      <c r="L260">
        <f>+IFERROR(G260/C260,"")</f>
        <v>0.87840395909111468</v>
      </c>
      <c r="M260">
        <f>+IFERROR(I260/C260,"")</f>
        <v>0.10249187572278609</v>
      </c>
      <c r="N260" s="22">
        <f>+IFERROR(D260/C260,"")</f>
        <v>7.7915533359606678E-3</v>
      </c>
      <c r="O260">
        <f>+IFERROR(F260/E260,"")</f>
        <v>3.7199864727764627E-3</v>
      </c>
      <c r="P260">
        <f>+IFERROR(H260/G260,"")</f>
        <v>1.1782703990820965E-2</v>
      </c>
      <c r="Q260">
        <f>+IFERROR(J260/I260,"")</f>
        <v>-2.565557236510338E-2</v>
      </c>
      <c r="R260" s="22">
        <f>+IFERROR(C260/3.974,"")</f>
        <v>38948.917966784094</v>
      </c>
      <c r="S260" s="22">
        <f>+IFERROR(E260/3.974,"")</f>
        <v>744.08656265727222</v>
      </c>
      <c r="T260" s="22">
        <f>+IFERROR(G260/3.974,"")</f>
        <v>34212.8837443382</v>
      </c>
      <c r="U260" s="22">
        <f>+IFERROR(I260/3.974,"")</f>
        <v>3991.947659788626</v>
      </c>
      <c r="V260" s="10">
        <v>832079</v>
      </c>
      <c r="W260">
        <f>V260-V259</f>
        <v>9666</v>
      </c>
      <c r="X260" s="22">
        <f>IFERROR(W260-W259,0)</f>
        <v>-1424</v>
      </c>
      <c r="Y260" s="35">
        <f>IFERROR(V260/3.974,0)</f>
        <v>209380.72471061902</v>
      </c>
      <c r="Z260" s="10">
        <v>673746</v>
      </c>
      <c r="AA260" s="2">
        <f>Z260-Z259</f>
        <v>8460</v>
      </c>
      <c r="AB260" s="29">
        <f>IFERROR(Z260/V260,0)</f>
        <v>0.80971398148493112</v>
      </c>
      <c r="AC260" s="32">
        <f>IFERROR(AA260-AA259,0)</f>
        <v>-1342</v>
      </c>
      <c r="AD260">
        <f>V260-Z260</f>
        <v>158333</v>
      </c>
      <c r="AE260" s="1">
        <f>AD260-AD259</f>
        <v>1206</v>
      </c>
      <c r="AF260" s="29">
        <f>IFERROR(AD260/V260,0)</f>
        <v>0.19028601851506888</v>
      </c>
      <c r="AG260" s="32">
        <f>IFERROR(AE260-AE259,0)</f>
        <v>-82</v>
      </c>
      <c r="AH260" s="34">
        <f>IFERROR(AE260/W260,0)</f>
        <v>0.12476722532588454</v>
      </c>
      <c r="AI260" s="34">
        <f>IFERROR(AD260/3.974,0)</f>
        <v>39842.224458983394</v>
      </c>
      <c r="AJ260" s="10">
        <v>14239</v>
      </c>
      <c r="AK260" s="2">
        <f>AJ260-AJ259</f>
        <v>-434</v>
      </c>
      <c r="AL260" s="2">
        <f>IFERROR(AJ260/AJ259,0)-1</f>
        <v>-2.9578136713691805E-2</v>
      </c>
      <c r="AM260" s="34">
        <f>IFERROR(AJ260/3.974,0)</f>
        <v>3583.0397584297934</v>
      </c>
      <c r="AN260" s="34">
        <f>IFERROR(AJ260/C260," ")</f>
        <v>9.1993306758494153E-2</v>
      </c>
      <c r="AO260" s="10">
        <v>699</v>
      </c>
      <c r="AP260">
        <f>AO260-AO259</f>
        <v>27</v>
      </c>
      <c r="AQ260">
        <f>IFERROR(AO260/AO259,0)-1</f>
        <v>4.0178571428571397E-2</v>
      </c>
      <c r="AR260" s="34">
        <f>IFERROR(AO260/3.974,0)</f>
        <v>175.89330649219929</v>
      </c>
      <c r="AS260" s="10">
        <v>780</v>
      </c>
      <c r="AT260" s="2">
        <f>AS260-AS259</f>
        <v>3</v>
      </c>
      <c r="AU260" s="2">
        <f>IFERROR(AS260/AS259,0)-1</f>
        <v>3.8610038610038533E-3</v>
      </c>
      <c r="AV260" s="34">
        <f>IFERROR(AS260/3.974,0)</f>
        <v>196.27579265223955</v>
      </c>
      <c r="AW260" s="80">
        <f>IFERROR(AS260/C260," ")</f>
        <v>5.0393131028601329E-3</v>
      </c>
      <c r="AX260" s="10">
        <v>146</v>
      </c>
      <c r="AY260">
        <f>AX260-AX259</f>
        <v>-3</v>
      </c>
      <c r="AZ260" s="22">
        <f>IFERROR(AX260/AX259,0)-1</f>
        <v>-2.0134228187919434E-2</v>
      </c>
      <c r="BA260" s="35">
        <f>IFERROR(AX260/3.974,0)</f>
        <v>36.738802214393559</v>
      </c>
      <c r="BB260" s="51">
        <f>IFERROR(AX260/C260," ")</f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>IFERROR(BC260-BC259,0)</f>
        <v>-407</v>
      </c>
      <c r="BE260" s="51">
        <f>IFERROR(BC260/BC259,0)-1</f>
        <v>-2.5013828283449113E-2</v>
      </c>
      <c r="BF260" s="35">
        <f>IFERROR(BC260/3.974,0)</f>
        <v>3991.947659788626</v>
      </c>
      <c r="BG260" s="35">
        <f>IFERROR(BC260/C260," ")</f>
        <v>0.10249187572278609</v>
      </c>
      <c r="BH260" s="45">
        <v>27119</v>
      </c>
      <c r="BI260" s="48">
        <f>IFERROR((BH260-BH259), 0)</f>
        <v>223</v>
      </c>
      <c r="BJ260" s="14">
        <v>62080</v>
      </c>
      <c r="BK260" s="48">
        <f>IFERROR((BJ260-BJ259),0)</f>
        <v>449</v>
      </c>
      <c r="BL260" s="14">
        <v>44869</v>
      </c>
      <c r="BM260" s="48">
        <f>IFERROR((BL260-BL259),0)</f>
        <v>364</v>
      </c>
      <c r="BN260" s="14">
        <v>17227</v>
      </c>
      <c r="BO260" s="48">
        <f>IFERROR((BN260-BN259),0)</f>
        <v>142</v>
      </c>
      <c r="BP260" s="14">
        <v>3488</v>
      </c>
      <c r="BQ260" s="48">
        <f>IFERROR((BP260-BP259),0)</f>
        <v>28</v>
      </c>
      <c r="BR260" s="16">
        <v>22</v>
      </c>
      <c r="BS260" s="24">
        <f>IFERROR((BR260-BR259),0)</f>
        <v>0</v>
      </c>
      <c r="BT260" s="16">
        <v>140</v>
      </c>
      <c r="BU260" s="24">
        <f>IFERROR((BT260-BT259),0)</f>
        <v>0</v>
      </c>
      <c r="BV260" s="16">
        <v>602</v>
      </c>
      <c r="BW260" s="24">
        <f>IFERROR((BV260-BV259),0)</f>
        <v>0</v>
      </c>
      <c r="BX260" s="16">
        <v>1435</v>
      </c>
      <c r="BY260" s="24">
        <f>IFERROR((BX260-BX259),0)</f>
        <v>8</v>
      </c>
      <c r="BZ260" s="21">
        <v>758</v>
      </c>
      <c r="CA260" s="27">
        <f>IFERROR((BZ260-BZ259),0)</f>
        <v>3</v>
      </c>
    </row>
    <row r="261" spans="1:79">
      <c r="A261" s="3">
        <v>44158</v>
      </c>
      <c r="B261" s="22">
        <v>44158</v>
      </c>
      <c r="C261" s="10">
        <v>155658</v>
      </c>
      <c r="D261">
        <f>IFERROR(C261-C260,"")</f>
        <v>875</v>
      </c>
      <c r="E261" s="10">
        <v>2973</v>
      </c>
      <c r="F261">
        <f>E261-E260</f>
        <v>16</v>
      </c>
      <c r="G261" s="10">
        <v>137004</v>
      </c>
      <c r="H261">
        <f>G261-G260</f>
        <v>1042</v>
      </c>
      <c r="I261">
        <f>+IFERROR(C261-E261-G261,"")</f>
        <v>15681</v>
      </c>
      <c r="J261">
        <f>+IFERROR(I261-I260,"")</f>
        <v>-183</v>
      </c>
      <c r="K261">
        <f>+IFERROR(E261/C261,"")</f>
        <v>1.909956442971129E-2</v>
      </c>
      <c r="L261">
        <f>+IFERROR(G261/C261,"")</f>
        <v>0.88016035153991445</v>
      </c>
      <c r="M261">
        <f>+IFERROR(I261/C261,"")</f>
        <v>0.10074008403037428</v>
      </c>
      <c r="N261" s="22">
        <f>+IFERROR(D261/C261,"")</f>
        <v>5.6212979737629929E-3</v>
      </c>
      <c r="O261">
        <f>+IFERROR(F261/E261,"")</f>
        <v>5.3817692566431215E-3</v>
      </c>
      <c r="P261">
        <f>+IFERROR(H261/G261,"")</f>
        <v>7.6056173542378321E-3</v>
      </c>
      <c r="Q261">
        <f>+IFERROR(J261/I261,"")</f>
        <v>-1.1670174096039793E-2</v>
      </c>
      <c r="R261" s="22">
        <f>+IFERROR(C261/3.974,"")</f>
        <v>39169.099144438849</v>
      </c>
      <c r="S261" s="22">
        <f>+IFERROR(E261/3.974,"")</f>
        <v>748.11273276295924</v>
      </c>
      <c r="T261" s="22">
        <f>+IFERROR(G261/3.974,"")</f>
        <v>34475.088072471059</v>
      </c>
      <c r="U261" s="22">
        <f>+IFERROR(I261/3.974,"")</f>
        <v>3945.8983392048312</v>
      </c>
      <c r="V261" s="10">
        <v>838981</v>
      </c>
      <c r="W261">
        <f>V261-V260</f>
        <v>6902</v>
      </c>
      <c r="X261" s="22">
        <f>IFERROR(W261-W260,0)</f>
        <v>-2764</v>
      </c>
      <c r="Y261" s="35">
        <f>IFERROR(V261/3.974,0)</f>
        <v>211117.51383995972</v>
      </c>
      <c r="Z261" s="10">
        <v>679773</v>
      </c>
      <c r="AA261" s="2">
        <f>Z261-Z260</f>
        <v>6027</v>
      </c>
      <c r="AB261" s="29">
        <f>IFERROR(Z261/V261,0)</f>
        <v>0.8102364654265114</v>
      </c>
      <c r="AC261" s="32">
        <f>IFERROR(AA261-AA260,0)</f>
        <v>-2433</v>
      </c>
      <c r="AD261">
        <f>V261-Z261</f>
        <v>159208</v>
      </c>
      <c r="AE261" s="1">
        <f>AD261-AD260</f>
        <v>875</v>
      </c>
      <c r="AF261" s="29">
        <f>IFERROR(AD261/V261,0)</f>
        <v>0.18976353457348855</v>
      </c>
      <c r="AG261" s="32">
        <f>IFERROR(AE261-AE260,0)</f>
        <v>-331</v>
      </c>
      <c r="AH261" s="34">
        <f>IFERROR(AE261/W261,0)</f>
        <v>0.12677484787018256</v>
      </c>
      <c r="AI261" s="34">
        <f>IFERROR(AD261/3.974,0)</f>
        <v>40062.405636638148</v>
      </c>
      <c r="AJ261" s="10">
        <v>14040</v>
      </c>
      <c r="AK261" s="2">
        <f>AJ261-AJ260</f>
        <v>-199</v>
      </c>
      <c r="AL261" s="2">
        <f>IFERROR(AJ261/AJ260,0)-1</f>
        <v>-1.3975700540768354E-2</v>
      </c>
      <c r="AM261" s="34">
        <f>IFERROR(AJ261/3.974,0)</f>
        <v>3532.9642677403117</v>
      </c>
      <c r="AN261" s="34">
        <f>IFERROR(AJ261/C261," ")</f>
        <v>9.0197741201865633E-2</v>
      </c>
      <c r="AO261" s="10">
        <v>683</v>
      </c>
      <c r="AP261">
        <f>AO261-AO260</f>
        <v>-16</v>
      </c>
      <c r="AQ261">
        <f>IFERROR(AO261/AO260,0)-1</f>
        <v>-2.2889842632331958E-2</v>
      </c>
      <c r="AR261" s="34">
        <f>IFERROR(AO261/3.974,0)</f>
        <v>171.86713638651233</v>
      </c>
      <c r="AS261" s="10">
        <v>809</v>
      </c>
      <c r="AT261" s="2">
        <f>AS261-AS260</f>
        <v>29</v>
      </c>
      <c r="AU261" s="2">
        <f>IFERROR(AS261/AS260,0)-1</f>
        <v>3.7179487179487269E-2</v>
      </c>
      <c r="AV261" s="34">
        <f>IFERROR(AS261/3.974,0)</f>
        <v>203.57322596879717</v>
      </c>
      <c r="AW261" s="80">
        <f>IFERROR(AS261/C261," ")</f>
        <v>5.1972914980277273E-3</v>
      </c>
      <c r="AX261" s="10">
        <v>149</v>
      </c>
      <c r="AY261">
        <f>AX261-AX260</f>
        <v>3</v>
      </c>
      <c r="AZ261" s="22">
        <f>IFERROR(AX261/AX260,0)-1</f>
        <v>2.0547945205479534E-2</v>
      </c>
      <c r="BA261" s="35">
        <f>IFERROR(AX261/3.974,0)</f>
        <v>37.49370910920986</v>
      </c>
      <c r="BB261" s="51">
        <f>IFERROR(AX261/C261," ")</f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>IFERROR(BC261-BC260,0)</f>
        <v>-183</v>
      </c>
      <c r="BE261" s="51">
        <f>IFERROR(BC261/BC260,0)-1</f>
        <v>-1.1535552193645993E-2</v>
      </c>
      <c r="BF261" s="35">
        <f>IFERROR(BC261/3.974,0)</f>
        <v>3945.8983392048312</v>
      </c>
      <c r="BG261" s="35">
        <f>IFERROR(BC261/C261," ")</f>
        <v>0.10074008403037428</v>
      </c>
      <c r="BH261" s="45">
        <v>27304</v>
      </c>
      <c r="BI261" s="48">
        <f>IFERROR((BH261-BH260), 0)</f>
        <v>185</v>
      </c>
      <c r="BJ261" s="14">
        <v>62392</v>
      </c>
      <c r="BK261" s="48">
        <f>IFERROR((BJ261-BJ260),0)</f>
        <v>312</v>
      </c>
      <c r="BL261" s="14">
        <v>45114</v>
      </c>
      <c r="BM261" s="48">
        <f>IFERROR((BL261-BL260),0)</f>
        <v>245</v>
      </c>
      <c r="BN261" s="14">
        <v>17329</v>
      </c>
      <c r="BO261" s="48">
        <f>IFERROR((BN261-BN260),0)</f>
        <v>102</v>
      </c>
      <c r="BP261" s="14">
        <v>3519</v>
      </c>
      <c r="BQ261" s="48">
        <f>IFERROR((BP261-BP260),0)</f>
        <v>31</v>
      </c>
      <c r="BR261" s="16">
        <v>22</v>
      </c>
      <c r="BS261" s="24">
        <f>IFERROR((BR261-BR260),0)</f>
        <v>0</v>
      </c>
      <c r="BT261" s="16">
        <v>141</v>
      </c>
      <c r="BU261" s="24">
        <f>IFERROR((BT261-BT260),0)</f>
        <v>1</v>
      </c>
      <c r="BV261" s="16">
        <v>604</v>
      </c>
      <c r="BW261" s="24">
        <f>IFERROR((BV261-BV260),0)</f>
        <v>2</v>
      </c>
      <c r="BX261" s="16">
        <v>1445</v>
      </c>
      <c r="BY261" s="24">
        <f>IFERROR((BX261-BX260),0)</f>
        <v>10</v>
      </c>
      <c r="BZ261" s="21">
        <v>761</v>
      </c>
      <c r="CA261" s="27">
        <f>IFERROR((BZ261-BZ260),0)</f>
        <v>3</v>
      </c>
    </row>
    <row r="262" spans="1:79">
      <c r="A262" s="3">
        <v>44159</v>
      </c>
      <c r="B262" s="22">
        <v>44159</v>
      </c>
      <c r="C262" s="10">
        <v>156930</v>
      </c>
      <c r="D262">
        <f>IFERROR(C262-C261,"")</f>
        <v>1272</v>
      </c>
      <c r="E262" s="10">
        <v>2986</v>
      </c>
      <c r="F262">
        <f>E262-E261</f>
        <v>13</v>
      </c>
      <c r="G262" s="10">
        <v>138007</v>
      </c>
      <c r="H262">
        <f>G262-G261</f>
        <v>1003</v>
      </c>
      <c r="I262">
        <f>+IFERROR(C262-E262-G262,"")</f>
        <v>15937</v>
      </c>
      <c r="J262">
        <f>+IFERROR(I262-I261,"")</f>
        <v>256</v>
      </c>
      <c r="K262">
        <f>+IFERROR(E262/C262,"")</f>
        <v>1.9027591919964316E-2</v>
      </c>
      <c r="L262">
        <f>+IFERROR(G262/C262,"")</f>
        <v>0.87941757471484105</v>
      </c>
      <c r="M262">
        <f>+IFERROR(I262/C262,"")</f>
        <v>0.10155483336519468</v>
      </c>
      <c r="N262" s="22">
        <f>+IFERROR(D262/C262,"")</f>
        <v>8.105524756260753E-3</v>
      </c>
      <c r="O262">
        <f>+IFERROR(F262/E262,"")</f>
        <v>4.3536503683858007E-3</v>
      </c>
      <c r="P262">
        <f>+IFERROR(H262/G262,"")</f>
        <v>7.2677472881810343E-3</v>
      </c>
      <c r="Q262">
        <f>+IFERROR(J262/I262,"")</f>
        <v>1.6063249043107235E-2</v>
      </c>
      <c r="R262" s="22">
        <f>+IFERROR(C262/3.974,"")</f>
        <v>39489.179667840966</v>
      </c>
      <c r="S262" s="22">
        <f>+IFERROR(E262/3.974,"")</f>
        <v>751.38399597382988</v>
      </c>
      <c r="T262" s="22">
        <f>+IFERROR(G262/3.974,"")</f>
        <v>34727.47861097131</v>
      </c>
      <c r="U262" s="22">
        <f>+IFERROR(I262/3.974,"")</f>
        <v>4010.3170608958226</v>
      </c>
      <c r="V262" s="10">
        <v>848601</v>
      </c>
      <c r="W262">
        <f>V262-V261</f>
        <v>9620</v>
      </c>
      <c r="X262" s="22">
        <f>IFERROR(W262-W261,0)</f>
        <v>2718</v>
      </c>
      <c r="Y262" s="35">
        <f>IFERROR(V262/3.974,0)</f>
        <v>213538.24861600401</v>
      </c>
      <c r="Z262" s="10">
        <v>688121</v>
      </c>
      <c r="AA262" s="2">
        <f>Z262-Z261</f>
        <v>8348</v>
      </c>
      <c r="AB262" s="29">
        <f>IFERROR(Z262/V262,0)</f>
        <v>0.81088874512285514</v>
      </c>
      <c r="AC262" s="32">
        <f>IFERROR(AA262-AA261,0)</f>
        <v>2321</v>
      </c>
      <c r="AD262">
        <f>V262-Z262</f>
        <v>160480</v>
      </c>
      <c r="AE262" s="1">
        <f>AD262-AD261</f>
        <v>1272</v>
      </c>
      <c r="AF262" s="29">
        <f>IFERROR(AD262/V262,0)</f>
        <v>0.18911125487714486</v>
      </c>
      <c r="AG262" s="32">
        <f>IFERROR(AE262-AE261,0)</f>
        <v>397</v>
      </c>
      <c r="AH262" s="34">
        <f>IFERROR(AE262/W262,0)</f>
        <v>0.13222453222453223</v>
      </c>
      <c r="AI262" s="34">
        <f>IFERROR(AD262/3.974,0)</f>
        <v>40382.486160040258</v>
      </c>
      <c r="AJ262" s="10">
        <v>14305</v>
      </c>
      <c r="AK262" s="2">
        <f>AJ262-AJ261</f>
        <v>265</v>
      </c>
      <c r="AL262" s="2">
        <f>IFERROR(AJ262/AJ261,0)-1</f>
        <v>1.8874643874643882E-2</v>
      </c>
      <c r="AM262" s="34">
        <f>IFERROR(AJ262/3.974,0)</f>
        <v>3599.647710115752</v>
      </c>
      <c r="AN262" s="34">
        <f>IFERROR(AJ262/C262," ")</f>
        <v>9.1155292168482768E-2</v>
      </c>
      <c r="AO262" s="10">
        <v>672</v>
      </c>
      <c r="AP262">
        <f>AO262-AO261</f>
        <v>-11</v>
      </c>
      <c r="AQ262">
        <f>IFERROR(AO262/AO261,0)-1</f>
        <v>-1.6105417276720324E-2</v>
      </c>
      <c r="AR262" s="34">
        <f>IFERROR(AO262/3.974,0)</f>
        <v>169.09914443885253</v>
      </c>
      <c r="AS262" s="10">
        <v>811</v>
      </c>
      <c r="AT262" s="2">
        <f>AS262-AS261</f>
        <v>2</v>
      </c>
      <c r="AU262" s="2">
        <f>IFERROR(AS262/AS261,0)-1</f>
        <v>2.4721878862794533E-3</v>
      </c>
      <c r="AV262" s="34">
        <f>IFERROR(AS262/3.974,0)</f>
        <v>204.07649723200805</v>
      </c>
      <c r="AW262" s="80">
        <f>IFERROR(AS262/C262," ")</f>
        <v>5.1679092589052445E-3</v>
      </c>
      <c r="AX262" s="10">
        <v>149</v>
      </c>
      <c r="AY262">
        <f>AX262-AX261</f>
        <v>0</v>
      </c>
      <c r="AZ262" s="22">
        <f>IFERROR(AX262/AX261,0)-1</f>
        <v>0</v>
      </c>
      <c r="BA262" s="35">
        <f>IFERROR(AX262/3.974,0)</f>
        <v>37.49370910920986</v>
      </c>
      <c r="BB262" s="51">
        <f>IFERROR(AX262/C262," ")</f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>IFERROR(BC262-BC261,0)</f>
        <v>256</v>
      </c>
      <c r="BE262" s="51">
        <f>IFERROR(BC262/BC261,0)-1</f>
        <v>1.6325489445826236E-2</v>
      </c>
      <c r="BF262" s="35">
        <f>IFERROR(BC262/3.974,0)</f>
        <v>4010.3170608958226</v>
      </c>
      <c r="BG262" s="35">
        <f>IFERROR(BC262/C262," ")</f>
        <v>0.10155483336519468</v>
      </c>
      <c r="BH262" s="45">
        <v>27529</v>
      </c>
      <c r="BI262" s="48">
        <f>IFERROR((BH262-BH261), 0)</f>
        <v>225</v>
      </c>
      <c r="BJ262" s="14">
        <v>62884</v>
      </c>
      <c r="BK262" s="48">
        <f>IFERROR((BJ262-BJ261),0)</f>
        <v>492</v>
      </c>
      <c r="BL262" s="14">
        <v>45522</v>
      </c>
      <c r="BM262" s="48">
        <f>IFERROR((BL262-BL261),0)</f>
        <v>408</v>
      </c>
      <c r="BN262" s="14">
        <v>17460</v>
      </c>
      <c r="BO262" s="48">
        <f>IFERROR((BN262-BN261),0)</f>
        <v>131</v>
      </c>
      <c r="BP262" s="14">
        <v>3535</v>
      </c>
      <c r="BQ262" s="48">
        <f>IFERROR((BP262-BP261),0)</f>
        <v>16</v>
      </c>
      <c r="BR262" s="16">
        <v>22</v>
      </c>
      <c r="BS262" s="24">
        <f>IFERROR((BR262-BR261),0)</f>
        <v>0</v>
      </c>
      <c r="BT262" s="16">
        <v>143</v>
      </c>
      <c r="BU262" s="24">
        <f>IFERROR((BT262-BT261),0)</f>
        <v>2</v>
      </c>
      <c r="BV262" s="16">
        <v>604</v>
      </c>
      <c r="BW262" s="24">
        <f>IFERROR((BV262-BV261),0)</f>
        <v>0</v>
      </c>
      <c r="BX262" s="16">
        <v>1452</v>
      </c>
      <c r="BY262" s="24">
        <f>IFERROR((BX262-BX261),0)</f>
        <v>7</v>
      </c>
      <c r="BZ262" s="21">
        <v>765</v>
      </c>
      <c r="CA262" s="27">
        <f>IFERROR((BZ262-BZ261),0)</f>
        <v>4</v>
      </c>
    </row>
    <row r="263" spans="1:79">
      <c r="A263" s="3">
        <v>44160</v>
      </c>
      <c r="B263" s="22">
        <v>44160</v>
      </c>
      <c r="C263" s="10">
        <v>158532</v>
      </c>
      <c r="D263">
        <f>IFERROR(C263-C262,"")</f>
        <v>1602</v>
      </c>
      <c r="E263" s="10">
        <v>3002</v>
      </c>
      <c r="F263">
        <f>E263-E262</f>
        <v>16</v>
      </c>
      <c r="G263" s="10">
        <v>139356</v>
      </c>
      <c r="H263">
        <f>G263-G262</f>
        <v>1349</v>
      </c>
      <c r="I263">
        <f>+IFERROR(C263-E263-G263,"")</f>
        <v>16174</v>
      </c>
      <c r="J263">
        <f>+IFERROR(I263-I262,"")</f>
        <v>237</v>
      </c>
      <c r="K263">
        <f>+IFERROR(E263/C263,"")</f>
        <v>1.8936240002018521E-2</v>
      </c>
      <c r="L263">
        <f>+IFERROR(G263/C263,"")</f>
        <v>0.87904019377791232</v>
      </c>
      <c r="M263">
        <f>+IFERROR(I263/C263,"")</f>
        <v>0.10202356622006914</v>
      </c>
      <c r="N263" s="22">
        <f>+IFERROR(D263/C263,"")</f>
        <v>1.0105215350843993E-2</v>
      </c>
      <c r="O263">
        <f>+IFERROR(F263/E263,"")</f>
        <v>5.3297801465689541E-3</v>
      </c>
      <c r="P263">
        <f>+IFERROR(H263/G263,"")</f>
        <v>9.6802434053790288E-3</v>
      </c>
      <c r="Q263">
        <f>+IFERROR(J263/I263,"")</f>
        <v>1.4653147026091258E-2</v>
      </c>
      <c r="R263" s="22">
        <f>+IFERROR(C263/3.974,"")</f>
        <v>39892.299949672873</v>
      </c>
      <c r="S263" s="22">
        <f>+IFERROR(E263/3.974,"")</f>
        <v>755.41016607951678</v>
      </c>
      <c r="T263" s="22">
        <f>+IFERROR(G263/3.974,"")</f>
        <v>35066.935078007045</v>
      </c>
      <c r="U263" s="22">
        <f>+IFERROR(I263/3.974,"")</f>
        <v>4069.9547055863109</v>
      </c>
      <c r="V263" s="10">
        <v>858579</v>
      </c>
      <c r="W263">
        <f>V263-V262</f>
        <v>9978</v>
      </c>
      <c r="X263" s="22">
        <f>IFERROR(W263-W262,0)</f>
        <v>358</v>
      </c>
      <c r="Y263" s="35">
        <f>IFERROR(V263/3.974,0)</f>
        <v>216049.06894816304</v>
      </c>
      <c r="Z263" s="10">
        <v>696497</v>
      </c>
      <c r="AA263" s="2">
        <f>Z263-Z262</f>
        <v>8376</v>
      </c>
      <c r="AB263" s="29">
        <f>IFERROR(Z263/V263,0)</f>
        <v>0.81122063316246962</v>
      </c>
      <c r="AC263" s="32">
        <f>IFERROR(AA263-AA262,0)</f>
        <v>28</v>
      </c>
      <c r="AD263">
        <f>V263-Z263</f>
        <v>162082</v>
      </c>
      <c r="AE263" s="1">
        <f>AD263-AD262</f>
        <v>1602</v>
      </c>
      <c r="AF263" s="29">
        <f>IFERROR(AD263/V263,0)</f>
        <v>0.18877936683753038</v>
      </c>
      <c r="AG263" s="32">
        <f>IFERROR(AE263-AE262,0)</f>
        <v>330</v>
      </c>
      <c r="AH263" s="34">
        <f>IFERROR(AE263/W263,0)</f>
        <v>0.16055321707757064</v>
      </c>
      <c r="AI263" s="34">
        <f>IFERROR(AD263/3.974,0)</f>
        <v>40785.606441872165</v>
      </c>
      <c r="AJ263" s="10">
        <v>14454</v>
      </c>
      <c r="AK263" s="2">
        <f>AJ263-AJ262</f>
        <v>149</v>
      </c>
      <c r="AL263" s="2">
        <f>IFERROR(AJ263/AJ262,0)-1</f>
        <v>1.0415938483047782E-2</v>
      </c>
      <c r="AM263" s="34">
        <f>IFERROR(AJ263/3.974,0)</f>
        <v>3637.1414192249622</v>
      </c>
      <c r="AN263" s="34">
        <f>IFERROR(AJ263/C263," ")</f>
        <v>9.1174021648626147E-2</v>
      </c>
      <c r="AO263" s="10">
        <v>680</v>
      </c>
      <c r="AP263">
        <f>AO263-AO262</f>
        <v>8</v>
      </c>
      <c r="AQ263">
        <f>IFERROR(AO263/AO262,0)-1</f>
        <v>1.1904761904761862E-2</v>
      </c>
      <c r="AR263" s="34">
        <f>IFERROR(AO263/3.974,0)</f>
        <v>171.11222949169601</v>
      </c>
      <c r="AS263" s="10">
        <v>889</v>
      </c>
      <c r="AT263" s="2">
        <f>AS263-AS262</f>
        <v>78</v>
      </c>
      <c r="AU263" s="2">
        <f>IFERROR(AS263/AS262,0)-1</f>
        <v>9.6177558569667143E-2</v>
      </c>
      <c r="AV263" s="34">
        <f>IFERROR(AS263/3.974,0)</f>
        <v>223.70407649723199</v>
      </c>
      <c r="AW263" s="80">
        <f>IFERROR(AS263/C263," ")</f>
        <v>5.6077006534958245E-3</v>
      </c>
      <c r="AX263" s="10">
        <v>151</v>
      </c>
      <c r="AY263">
        <f>AX263-AX262</f>
        <v>2</v>
      </c>
      <c r="AZ263" s="22">
        <f>IFERROR(AX263/AX262,0)-1</f>
        <v>1.3422818791946289E-2</v>
      </c>
      <c r="BA263" s="35">
        <f>IFERROR(AX263/3.974,0)</f>
        <v>37.99698037242073</v>
      </c>
      <c r="BB263" s="51">
        <f>IFERROR(AX263/C263," ")</f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>IFERROR(BC263-BC262,0)</f>
        <v>237</v>
      </c>
      <c r="BE263" s="51">
        <f>IFERROR(BC263/BC262,0)-1</f>
        <v>1.4871054778189174E-2</v>
      </c>
      <c r="BF263" s="35">
        <f>IFERROR(BC263/3.974,0)</f>
        <v>4069.9547055863109</v>
      </c>
      <c r="BG263" s="35">
        <f>IFERROR(BC263/C263," ")</f>
        <v>0.10202356622006914</v>
      </c>
      <c r="BH263" s="45">
        <v>27785</v>
      </c>
      <c r="BI263" s="48">
        <f>IFERROR((BH263-BH262), 0)</f>
        <v>256</v>
      </c>
      <c r="BJ263" s="14">
        <v>63516</v>
      </c>
      <c r="BK263" s="48">
        <f>IFERROR((BJ263-BJ262),0)</f>
        <v>632</v>
      </c>
      <c r="BL263" s="14">
        <v>46002</v>
      </c>
      <c r="BM263" s="48">
        <f>IFERROR((BL263-BL262),0)</f>
        <v>480</v>
      </c>
      <c r="BN263" s="14">
        <v>17650</v>
      </c>
      <c r="BO263" s="48">
        <f>IFERROR((BN263-BN262),0)</f>
        <v>190</v>
      </c>
      <c r="BP263" s="14">
        <v>3579</v>
      </c>
      <c r="BQ263" s="48">
        <f>IFERROR((BP263-BP262),0)</f>
        <v>44</v>
      </c>
      <c r="BR263" s="16">
        <v>22</v>
      </c>
      <c r="BS263" s="24">
        <f>IFERROR((BR263-BR262),0)</f>
        <v>0</v>
      </c>
      <c r="BT263" s="16">
        <v>145</v>
      </c>
      <c r="BU263" s="24">
        <f>IFERROR((BT263-BT262),0)</f>
        <v>2</v>
      </c>
      <c r="BV263" s="16">
        <v>607</v>
      </c>
      <c r="BW263" s="24">
        <f>IFERROR((BV263-BV262),0)</f>
        <v>3</v>
      </c>
      <c r="BX263" s="16">
        <v>1458</v>
      </c>
      <c r="BY263" s="24">
        <f>IFERROR((BX263-BX262),0)</f>
        <v>6</v>
      </c>
      <c r="BZ263" s="21">
        <v>770</v>
      </c>
      <c r="CA263" s="27">
        <f>IFERROR((BZ263-BZ262),0)</f>
        <v>5</v>
      </c>
    </row>
    <row r="264" spans="1:79">
      <c r="A264" s="3">
        <v>44161</v>
      </c>
      <c r="B264" s="22">
        <v>44161</v>
      </c>
      <c r="C264" s="10">
        <v>160287</v>
      </c>
      <c r="D264">
        <f>IFERROR(C264-C263,"")</f>
        <v>1755</v>
      </c>
      <c r="E264" s="10">
        <v>3018</v>
      </c>
      <c r="F264">
        <f>E264-E263</f>
        <v>16</v>
      </c>
      <c r="G264" s="10">
        <v>140976</v>
      </c>
      <c r="H264">
        <f>G264-G263</f>
        <v>1620</v>
      </c>
      <c r="I264">
        <f>+IFERROR(C264-E264-G264,"")</f>
        <v>16293</v>
      </c>
      <c r="J264">
        <f>+IFERROR(I264-I263,"")</f>
        <v>119</v>
      </c>
      <c r="K264">
        <f>+IFERROR(E264/C264,"")</f>
        <v>1.8828725972786314E-2</v>
      </c>
      <c r="L264">
        <f>+IFERROR(G264/C264,"")</f>
        <v>0.8795223567725392</v>
      </c>
      <c r="M264">
        <f>+IFERROR(I264/C264,"")</f>
        <v>0.10164891725467443</v>
      </c>
      <c r="N264" s="22">
        <f>+IFERROR(D264/C264,"")</f>
        <v>1.0949110033876733E-2</v>
      </c>
      <c r="O264">
        <f>+IFERROR(F264/E264,"")</f>
        <v>5.3015241882041087E-3</v>
      </c>
      <c r="P264">
        <f>+IFERROR(H264/G264,"")</f>
        <v>1.1491317671092951E-2</v>
      </c>
      <c r="Q264">
        <f>+IFERROR(J264/I264,"")</f>
        <v>7.3037500767200638E-3</v>
      </c>
      <c r="R264" s="22">
        <f>+IFERROR(C264/3.974,"")</f>
        <v>40333.920483140413</v>
      </c>
      <c r="S264" s="22">
        <f>+IFERROR(E264/3.974,"")</f>
        <v>759.4363361852038</v>
      </c>
      <c r="T264" s="22">
        <f>+IFERROR(G264/3.974,"")</f>
        <v>35474.58480120785</v>
      </c>
      <c r="U264" s="22">
        <f>+IFERROR(I264/3.974,"")</f>
        <v>4099.899345747358</v>
      </c>
      <c r="V264" s="10">
        <v>869552</v>
      </c>
      <c r="W264">
        <f>V264-V263</f>
        <v>10973</v>
      </c>
      <c r="X264" s="22">
        <f>IFERROR(W264-W263,0)</f>
        <v>995</v>
      </c>
      <c r="Y264" s="35">
        <f>IFERROR(V264/3.974,0)</f>
        <v>218810.2667337695</v>
      </c>
      <c r="Z264" s="10">
        <v>705715</v>
      </c>
      <c r="AA264" s="2">
        <f>Z264-Z263</f>
        <v>9218</v>
      </c>
      <c r="AB264" s="29">
        <f>IFERROR(Z264/V264,0)</f>
        <v>0.81158458608570849</v>
      </c>
      <c r="AC264" s="32">
        <f>IFERROR(AA264-AA263,0)</f>
        <v>842</v>
      </c>
      <c r="AD264">
        <f>V264-Z264</f>
        <v>163837</v>
      </c>
      <c r="AE264" s="1">
        <f>AD264-AD263</f>
        <v>1755</v>
      </c>
      <c r="AF264" s="29">
        <f>IFERROR(AD264/V264,0)</f>
        <v>0.18841541391429151</v>
      </c>
      <c r="AG264" s="32">
        <f>IFERROR(AE264-AE263,0)</f>
        <v>153</v>
      </c>
      <c r="AH264" s="34">
        <f>IFERROR(AE264/W264,0)</f>
        <v>0.15993802970928642</v>
      </c>
      <c r="AI264" s="34">
        <f>IFERROR(AD264/3.974,0)</f>
        <v>41227.226975339705</v>
      </c>
      <c r="AJ264" s="10">
        <v>14563</v>
      </c>
      <c r="AK264" s="2">
        <f>AJ264-AJ263</f>
        <v>109</v>
      </c>
      <c r="AL264" s="2">
        <f>IFERROR(AJ264/AJ263,0)-1</f>
        <v>7.5411650754115822E-3</v>
      </c>
      <c r="AM264" s="34">
        <f>IFERROR(AJ264/3.974,0)</f>
        <v>3664.5697030699544</v>
      </c>
      <c r="AN264" s="34">
        <f>IFERROR(AJ264/C264," ")</f>
        <v>9.0855777449200495E-2</v>
      </c>
      <c r="AO264" s="10">
        <v>680</v>
      </c>
      <c r="AP264">
        <f>AO264-AO263</f>
        <v>0</v>
      </c>
      <c r="AQ264">
        <f>IFERROR(AO264/AO263,0)-1</f>
        <v>0</v>
      </c>
      <c r="AR264" s="34">
        <f>IFERROR(AO264/3.974,0)</f>
        <v>171.11222949169601</v>
      </c>
      <c r="AS264" s="10">
        <v>898</v>
      </c>
      <c r="AT264" s="2">
        <f>AS264-AS263</f>
        <v>9</v>
      </c>
      <c r="AU264" s="2">
        <f>IFERROR(AS264/AS263,0)-1</f>
        <v>1.0123734533183271E-2</v>
      </c>
      <c r="AV264" s="34">
        <f>IFERROR(AS264/3.974,0)</f>
        <v>225.96879718168091</v>
      </c>
      <c r="AW264" s="80">
        <f>IFERROR(AS264/C264," ")</f>
        <v>5.6024506042286646E-3</v>
      </c>
      <c r="AX264" s="10">
        <v>152</v>
      </c>
      <c r="AY264">
        <f>AX264-AX263</f>
        <v>1</v>
      </c>
      <c r="AZ264" s="22">
        <f>IFERROR(AX264/AX263,0)-1</f>
        <v>6.6225165562914245E-3</v>
      </c>
      <c r="BA264" s="35">
        <f>IFERROR(AX264/3.974,0)</f>
        <v>38.248616004026168</v>
      </c>
      <c r="BB264" s="51">
        <f>IFERROR(AX264/C264," ")</f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>IFERROR(BC264-BC263,0)</f>
        <v>119</v>
      </c>
      <c r="BE264" s="51">
        <f>IFERROR(BC264/BC263,0)-1</f>
        <v>7.357487325337031E-3</v>
      </c>
      <c r="BF264" s="35">
        <f>IFERROR(BC264/3.974,0)</f>
        <v>4099.899345747358</v>
      </c>
      <c r="BG264" s="35">
        <f>IFERROR(BC264/C264," ")</f>
        <v>0.10164891725467443</v>
      </c>
      <c r="BH264" s="45">
        <v>28110</v>
      </c>
      <c r="BI264" s="48">
        <f>IFERROR((BH264-BH263), 0)</f>
        <v>325</v>
      </c>
      <c r="BJ264" s="14">
        <v>64172</v>
      </c>
      <c r="BK264" s="48">
        <f>IFERROR((BJ264-BJ263),0)</f>
        <v>656</v>
      </c>
      <c r="BL264" s="14">
        <v>46569</v>
      </c>
      <c r="BM264" s="48">
        <f>IFERROR((BL264-BL263),0)</f>
        <v>567</v>
      </c>
      <c r="BN264" s="14">
        <v>17820</v>
      </c>
      <c r="BO264" s="48">
        <f>IFERROR((BN264-BN263),0)</f>
        <v>170</v>
      </c>
      <c r="BP264" s="14">
        <v>3616</v>
      </c>
      <c r="BQ264" s="48">
        <f>IFERROR((BP264-BP263),0)</f>
        <v>37</v>
      </c>
      <c r="BR264" s="16">
        <v>22</v>
      </c>
      <c r="BS264" s="24">
        <f>IFERROR((BR264-BR263),0)</f>
        <v>0</v>
      </c>
      <c r="BT264" s="16">
        <v>147</v>
      </c>
      <c r="BU264" s="24">
        <f>IFERROR((BT264-BT263),0)</f>
        <v>2</v>
      </c>
      <c r="BV264" s="16">
        <v>610</v>
      </c>
      <c r="BW264" s="24">
        <f>IFERROR((BV264-BV263),0)</f>
        <v>3</v>
      </c>
      <c r="BX264" s="16">
        <v>1464</v>
      </c>
      <c r="BY264" s="24">
        <f>IFERROR((BX264-BX263),0)</f>
        <v>6</v>
      </c>
      <c r="BZ264" s="21">
        <v>775</v>
      </c>
      <c r="CA264" s="27">
        <f>IFERROR((BZ264-BZ263),0)</f>
        <v>5</v>
      </c>
    </row>
    <row r="265" spans="1:79">
      <c r="A265" s="3">
        <v>44162</v>
      </c>
      <c r="B265" s="22">
        <v>44162</v>
      </c>
      <c r="C265" s="10">
        <v>161744</v>
      </c>
      <c r="D265">
        <f>IFERROR(C265-C264,"")</f>
        <v>1457</v>
      </c>
      <c r="E265" s="10">
        <v>3030</v>
      </c>
      <c r="F265">
        <f>E265-E264</f>
        <v>12</v>
      </c>
      <c r="G265" s="10">
        <v>142046</v>
      </c>
      <c r="H265">
        <f>G265-G264</f>
        <v>1070</v>
      </c>
      <c r="I265">
        <f>+IFERROR(C265-E265-G265,"")</f>
        <v>16668</v>
      </c>
      <c r="J265">
        <f>+IFERROR(I265-I264,"")</f>
        <v>375</v>
      </c>
      <c r="K265">
        <f>+IFERROR(E265/C265,"")</f>
        <v>1.8733306954199228E-2</v>
      </c>
      <c r="L265">
        <f>+IFERROR(G265/C265,"")</f>
        <v>0.87821495696903751</v>
      </c>
      <c r="M265">
        <f>+IFERROR(I265/C265,"")</f>
        <v>0.10305173607676328</v>
      </c>
      <c r="N265" s="22">
        <f>+IFERROR(D265/C265,"")</f>
        <v>9.0080621228608177E-3</v>
      </c>
      <c r="O265">
        <f>+IFERROR(F265/E265,"")</f>
        <v>3.9603960396039604E-3</v>
      </c>
      <c r="P265">
        <f>+IFERROR(H265/G265,"")</f>
        <v>7.5327710741590753E-3</v>
      </c>
      <c r="Q265">
        <f>+IFERROR(J265/I265,"")</f>
        <v>2.249820014398848E-2</v>
      </c>
      <c r="R265" s="22">
        <f>+IFERROR(C265/3.974,"")</f>
        <v>40700.553598389532</v>
      </c>
      <c r="S265" s="22">
        <f>+IFERROR(E265/3.974,"")</f>
        <v>762.45596376446906</v>
      </c>
      <c r="T265" s="22">
        <f>+IFERROR(G265/3.974,"")</f>
        <v>35743.834927025666</v>
      </c>
      <c r="U265" s="22">
        <f>+IFERROR(I265/3.974,"")</f>
        <v>4194.262707599396</v>
      </c>
      <c r="V265" s="10">
        <v>880590</v>
      </c>
      <c r="W265">
        <f>V265-V264</f>
        <v>11038</v>
      </c>
      <c r="X265" s="22">
        <f>IFERROR(W265-W264,0)</f>
        <v>65</v>
      </c>
      <c r="Y265" s="35">
        <f>IFERROR(V265/3.974,0)</f>
        <v>221587.82083543029</v>
      </c>
      <c r="Z265" s="10">
        <v>715296</v>
      </c>
      <c r="AA265" s="2">
        <f>Z265-Z264</f>
        <v>9581</v>
      </c>
      <c r="AB265" s="29">
        <f>IFERROR(Z265/V265,0)</f>
        <v>0.81229175893435079</v>
      </c>
      <c r="AC265" s="32">
        <f>IFERROR(AA265-AA264,0)</f>
        <v>363</v>
      </c>
      <c r="AD265">
        <f>V265-Z265</f>
        <v>165294</v>
      </c>
      <c r="AE265" s="1">
        <f>AD265-AD264</f>
        <v>1457</v>
      </c>
      <c r="AF265" s="29">
        <f>IFERROR(AD265/V265,0)</f>
        <v>0.18770824106564918</v>
      </c>
      <c r="AG265" s="32">
        <f>IFERROR(AE265-AE264,0)</f>
        <v>-298</v>
      </c>
      <c r="AH265" s="34">
        <f>IFERROR(AE265/W265,0)</f>
        <v>0.13199855046204023</v>
      </c>
      <c r="AI265" s="34">
        <f>IFERROR(AD265/3.974,0)</f>
        <v>41593.860090588823</v>
      </c>
      <c r="AJ265" s="10">
        <v>14901</v>
      </c>
      <c r="AK265" s="2">
        <f>AJ265-AJ264</f>
        <v>338</v>
      </c>
      <c r="AL265" s="2">
        <f>IFERROR(AJ265/AJ264,0)-1</f>
        <v>2.3209503536359311E-2</v>
      </c>
      <c r="AM265" s="34">
        <f>IFERROR(AJ265/3.974,0)</f>
        <v>3749.6225465525918</v>
      </c>
      <c r="AN265" s="34">
        <f>IFERROR(AJ265/C265," ")</f>
        <v>9.2127064991591651E-2</v>
      </c>
      <c r="AO265" s="10">
        <v>689</v>
      </c>
      <c r="AP265">
        <f>AO265-AO264</f>
        <v>9</v>
      </c>
      <c r="AQ265">
        <f>IFERROR(AO265/AO264,0)-1</f>
        <v>1.3235294117647012E-2</v>
      </c>
      <c r="AR265" s="34">
        <f>IFERROR(AO265/3.974,0)</f>
        <v>173.37695017614493</v>
      </c>
      <c r="AS265" s="10">
        <v>930</v>
      </c>
      <c r="AT265" s="2">
        <f>AS265-AS264</f>
        <v>32</v>
      </c>
      <c r="AU265" s="2">
        <f>IFERROR(AS265/AS264,0)-1</f>
        <v>3.563474387527843E-2</v>
      </c>
      <c r="AV265" s="34">
        <f>IFERROR(AS265/3.974,0)</f>
        <v>234.02113739305486</v>
      </c>
      <c r="AW265" s="80">
        <f>IFERROR(AS265/C265," ")</f>
        <v>5.7498268869324368E-3</v>
      </c>
      <c r="AX265" s="10">
        <v>148</v>
      </c>
      <c r="AY265">
        <f>AX265-AX264</f>
        <v>-4</v>
      </c>
      <c r="AZ265" s="22">
        <f>IFERROR(AX265/AX264,0)-1</f>
        <v>-2.6315789473684181E-2</v>
      </c>
      <c r="BA265" s="35">
        <f>IFERROR(AX265/3.974,0)</f>
        <v>37.242073477604428</v>
      </c>
      <c r="BB265" s="51">
        <f>IFERROR(AX265/C265," ")</f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>IFERROR(BC265-BC264,0)</f>
        <v>375</v>
      </c>
      <c r="BE265" s="51">
        <f>IFERROR(BC265/BC264,0)-1</f>
        <v>2.3016019149327827E-2</v>
      </c>
      <c r="BF265" s="35">
        <f>IFERROR(BC265/3.974,0)</f>
        <v>4194.262707599396</v>
      </c>
      <c r="BG265" s="35">
        <f>IFERROR(BC265/C265," ")</f>
        <v>0.10305173607676328</v>
      </c>
      <c r="BH265" s="45">
        <v>28363</v>
      </c>
      <c r="BI265" s="48">
        <f>IFERROR((BH265-BH264), 0)</f>
        <v>253</v>
      </c>
      <c r="BJ265" s="14">
        <v>64774</v>
      </c>
      <c r="BK265" s="48">
        <f>IFERROR((BJ265-BJ264),0)</f>
        <v>602</v>
      </c>
      <c r="BL265" s="14">
        <v>46991</v>
      </c>
      <c r="BM265" s="48">
        <f>IFERROR((BL265-BL264),0)</f>
        <v>422</v>
      </c>
      <c r="BN265" s="14">
        <v>17982</v>
      </c>
      <c r="BO265" s="48">
        <f>IFERROR((BN265-BN264),0)</f>
        <v>162</v>
      </c>
      <c r="BP265" s="14">
        <v>3634</v>
      </c>
      <c r="BQ265" s="48">
        <f>IFERROR((BP265-BP264),0)</f>
        <v>18</v>
      </c>
      <c r="BR265" s="16">
        <v>22</v>
      </c>
      <c r="BS265" s="24">
        <f>IFERROR((BR265-BR264),0)</f>
        <v>0</v>
      </c>
      <c r="BT265" s="16">
        <v>147</v>
      </c>
      <c r="BU265" s="24">
        <f>IFERROR((BT265-BT264),0)</f>
        <v>0</v>
      </c>
      <c r="BV265" s="16">
        <v>613</v>
      </c>
      <c r="BW265" s="24">
        <f>IFERROR((BV265-BV264),0)</f>
        <v>3</v>
      </c>
      <c r="BX265" s="16">
        <v>1468</v>
      </c>
      <c r="BY265" s="24">
        <f>IFERROR((BX265-BX264),0)</f>
        <v>4</v>
      </c>
      <c r="BZ265" s="21">
        <v>780</v>
      </c>
      <c r="CA265" s="27">
        <f>IFERROR((BZ265-BZ264),0)</f>
        <v>5</v>
      </c>
    </row>
    <row r="266" spans="1:79">
      <c r="A266" s="3">
        <v>44163</v>
      </c>
      <c r="B266" s="22">
        <v>44163</v>
      </c>
      <c r="C266" s="10">
        <v>163453</v>
      </c>
      <c r="D266">
        <f>IFERROR(C266-C265,"")</f>
        <v>1709</v>
      </c>
      <c r="E266" s="10">
        <v>3039</v>
      </c>
      <c r="F266">
        <f>E266-E265</f>
        <v>9</v>
      </c>
      <c r="G266" s="10">
        <v>142872</v>
      </c>
      <c r="H266">
        <f>G266-G265</f>
        <v>826</v>
      </c>
      <c r="I266">
        <f>+IFERROR(C266-E266-G266,"")</f>
        <v>17542</v>
      </c>
      <c r="J266">
        <f>+IFERROR(I266-I265,"")</f>
        <v>874</v>
      </c>
      <c r="K266">
        <f>+IFERROR(E266/C266,"")</f>
        <v>1.8592500596501745E-2</v>
      </c>
      <c r="L266">
        <f>+IFERROR(G266/C266,"")</f>
        <v>0.87408612873425384</v>
      </c>
      <c r="M266">
        <f>+IFERROR(I266/C266,"")</f>
        <v>0.10732137066924437</v>
      </c>
      <c r="N266" s="22">
        <f>+IFERROR(D266/C266,"")</f>
        <v>1.0455604975130466E-2</v>
      </c>
      <c r="O266">
        <f>+IFERROR(F266/E266,"")</f>
        <v>2.9615004935834156E-3</v>
      </c>
      <c r="P266">
        <f>+IFERROR(H266/G266,"")</f>
        <v>5.7813987345316084E-3</v>
      </c>
      <c r="Q266">
        <f>+IFERROR(J266/I266,"")</f>
        <v>4.9823281267814386E-2</v>
      </c>
      <c r="R266" s="22">
        <f>+IFERROR(C266/3.974,"")</f>
        <v>41130.598892803217</v>
      </c>
      <c r="S266" s="22">
        <f>+IFERROR(E266/3.974,"")</f>
        <v>764.72068444891795</v>
      </c>
      <c r="T266" s="22">
        <f>+IFERROR(G266/3.974,"")</f>
        <v>35951.685958731752</v>
      </c>
      <c r="U266" s="22">
        <f>+IFERROR(I266/3.974,"")</f>
        <v>4414.1922496225461</v>
      </c>
      <c r="V266" s="10">
        <v>891526</v>
      </c>
      <c r="W266">
        <f>V266-V265</f>
        <v>10936</v>
      </c>
      <c r="X266" s="22">
        <f>IFERROR(W266-W265,0)</f>
        <v>-102</v>
      </c>
      <c r="Y266" s="35">
        <f>IFERROR(V266/3.974,0)</f>
        <v>224339.70810266733</v>
      </c>
      <c r="Z266" s="10">
        <v>724523</v>
      </c>
      <c r="AA266" s="2">
        <f>Z266-Z265</f>
        <v>9227</v>
      </c>
      <c r="AB266" s="29">
        <f>IFERROR(Z266/V266,0)</f>
        <v>0.81267736442908001</v>
      </c>
      <c r="AC266" s="32">
        <f>IFERROR(AA266-AA265,0)</f>
        <v>-354</v>
      </c>
      <c r="AD266">
        <f>V266-Z266</f>
        <v>167003</v>
      </c>
      <c r="AE266" s="1">
        <f>AD266-AD265</f>
        <v>1709</v>
      </c>
      <c r="AF266" s="29">
        <f>IFERROR(AD266/V266,0)</f>
        <v>0.18732263557091997</v>
      </c>
      <c r="AG266" s="32">
        <f>IFERROR(AE266-AE265,0)</f>
        <v>252</v>
      </c>
      <c r="AH266" s="34">
        <f>IFERROR(AE266/W266,0)</f>
        <v>0.15627286027798098</v>
      </c>
      <c r="AI266" s="34">
        <f>IFERROR(AD266/3.974,0)</f>
        <v>42023.905385002516</v>
      </c>
      <c r="AJ266" s="10">
        <v>15798</v>
      </c>
      <c r="AK266" s="2">
        <f>AJ266-AJ265</f>
        <v>897</v>
      </c>
      <c r="AL266" s="2">
        <f>IFERROR(AJ266/AJ265,0)-1</f>
        <v>6.0197302194483493E-2</v>
      </c>
      <c r="AM266" s="34">
        <f>IFERROR(AJ266/3.974,0)</f>
        <v>3975.3397081026669</v>
      </c>
      <c r="AN266" s="34">
        <f>IFERROR(AJ266/C266," ")</f>
        <v>9.6651636861972548E-2</v>
      </c>
      <c r="AO266" s="10">
        <v>649</v>
      </c>
      <c r="AP266">
        <f>AO266-AO265</f>
        <v>-40</v>
      </c>
      <c r="AQ266">
        <f>IFERROR(AO266/AO265,0)-1</f>
        <v>-5.8055152394774989E-2</v>
      </c>
      <c r="AR266" s="34">
        <f>IFERROR(AO266/3.974,0)</f>
        <v>163.31152491192753</v>
      </c>
      <c r="AS266" s="10">
        <v>950</v>
      </c>
      <c r="AT266" s="2">
        <f>AS266-AS265</f>
        <v>20</v>
      </c>
      <c r="AU266" s="2">
        <f>IFERROR(AS266/AS265,0)-1</f>
        <v>2.1505376344086002E-2</v>
      </c>
      <c r="AV266" s="34">
        <f>IFERROR(AS266/3.974,0)</f>
        <v>239.05385002516354</v>
      </c>
      <c r="AW266" s="80">
        <f>IFERROR(AS266/C266," ")</f>
        <v>5.8120683009794862E-3</v>
      </c>
      <c r="AX266" s="10">
        <v>145</v>
      </c>
      <c r="AY266">
        <f>AX266-AX265</f>
        <v>-3</v>
      </c>
      <c r="AZ266" s="22">
        <f>IFERROR(AX266/AX265,0)-1</f>
        <v>-2.0270270270270285E-2</v>
      </c>
      <c r="BA266" s="35">
        <f>IFERROR(AX266/3.974,0)</f>
        <v>36.48716658278812</v>
      </c>
      <c r="BB266" s="51">
        <f>IFERROR(AX266/C266," ")</f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>IFERROR(BC266-BC265,0)</f>
        <v>874</v>
      </c>
      <c r="BE266" s="51">
        <f>IFERROR(BC266/BC265,0)-1</f>
        <v>5.2435805135589098E-2</v>
      </c>
      <c r="BF266" s="35">
        <f>IFERROR(BC266/3.974,0)</f>
        <v>4414.1922496225461</v>
      </c>
      <c r="BG266" s="35">
        <f>IFERROR(BC266/C266," ")</f>
        <v>0.10732137066924437</v>
      </c>
      <c r="BH266" s="45">
        <v>28694</v>
      </c>
      <c r="BI266" s="48">
        <f>IFERROR((BH266-BH265), 0)</f>
        <v>331</v>
      </c>
      <c r="BJ266" s="14">
        <v>65424</v>
      </c>
      <c r="BK266" s="48">
        <f>IFERROR((BJ266-BJ265),0)</f>
        <v>650</v>
      </c>
      <c r="BL266" s="14">
        <v>47501</v>
      </c>
      <c r="BM266" s="48">
        <f>IFERROR((BL266-BL265),0)</f>
        <v>510</v>
      </c>
      <c r="BN266" s="14">
        <v>18169</v>
      </c>
      <c r="BO266" s="48">
        <f>IFERROR((BN266-BN265),0)</f>
        <v>187</v>
      </c>
      <c r="BP266" s="14">
        <v>3665</v>
      </c>
      <c r="BQ266" s="48">
        <f>IFERROR((BP266-BP265),0)</f>
        <v>31</v>
      </c>
      <c r="BR266" s="16">
        <v>22</v>
      </c>
      <c r="BS266" s="24">
        <f>IFERROR((BR266-BR265),0)</f>
        <v>0</v>
      </c>
      <c r="BT266" s="16">
        <v>147</v>
      </c>
      <c r="BU266" s="24">
        <f>IFERROR((BT266-BT265),0)</f>
        <v>0</v>
      </c>
      <c r="BV266" s="16">
        <v>616</v>
      </c>
      <c r="BW266" s="24">
        <f>IFERROR((BV266-BV265),0)</f>
        <v>3</v>
      </c>
      <c r="BX266" s="16">
        <v>1473</v>
      </c>
      <c r="BY266" s="24">
        <f>IFERROR((BX266-BX265),0)</f>
        <v>5</v>
      </c>
      <c r="BZ266" s="21">
        <v>781</v>
      </c>
      <c r="CA266" s="27">
        <f>IFERROR((BZ266-BZ265),0)</f>
        <v>1</v>
      </c>
    </row>
    <row r="267" spans="1:79">
      <c r="A267" s="3">
        <v>44164</v>
      </c>
      <c r="B267" s="22">
        <v>44164</v>
      </c>
      <c r="C267" s="10">
        <v>164729</v>
      </c>
      <c r="D267">
        <f>IFERROR(C267-C266,"")</f>
        <v>1276</v>
      </c>
      <c r="E267" s="10">
        <v>3060</v>
      </c>
      <c r="F267">
        <f>E267-E266</f>
        <v>21</v>
      </c>
      <c r="G267" s="10">
        <v>143616</v>
      </c>
      <c r="H267">
        <f>G267-G266</f>
        <v>744</v>
      </c>
      <c r="I267">
        <f>+IFERROR(C267-E267-G267,"")</f>
        <v>18053</v>
      </c>
      <c r="J267">
        <f>+IFERROR(I267-I266,"")</f>
        <v>511</v>
      </c>
      <c r="K267">
        <f>+IFERROR(E267/C267,"")</f>
        <v>1.857596415931621E-2</v>
      </c>
      <c r="L267">
        <f>+IFERROR(G267/C267,"")</f>
        <v>0.87183191787724079</v>
      </c>
      <c r="M267">
        <f>+IFERROR(I267/C267,"")</f>
        <v>0.10959211796344299</v>
      </c>
      <c r="N267" s="22">
        <f>+IFERROR(D267/C267,"")</f>
        <v>7.7460556429044067E-3</v>
      </c>
      <c r="O267">
        <f>+IFERROR(F267/E267,"")</f>
        <v>6.8627450980392156E-3</v>
      </c>
      <c r="P267">
        <f>+IFERROR(H267/G267,"")</f>
        <v>5.1804812834224598E-3</v>
      </c>
      <c r="Q267">
        <f>+IFERROR(J267/I267,"")</f>
        <v>2.830554478480031E-2</v>
      </c>
      <c r="R267" s="22">
        <f>+IFERROR(C267/3.974,"")</f>
        <v>41451.685958731752</v>
      </c>
      <c r="S267" s="22">
        <f>+IFERROR(E267/3.974,"")</f>
        <v>770.0050327126321</v>
      </c>
      <c r="T267" s="22">
        <f>+IFERROR(G267/3.974,"")</f>
        <v>36138.902868646197</v>
      </c>
      <c r="U267" s="22">
        <f>+IFERROR(I267/3.974,"")</f>
        <v>4542.7780573729242</v>
      </c>
      <c r="V267" s="10">
        <v>900224</v>
      </c>
      <c r="W267">
        <f>V267-V266</f>
        <v>8698</v>
      </c>
      <c r="X267" s="22">
        <f>IFERROR(W267-W266,0)</f>
        <v>-2238</v>
      </c>
      <c r="Y267" s="35">
        <f>IFERROR(V267/3.974,0)</f>
        <v>226528.43482637141</v>
      </c>
      <c r="Z267" s="10">
        <v>731945</v>
      </c>
      <c r="AA267" s="2">
        <f>Z267-Z266</f>
        <v>7422</v>
      </c>
      <c r="AB267" s="29">
        <f>IFERROR(Z267/V267,0)</f>
        <v>0.81306985816863353</v>
      </c>
      <c r="AC267" s="32">
        <f>IFERROR(AA267-AA266,0)</f>
        <v>-1805</v>
      </c>
      <c r="AD267">
        <f>V267-Z267</f>
        <v>168279</v>
      </c>
      <c r="AE267" s="1">
        <f>AD267-AD266</f>
        <v>1276</v>
      </c>
      <c r="AF267" s="29">
        <f>IFERROR(AD267/V267,0)</f>
        <v>0.18693014183136641</v>
      </c>
      <c r="AG267" s="32">
        <f>IFERROR(AE267-AE266,0)</f>
        <v>-433</v>
      </c>
      <c r="AH267" s="34">
        <f>IFERROR(AE267/W267,0)</f>
        <v>0.14670039089445849</v>
      </c>
      <c r="AI267" s="34">
        <f>IFERROR(AD267/3.974,0)</f>
        <v>42344.992450931051</v>
      </c>
      <c r="AJ267" s="10">
        <v>16264</v>
      </c>
      <c r="AK267" s="2">
        <f>AJ267-AJ266</f>
        <v>466</v>
      </c>
      <c r="AL267" s="2">
        <f>IFERROR(AJ267/AJ266,0)-1</f>
        <v>2.9497404734776467E-2</v>
      </c>
      <c r="AM267" s="34">
        <f>IFERROR(AJ267/3.974,0)</f>
        <v>4092.6019124308</v>
      </c>
      <c r="AN267" s="34">
        <f>IFERROR(AJ267/C267," ")</f>
        <v>9.8731856564417922E-2</v>
      </c>
      <c r="AO267" s="10">
        <v>651</v>
      </c>
      <c r="AP267">
        <f>AO267-AO266</f>
        <v>2</v>
      </c>
      <c r="AQ267">
        <f>IFERROR(AO267/AO266,0)-1</f>
        <v>3.0816640986133237E-3</v>
      </c>
      <c r="AR267" s="34">
        <f>IFERROR(AO267/3.974,0)</f>
        <v>163.81479617513838</v>
      </c>
      <c r="AS267" s="10">
        <v>987</v>
      </c>
      <c r="AT267" s="2">
        <f>AS267-AS266</f>
        <v>37</v>
      </c>
      <c r="AU267" s="2">
        <f>IFERROR(AS267/AS266,0)-1</f>
        <v>3.8947368421052619E-2</v>
      </c>
      <c r="AV267" s="34">
        <f>IFERROR(AS267/3.974,0)</f>
        <v>248.36436839456465</v>
      </c>
      <c r="AW267" s="80">
        <f>IFERROR(AS267/C267," ")</f>
        <v>5.9916590278578756E-3</v>
      </c>
      <c r="AX267" s="10">
        <v>151</v>
      </c>
      <c r="AY267">
        <f>AX267-AX266</f>
        <v>6</v>
      </c>
      <c r="AZ267" s="22">
        <f>IFERROR(AX267/AX266,0)-1</f>
        <v>4.1379310344827669E-2</v>
      </c>
      <c r="BA267" s="35">
        <f>IFERROR(AX267/3.974,0)</f>
        <v>37.99698037242073</v>
      </c>
      <c r="BB267" s="51">
        <f>IFERROR(AX267/C267," ")</f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>IFERROR(BC267-BC266,0)</f>
        <v>511</v>
      </c>
      <c r="BE267" s="51">
        <f>IFERROR(BC267/BC266,0)-1</f>
        <v>2.9130087789305703E-2</v>
      </c>
      <c r="BF267" s="35">
        <f>IFERROR(BC267/3.974,0)</f>
        <v>4542.7780573729242</v>
      </c>
      <c r="BG267" s="35">
        <f>IFERROR(BC267/C267," ")</f>
        <v>0.10959211796344299</v>
      </c>
      <c r="BH267" s="45">
        <v>28945</v>
      </c>
      <c r="BI267" s="48">
        <f>IFERROR((BH267-BH266), 0)</f>
        <v>251</v>
      </c>
      <c r="BJ267" s="14">
        <v>65885</v>
      </c>
      <c r="BK267" s="48">
        <f>IFERROR((BJ267-BJ266),0)</f>
        <v>461</v>
      </c>
      <c r="BL267" s="14">
        <v>47877</v>
      </c>
      <c r="BM267" s="48">
        <f>IFERROR((BL267-BL266),0)</f>
        <v>376</v>
      </c>
      <c r="BN267" s="14">
        <v>18332</v>
      </c>
      <c r="BO267" s="48">
        <f>IFERROR((BN267-BN266),0)</f>
        <v>163</v>
      </c>
      <c r="BP267" s="14">
        <v>3690</v>
      </c>
      <c r="BQ267" s="48">
        <f>IFERROR((BP267-BP266),0)</f>
        <v>25</v>
      </c>
      <c r="BR267" s="16">
        <v>22</v>
      </c>
      <c r="BS267" s="24">
        <f>IFERROR((BR267-BR266),0)</f>
        <v>0</v>
      </c>
      <c r="BT267" s="16">
        <v>148</v>
      </c>
      <c r="BU267" s="24">
        <f>IFERROR((BT267-BT266),0)</f>
        <v>1</v>
      </c>
      <c r="BV267" s="16">
        <v>618</v>
      </c>
      <c r="BW267" s="24">
        <f>IFERROR((BV267-BV266),0)</f>
        <v>2</v>
      </c>
      <c r="BX267" s="16">
        <v>1481</v>
      </c>
      <c r="BY267" s="24">
        <f>IFERROR((BX267-BX266),0)</f>
        <v>8</v>
      </c>
      <c r="BZ267" s="21">
        <v>791</v>
      </c>
      <c r="CA267" s="27">
        <f>IFERROR((BZ267-BZ266),0)</f>
        <v>10</v>
      </c>
    </row>
    <row r="268" spans="1:79">
      <c r="A268" s="3">
        <v>44165</v>
      </c>
      <c r="B268" s="22">
        <v>44165</v>
      </c>
      <c r="C268" s="10">
        <v>165806</v>
      </c>
      <c r="D268">
        <f>IFERROR(C268-C267,"")</f>
        <v>1077</v>
      </c>
      <c r="E268" s="10">
        <v>3079</v>
      </c>
      <c r="F268">
        <f>E268-E267</f>
        <v>19</v>
      </c>
      <c r="G268" s="10">
        <v>144462</v>
      </c>
      <c r="H268">
        <f>G268-G267</f>
        <v>846</v>
      </c>
      <c r="I268">
        <f>+IFERROR(C268-E268-G268,"")</f>
        <v>18265</v>
      </c>
      <c r="J268">
        <f>+IFERROR(I268-I267,"")</f>
        <v>212</v>
      </c>
      <c r="K268">
        <f>+IFERROR(E268/C268,"")</f>
        <v>1.8569894937457029E-2</v>
      </c>
      <c r="L268">
        <f>+IFERROR(G268/C268,"")</f>
        <v>0.87127124470767037</v>
      </c>
      <c r="M268">
        <f>+IFERROR(I268/C268,"")</f>
        <v>0.11015886035487256</v>
      </c>
      <c r="N268" s="22">
        <f>+IFERROR(D268/C268,"")</f>
        <v>6.4955429839692169E-3</v>
      </c>
      <c r="O268">
        <f>+IFERROR(F268/E268,"")</f>
        <v>6.1708346865865541E-3</v>
      </c>
      <c r="P268">
        <f>+IFERROR(H268/G268,"")</f>
        <v>5.8562113220085562E-3</v>
      </c>
      <c r="Q268">
        <f>+IFERROR(J268/I268,"")</f>
        <v>1.1606898439638653E-2</v>
      </c>
      <c r="R268" s="22">
        <f>+IFERROR(C268/3.974,"")</f>
        <v>41722.697533970808</v>
      </c>
      <c r="S268" s="22">
        <f>+IFERROR(E268/3.974,"")</f>
        <v>774.78610971313537</v>
      </c>
      <c r="T268" s="22">
        <f>+IFERROR(G268/3.974,"")</f>
        <v>36351.786612984397</v>
      </c>
      <c r="U268" s="22">
        <f>+IFERROR(I268/3.974,"")</f>
        <v>4596.1248112732765</v>
      </c>
      <c r="V268" s="10">
        <v>907285</v>
      </c>
      <c r="W268">
        <f>V268-V267</f>
        <v>7061</v>
      </c>
      <c r="X268" s="22">
        <f>IFERROR(W268-W267,0)</f>
        <v>-1637</v>
      </c>
      <c r="Y268" s="35">
        <f>IFERROR(V268/3.974,0)</f>
        <v>228305.23402113738</v>
      </c>
      <c r="Z268" s="10">
        <v>737929</v>
      </c>
      <c r="AA268" s="22">
        <f>Z268-Z267</f>
        <v>5984</v>
      </c>
      <c r="AB268" s="28">
        <f>IFERROR(Z268/V268,0)</f>
        <v>0.81333759513273118</v>
      </c>
      <c r="AC268" s="31">
        <f>IFERROR(AA268-AA267,0)</f>
        <v>-1438</v>
      </c>
      <c r="AD268">
        <f>V268-Z268</f>
        <v>169356</v>
      </c>
      <c r="AE268">
        <f>AD268-AD267</f>
        <v>1077</v>
      </c>
      <c r="AF268" s="28">
        <f>IFERROR(AD268/V268,0)</f>
        <v>0.18666240486726882</v>
      </c>
      <c r="AG268" s="31">
        <f>IFERROR(AE268-AE267,0)</f>
        <v>-199</v>
      </c>
      <c r="AH268" s="35">
        <f>IFERROR(AE268/W268,0)</f>
        <v>0.1525279705424161</v>
      </c>
      <c r="AI268" s="35">
        <f>IFERROR(AD268/3.974,0)</f>
        <v>42616.004026170107</v>
      </c>
      <c r="AJ268" s="10">
        <v>16427</v>
      </c>
      <c r="AK268" s="22">
        <f>AJ268-AJ267</f>
        <v>163</v>
      </c>
      <c r="AL268" s="22">
        <f>IFERROR(AJ268/AJ267,0)-1</f>
        <v>1.0022134776192848E-2</v>
      </c>
      <c r="AM268" s="35">
        <f>IFERROR(AJ268/3.974,0)</f>
        <v>4133.6185203824862</v>
      </c>
      <c r="AN268" s="35">
        <f>IFERROR(AJ268/C268," ")</f>
        <v>9.9073616153818322E-2</v>
      </c>
      <c r="AO268" s="10">
        <v>659</v>
      </c>
      <c r="AP268">
        <f>AO268-AO267</f>
        <v>8</v>
      </c>
      <c r="AQ268">
        <f>IFERROR(AO268/AO267,0)-1</f>
        <v>1.228878648233489E-2</v>
      </c>
      <c r="AR268" s="35">
        <f>IFERROR(AO268/3.974,0)</f>
        <v>165.82788122798186</v>
      </c>
      <c r="AS268" s="10">
        <v>1012</v>
      </c>
      <c r="AT268" s="22">
        <f>AS268-AS267</f>
        <v>25</v>
      </c>
      <c r="AU268" s="22">
        <f>IFERROR(AS268/AS267,0)-1</f>
        <v>2.5329280648429542E-2</v>
      </c>
      <c r="AV268" s="35">
        <f>IFERROR(AS268/3.974,0)</f>
        <v>254.65525918470055</v>
      </c>
      <c r="AW268" s="51">
        <f>IFERROR(AS268/C268," ")</f>
        <v>6.1035185698949373E-3</v>
      </c>
      <c r="AX268" s="10">
        <v>167</v>
      </c>
      <c r="AY268">
        <f>AX268-AX267</f>
        <v>16</v>
      </c>
      <c r="AZ268" s="22">
        <f>IFERROR(AX268/AX267,0)-1</f>
        <v>0.10596026490066235</v>
      </c>
      <c r="BA268" s="35">
        <f>IFERROR(AX268/3.974,0)</f>
        <v>42.023150478107695</v>
      </c>
      <c r="BB268" s="51">
        <f>IFERROR(AX268/C268," ")</f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>IFERROR(BC268-BC267,0)</f>
        <v>212</v>
      </c>
      <c r="BE268" s="51">
        <f>IFERROR(BC268/BC267,0)-1</f>
        <v>1.1743200576081581E-2</v>
      </c>
      <c r="BF268" s="35">
        <f>IFERROR(BC268/3.974,0)</f>
        <v>4596.1248112732765</v>
      </c>
      <c r="BG268" s="35">
        <f>IFERROR(BC268/C268," ")</f>
        <v>0.11015886035487256</v>
      </c>
      <c r="BH268" s="45">
        <v>29165</v>
      </c>
      <c r="BI268" s="48">
        <f>IFERROR((BH268-BH267), 0)</f>
        <v>220</v>
      </c>
      <c r="BJ268" s="14">
        <v>66293</v>
      </c>
      <c r="BK268" s="48">
        <f>IFERROR((BJ268-BJ267),0)</f>
        <v>408</v>
      </c>
      <c r="BL268" s="14">
        <v>48173</v>
      </c>
      <c r="BM268" s="48">
        <f>IFERROR((BL268-BL267),0)</f>
        <v>296</v>
      </c>
      <c r="BN268" s="14">
        <v>18456</v>
      </c>
      <c r="BO268" s="48">
        <f>IFERROR((BN268-BN267),0)</f>
        <v>124</v>
      </c>
      <c r="BP268" s="14">
        <v>3719</v>
      </c>
      <c r="BQ268" s="48">
        <f>IFERROR((BP268-BP267),0)</f>
        <v>29</v>
      </c>
      <c r="BR268" s="57">
        <v>23</v>
      </c>
      <c r="BS268" s="53">
        <f>IFERROR((BR268-BR267),0)</f>
        <v>1</v>
      </c>
      <c r="BT268" s="57">
        <v>150</v>
      </c>
      <c r="BU268" s="53">
        <f>IFERROR((BT268-BT267),0)</f>
        <v>2</v>
      </c>
      <c r="BV268" s="57">
        <v>622</v>
      </c>
      <c r="BW268" s="53">
        <f>IFERROR((BV268-BV267),0)</f>
        <v>4</v>
      </c>
      <c r="BX268" s="57">
        <v>1490</v>
      </c>
      <c r="BY268" s="53">
        <f>IFERROR((BX268-BX267),0)</f>
        <v>9</v>
      </c>
      <c r="BZ268" s="21">
        <v>794</v>
      </c>
      <c r="CA268" s="27">
        <f>IFERROR((BZ268-BZ267),0)</f>
        <v>3</v>
      </c>
    </row>
    <row r="269" spans="1:79">
      <c r="A269" s="3">
        <v>44166</v>
      </c>
      <c r="B269" s="22">
        <v>44166</v>
      </c>
      <c r="C269" s="10">
        <v>167311</v>
      </c>
      <c r="D269">
        <f>IFERROR(C269-C268,"")</f>
        <v>1505</v>
      </c>
      <c r="E269" s="10">
        <v>3098</v>
      </c>
      <c r="F269">
        <f>E269-E268</f>
        <v>19</v>
      </c>
      <c r="G269" s="10">
        <v>145518</v>
      </c>
      <c r="H269">
        <f>G269-G268</f>
        <v>1056</v>
      </c>
      <c r="I269">
        <f>+IFERROR(C269-E269-G269,"")</f>
        <v>18695</v>
      </c>
      <c r="J269">
        <f>+IFERROR(I269-I268,"")</f>
        <v>430</v>
      </c>
      <c r="K269">
        <f>+IFERROR(E269/C269,"")</f>
        <v>1.8516415537531902E-2</v>
      </c>
      <c r="L269">
        <f>+IFERROR(G269/C269,"")</f>
        <v>0.86974556365092548</v>
      </c>
      <c r="M269">
        <f>+IFERROR(I269/C269,"")</f>
        <v>0.11173802081154258</v>
      </c>
      <c r="N269" s="22">
        <f>+IFERROR(D269/C269,"")</f>
        <v>8.995224462229022E-3</v>
      </c>
      <c r="O269">
        <f>+IFERROR(F269/E269,"")</f>
        <v>6.1329890251775338E-3</v>
      </c>
      <c r="P269">
        <f>+IFERROR(H269/G269,"")</f>
        <v>7.2568342060775988E-3</v>
      </c>
      <c r="Q269">
        <f>+IFERROR(J269/I269,"")</f>
        <v>2.3000802353570472E-2</v>
      </c>
      <c r="R269" s="22">
        <f>+IFERROR(C269/3.974,"")</f>
        <v>42101.40915953699</v>
      </c>
      <c r="S269" s="22">
        <f>+IFERROR(E269/3.974,"")</f>
        <v>779.56718671363865</v>
      </c>
      <c r="T269" s="22">
        <f>+IFERROR(G269/3.974,"")</f>
        <v>36617.513839959734</v>
      </c>
      <c r="U269" s="22">
        <f>+IFERROR(I269/3.974,"")</f>
        <v>4704.3281328636131</v>
      </c>
      <c r="V269" s="10">
        <v>916423</v>
      </c>
      <c r="W269">
        <f>V269-V268</f>
        <v>9138</v>
      </c>
      <c r="X269" s="22">
        <f>IFERROR(W269-W268,0)</f>
        <v>2077</v>
      </c>
      <c r="Y269" s="35">
        <f>IFERROR(V269/3.974,0)</f>
        <v>230604.68042274786</v>
      </c>
      <c r="Z269" s="10">
        <v>747067</v>
      </c>
      <c r="AA269" s="2">
        <f>Z269-Z268</f>
        <v>9138</v>
      </c>
      <c r="AB269" s="29">
        <f>IFERROR(Z269/V269,0)</f>
        <v>0.81519887650135359</v>
      </c>
      <c r="AC269" s="32">
        <f>IFERROR(AA269-AA268,0)</f>
        <v>3154</v>
      </c>
      <c r="AD269">
        <f>V269-Z269</f>
        <v>169356</v>
      </c>
      <c r="AE269" s="1">
        <f>AD269-AD268</f>
        <v>0</v>
      </c>
      <c r="AF269" s="29">
        <f>IFERROR(AD269/V269,0)</f>
        <v>0.18480112349864636</v>
      </c>
      <c r="AG269" s="32">
        <f>IFERROR(AE269-AE268,0)</f>
        <v>-1077</v>
      </c>
      <c r="AH269" s="34">
        <f>IFERROR(AE269/W269,0)</f>
        <v>0</v>
      </c>
      <c r="AI269" s="34">
        <f>IFERROR(AD269/3.974,0)</f>
        <v>42616.004026170107</v>
      </c>
      <c r="AJ269" s="10">
        <v>16848</v>
      </c>
      <c r="AK269" s="2">
        <f>AJ269-AJ268</f>
        <v>421</v>
      </c>
      <c r="AL269" s="2">
        <f>IFERROR(AJ269/AJ268,0)-1</f>
        <v>2.5628538381932131E-2</v>
      </c>
      <c r="AM269" s="34">
        <f>IFERROR(AJ269/3.974,0)</f>
        <v>4239.5571212883742</v>
      </c>
      <c r="AN269" s="34">
        <f>IFERROR(AJ269/C269," ")</f>
        <v>0.10069869883032198</v>
      </c>
      <c r="AO269" s="10">
        <v>640</v>
      </c>
      <c r="AP269">
        <f>AO269-AO268</f>
        <v>-19</v>
      </c>
      <c r="AQ269">
        <f>IFERROR(AO269/AO268,0)-1</f>
        <v>-2.8831562974203306E-2</v>
      </c>
      <c r="AR269" s="34">
        <f>IFERROR(AO269/3.974,0)</f>
        <v>161.04680422747859</v>
      </c>
      <c r="AS269" s="10">
        <v>1041</v>
      </c>
      <c r="AT269" s="2">
        <f>AS269-AS268</f>
        <v>29</v>
      </c>
      <c r="AU269" s="2">
        <f>IFERROR(AS269/AS268,0)-1</f>
        <v>2.8656126482213384E-2</v>
      </c>
      <c r="AV269" s="34">
        <f>IFERROR(AS269/3.974,0)</f>
        <v>261.95269250125818</v>
      </c>
      <c r="AW269" s="80">
        <f>IFERROR(AS269/C269," ")</f>
        <v>6.2219459569305066E-3</v>
      </c>
      <c r="AX269" s="10">
        <v>166</v>
      </c>
      <c r="AY269">
        <f>AX269-AX268</f>
        <v>-1</v>
      </c>
      <c r="AZ269" s="22">
        <f>IFERROR(AX269/AX268,0)-1</f>
        <v>-5.9880239520958556E-3</v>
      </c>
      <c r="BA269" s="35">
        <f>IFERROR(AX269/3.974,0)</f>
        <v>41.771514846502264</v>
      </c>
      <c r="BB269" s="51">
        <f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>IFERROR(BC269-BC268,0)</f>
        <v>430</v>
      </c>
      <c r="BE269" s="51">
        <f>IFERROR(BC269/BC268,0)-1</f>
        <v>2.3542294004927466E-2</v>
      </c>
      <c r="BF269" s="35">
        <f>IFERROR(BC269/3.974,0)</f>
        <v>4704.3281328636131</v>
      </c>
      <c r="BG269" s="35">
        <f>IFERROR(BC269/C269," ")</f>
        <v>0.11173802081154258</v>
      </c>
      <c r="BH269" s="45">
        <v>29451</v>
      </c>
      <c r="BI269" s="48">
        <f>IFERROR((BH269-BH268), 0)</f>
        <v>286</v>
      </c>
      <c r="BJ269" s="14">
        <v>66877</v>
      </c>
      <c r="BK269" s="48">
        <f>IFERROR((BJ269-BJ268),0)</f>
        <v>584</v>
      </c>
      <c r="BL269" s="14">
        <v>48615</v>
      </c>
      <c r="BM269" s="48">
        <f>IFERROR((BL269-BL268),0)</f>
        <v>442</v>
      </c>
      <c r="BN269" s="14">
        <v>18618</v>
      </c>
      <c r="BO269" s="48">
        <f>IFERROR((BN269-BN268),0)</f>
        <v>162</v>
      </c>
      <c r="BP269" s="14">
        <v>3750</v>
      </c>
      <c r="BQ269" s="48">
        <f>IFERROR((BP269-BP268),0)</f>
        <v>31</v>
      </c>
      <c r="BR269" s="16">
        <v>23</v>
      </c>
      <c r="BS269" s="24">
        <f>IFERROR((BR269-BR268),0)</f>
        <v>0</v>
      </c>
      <c r="BT269" s="16">
        <v>150</v>
      </c>
      <c r="BU269" s="24">
        <f>IFERROR((BT269-BT268),0)</f>
        <v>0</v>
      </c>
      <c r="BV269" s="16">
        <v>626</v>
      </c>
      <c r="BW269" s="24">
        <f>IFERROR((BV269-BV268),0)</f>
        <v>4</v>
      </c>
      <c r="BX269" s="16">
        <v>1498</v>
      </c>
      <c r="BY269" s="24">
        <f>IFERROR((BX269-BX268),0)</f>
        <v>8</v>
      </c>
      <c r="BZ269" s="21">
        <v>801</v>
      </c>
      <c r="CA269" s="27">
        <f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>IFERROR(C270-C269,"")</f>
        <v>2028</v>
      </c>
      <c r="E270" s="10">
        <v>3114</v>
      </c>
      <c r="F270">
        <f>E270-E269</f>
        <v>16</v>
      </c>
      <c r="G270" s="10">
        <v>146576</v>
      </c>
      <c r="H270">
        <f>G270-G269</f>
        <v>1058</v>
      </c>
      <c r="I270">
        <f>+IFERROR(C270-E270-G270,"")</f>
        <v>19649</v>
      </c>
      <c r="J270">
        <f>+IFERROR(I270-I269,"")</f>
        <v>954</v>
      </c>
      <c r="K270">
        <f>+IFERROR(E270/C270,"")</f>
        <v>1.8389148394640335E-2</v>
      </c>
      <c r="L270">
        <f>+IFERROR(G270/C270,"")</f>
        <v>0.86557733304200446</v>
      </c>
      <c r="M270">
        <f>+IFERROR(I270/C270,"")</f>
        <v>0.11603351856335517</v>
      </c>
      <c r="N270" s="22">
        <f>+IFERROR(D270/C270,"")</f>
        <v>1.1975977181865962E-2</v>
      </c>
      <c r="O270">
        <f>+IFERROR(F270/E270,"")</f>
        <v>5.1380860629415539E-3</v>
      </c>
      <c r="P270">
        <f>+IFERROR(H270/G270,"")</f>
        <v>7.2180984608667172E-3</v>
      </c>
      <c r="Q270">
        <f>+IFERROR(J270/I270,"")</f>
        <v>4.8552089164842993E-2</v>
      </c>
      <c r="R270" s="22">
        <f>+IFERROR(C270/3.974,"")</f>
        <v>42611.726220432814</v>
      </c>
      <c r="S270" s="22">
        <f>+IFERROR(E270/3.974,"")</f>
        <v>783.59335681932555</v>
      </c>
      <c r="T270" s="22">
        <f>+IFERROR(G270/3.974,"")</f>
        <v>36883.744338198288</v>
      </c>
      <c r="U270" s="22">
        <f>+IFERROR(I270/3.974,"")</f>
        <v>4944.3885254151983</v>
      </c>
      <c r="V270" s="10">
        <v>927315</v>
      </c>
      <c r="W270">
        <f>V270-V269</f>
        <v>10892</v>
      </c>
      <c r="X270" s="22">
        <f>IFERROR(W270-W269,0)</f>
        <v>1754</v>
      </c>
      <c r="Y270" s="35">
        <f>IFERROR(V270/3.974,0)</f>
        <v>233345.49572219426</v>
      </c>
      <c r="Z270" s="10">
        <v>754426</v>
      </c>
      <c r="AA270" s="2">
        <f>Z270-Z269</f>
        <v>7359</v>
      </c>
      <c r="AB270" s="29">
        <f>IFERROR(Z270/V270,0)</f>
        <v>0.81355957792120259</v>
      </c>
      <c r="AC270" s="32">
        <f>IFERROR(AA270-AA269,0)</f>
        <v>-1779</v>
      </c>
      <c r="AD270">
        <f>V270-Z270</f>
        <v>172889</v>
      </c>
      <c r="AE270" s="1">
        <f>AD270-AD269</f>
        <v>3533</v>
      </c>
      <c r="AF270" s="29">
        <f>IFERROR(AD270/V270,0)</f>
        <v>0.18644042207879738</v>
      </c>
      <c r="AG270" s="32">
        <f>IFERROR(AE270-AE269,0)</f>
        <v>3533</v>
      </c>
      <c r="AH270" s="34">
        <f>IFERROR(AE270/W270,0)</f>
        <v>0.32436650752846125</v>
      </c>
      <c r="AI270" s="34">
        <f>IFERROR(AD270/3.974,0)</f>
        <v>43505.032712632106</v>
      </c>
      <c r="AJ270" s="10">
        <v>17797</v>
      </c>
      <c r="AK270" s="2">
        <f>AJ270-AJ269</f>
        <v>949</v>
      </c>
      <c r="AL270" s="2">
        <f>IFERROR(AJ270/AJ269,0)-1</f>
        <v>5.6327160493827133E-2</v>
      </c>
      <c r="AM270" s="34">
        <f>IFERROR(AJ270/3.974,0)</f>
        <v>4478.359335681932</v>
      </c>
      <c r="AN270" s="34">
        <f>IFERROR(AJ270/C270," ")</f>
        <v>0.10509687667932373</v>
      </c>
      <c r="AO270" s="10">
        <v>633</v>
      </c>
      <c r="AP270">
        <f>AO270-AO269</f>
        <v>-7</v>
      </c>
      <c r="AQ270">
        <f>IFERROR(AO270/AO269,0)-1</f>
        <v>-1.0937500000000044E-2</v>
      </c>
      <c r="AR270" s="34">
        <f>IFERROR(AO270/3.974,0)</f>
        <v>159.28535480624055</v>
      </c>
      <c r="AS270" s="10">
        <v>1055</v>
      </c>
      <c r="AT270" s="2">
        <f>AS270-AS269</f>
        <v>14</v>
      </c>
      <c r="AU270" s="2">
        <f>IFERROR(AS270/AS269,0)-1</f>
        <v>1.344860710854956E-2</v>
      </c>
      <c r="AV270" s="34">
        <f>IFERROR(AS270/3.974,0)</f>
        <v>265.47559134373427</v>
      </c>
      <c r="AW270" s="80">
        <f>IFERROR(AS270/C270," ")</f>
        <v>6.2301064728148862E-3</v>
      </c>
      <c r="AX270" s="10">
        <v>164</v>
      </c>
      <c r="AY270">
        <f>AX270-AX269</f>
        <v>-2</v>
      </c>
      <c r="AZ270" s="22">
        <f>IFERROR(AX270/AX269,0)-1</f>
        <v>-1.2048192771084376E-2</v>
      </c>
      <c r="BA270" s="35">
        <f>IFERROR(AX270/3.974,0)</f>
        <v>41.268243583291394</v>
      </c>
      <c r="BB270" s="51">
        <f>IFERROR(AX270/C270," ")</f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>IFERROR(BC270-BC269,0)</f>
        <v>954</v>
      </c>
      <c r="BE270" s="51">
        <f>IFERROR(BC270/BC269,0)-1</f>
        <v>5.1029687082107422E-2</v>
      </c>
      <c r="BF270" s="35">
        <f>IFERROR(BC270/3.974,0)</f>
        <v>4944.3885254151983</v>
      </c>
      <c r="BG270" s="35">
        <f>IFERROR(BC270/C270," ")</f>
        <v>0.11603351856335517</v>
      </c>
      <c r="BH270" s="45">
        <v>29763</v>
      </c>
      <c r="BI270" s="48">
        <f>IFERROR((BH270-BH269), 0)</f>
        <v>312</v>
      </c>
      <c r="BJ270" s="14">
        <v>67703</v>
      </c>
      <c r="BK270" s="48">
        <f>IFERROR((BJ270-BJ269),0)</f>
        <v>826</v>
      </c>
      <c r="BL270" s="14">
        <v>49251</v>
      </c>
      <c r="BM270" s="48">
        <f>IFERROR((BL270-BL269),0)</f>
        <v>636</v>
      </c>
      <c r="BN270" s="14">
        <v>18839</v>
      </c>
      <c r="BO270" s="48">
        <f>IFERROR((BN270-BN269),0)</f>
        <v>221</v>
      </c>
      <c r="BP270" s="14">
        <v>3783</v>
      </c>
      <c r="BQ270" s="48">
        <f>IFERROR((BP270-BP269),0)</f>
        <v>33</v>
      </c>
      <c r="BR270" s="16">
        <v>23</v>
      </c>
      <c r="BS270" s="24">
        <f>IFERROR((BR270-BR269),0)</f>
        <v>0</v>
      </c>
      <c r="BT270" s="16">
        <v>152</v>
      </c>
      <c r="BU270" s="24">
        <f>IFERROR((BT270-BT269),0)</f>
        <v>2</v>
      </c>
      <c r="BV270" s="16">
        <v>630</v>
      </c>
      <c r="BW270" s="24">
        <f>IFERROR((BV270-BV269),0)</f>
        <v>4</v>
      </c>
      <c r="BX270" s="16">
        <v>1504</v>
      </c>
      <c r="BY270" s="24">
        <f>IFERROR((BX270-BX269),0)</f>
        <v>6</v>
      </c>
      <c r="BZ270" s="21">
        <v>805</v>
      </c>
      <c r="CA270" s="27">
        <f>IFERROR((BZ270-BZ269),0)</f>
        <v>4</v>
      </c>
    </row>
    <row r="271" spans="1:79">
      <c r="A271" s="3">
        <v>44168</v>
      </c>
      <c r="B271" s="22">
        <v>44168</v>
      </c>
      <c r="C271" s="10">
        <v>171219</v>
      </c>
      <c r="D271">
        <f>IFERROR(C271-C270,"")</f>
        <v>1880</v>
      </c>
      <c r="E271" s="10">
        <v>3141</v>
      </c>
      <c r="F271">
        <f>E271-E270</f>
        <v>27</v>
      </c>
      <c r="G271" s="10">
        <v>148396</v>
      </c>
      <c r="H271">
        <f>G271-G270</f>
        <v>1820</v>
      </c>
      <c r="I271">
        <f>+IFERROR(C271-E271-G271,"")</f>
        <v>19682</v>
      </c>
      <c r="J271">
        <f>+IFERROR(I271-I270,"")</f>
        <v>33</v>
      </c>
      <c r="K271">
        <f>+IFERROR(E271/C271,"")</f>
        <v>1.8344926672857569E-2</v>
      </c>
      <c r="L271">
        <f>+IFERROR(G271/C271,"")</f>
        <v>0.86670287760120079</v>
      </c>
      <c r="M271">
        <f>+IFERROR(I271/C271,"")</f>
        <v>0.11495219572594163</v>
      </c>
      <c r="N271" s="22">
        <f>+IFERROR(D271/C271,"")</f>
        <v>1.0980089826479538E-2</v>
      </c>
      <c r="O271">
        <f>+IFERROR(F271/E271,"")</f>
        <v>8.5959885386819486E-3</v>
      </c>
      <c r="P271">
        <f>+IFERROR(H271/G271,"")</f>
        <v>1.2264481522413002E-2</v>
      </c>
      <c r="Q271">
        <f>+IFERROR(J271/I271,"")</f>
        <v>1.6766588761304745E-3</v>
      </c>
      <c r="R271" s="22">
        <f>+IFERROR(C271/3.974,"")</f>
        <v>43084.801207851029</v>
      </c>
      <c r="S271" s="22">
        <f>+IFERROR(E271/3.974,"")</f>
        <v>790.38751887267233</v>
      </c>
      <c r="T271" s="22">
        <f>+IFERROR(G271/3.974,"")</f>
        <v>37341.721187720177</v>
      </c>
      <c r="U271" s="22">
        <f>+IFERROR(I271/3.974,"")</f>
        <v>4952.6925012581778</v>
      </c>
      <c r="V271" s="10">
        <v>942262</v>
      </c>
      <c r="W271">
        <f>V271-V270</f>
        <v>14947</v>
      </c>
      <c r="X271" s="22">
        <f>IFERROR(W271-W270,0)</f>
        <v>4055</v>
      </c>
      <c r="Y271" s="35">
        <f>IFERROR(V271/3.974,0)</f>
        <v>237106.69350780069</v>
      </c>
      <c r="Z271" s="10">
        <v>767493</v>
      </c>
      <c r="AA271" s="2">
        <f>Z271-Z270</f>
        <v>13067</v>
      </c>
      <c r="AB271" s="29">
        <f>IFERROR(Z271/V271,0)</f>
        <v>0.81452186334586352</v>
      </c>
      <c r="AC271" s="32">
        <f>IFERROR(AA271-AA270,0)</f>
        <v>5708</v>
      </c>
      <c r="AD271">
        <f>V271-Z271</f>
        <v>174769</v>
      </c>
      <c r="AE271" s="1">
        <f>AD271-AD270</f>
        <v>1880</v>
      </c>
      <c r="AF271" s="29">
        <f>IFERROR(AD271/V271,0)</f>
        <v>0.18547813665413654</v>
      </c>
      <c r="AG271" s="32">
        <f>IFERROR(AE271-AE270,0)</f>
        <v>-1653</v>
      </c>
      <c r="AH271" s="34">
        <f>IFERROR(AE271/W271,0)</f>
        <v>0.12577774804308556</v>
      </c>
      <c r="AI271" s="34">
        <f>IFERROR(AD271/3.974,0)</f>
        <v>43978.107700050328</v>
      </c>
      <c r="AJ271" s="10">
        <v>17839</v>
      </c>
      <c r="AK271" s="2">
        <f>AJ271-AJ270</f>
        <v>42</v>
      </c>
      <c r="AL271" s="2">
        <f>IFERROR(AJ271/AJ270,0)-1</f>
        <v>2.359948305894255E-3</v>
      </c>
      <c r="AM271" s="34">
        <f>IFERROR(AJ271/3.974,0)</f>
        <v>4488.9280322093609</v>
      </c>
      <c r="AN271" s="34">
        <f>IFERROR(AJ271/C271," ")</f>
        <v>0.10418820341200451</v>
      </c>
      <c r="AO271" s="10">
        <v>635</v>
      </c>
      <c r="AP271">
        <f>AO271-AO270</f>
        <v>2</v>
      </c>
      <c r="AQ271">
        <f>IFERROR(AO271/AO270,0)-1</f>
        <v>3.1595576619274368E-3</v>
      </c>
      <c r="AR271" s="34">
        <f>IFERROR(AO271/3.974,0)</f>
        <v>159.78862606945142</v>
      </c>
      <c r="AS271" s="10">
        <v>1047</v>
      </c>
      <c r="AT271" s="2">
        <f>AS271-AS270</f>
        <v>-8</v>
      </c>
      <c r="AU271" s="2">
        <f>IFERROR(AS271/AS270,0)-1</f>
        <v>-7.5829383886255597E-3</v>
      </c>
      <c r="AV271" s="34">
        <f>IFERROR(AS271/3.974,0)</f>
        <v>263.46250629089076</v>
      </c>
      <c r="AW271" s="80">
        <f>IFERROR(AS271/C271," ")</f>
        <v>6.1149755576191895E-3</v>
      </c>
      <c r="AX271" s="10">
        <v>161</v>
      </c>
      <c r="AY271">
        <f>AX271-AX270</f>
        <v>-3</v>
      </c>
      <c r="AZ271" s="22">
        <f>IFERROR(AX271/AX270,0)-1</f>
        <v>-1.8292682926829285E-2</v>
      </c>
      <c r="BA271" s="35">
        <f>IFERROR(AX271/3.974,0)</f>
        <v>40.513336688475086</v>
      </c>
      <c r="BB271" s="51">
        <f>IFERROR(AX271/C271," ")</f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>IFERROR(BC271-BC270,0)</f>
        <v>33</v>
      </c>
      <c r="BE271" s="51">
        <f>IFERROR(BC271/BC270,0)-1</f>
        <v>1.6794747824315781E-3</v>
      </c>
      <c r="BF271" s="35">
        <f>IFERROR(BC271/3.974,0)</f>
        <v>4952.6925012581778</v>
      </c>
      <c r="BG271" s="35">
        <f>IFERROR(BC271/C271," ")</f>
        <v>0.11495219572594163</v>
      </c>
      <c r="BH271" s="45">
        <v>29911</v>
      </c>
      <c r="BI271" s="48">
        <f>IFERROR((BH271-BH270), 0)</f>
        <v>148</v>
      </c>
      <c r="BJ271" s="14">
        <v>68700</v>
      </c>
      <c r="BK271" s="48">
        <f>IFERROR((BJ271-BJ270),0)</f>
        <v>997</v>
      </c>
      <c r="BL271" s="14">
        <v>49768</v>
      </c>
      <c r="BM271" s="48">
        <f>IFERROR((BL271-BL270),0)</f>
        <v>517</v>
      </c>
      <c r="BN271" s="14">
        <v>19027</v>
      </c>
      <c r="BO271" s="48">
        <f>IFERROR((BN271-BN270),0)</f>
        <v>188</v>
      </c>
      <c r="BP271" s="14">
        <v>3813</v>
      </c>
      <c r="BQ271" s="48">
        <f>IFERROR((BP271-BP270),0)</f>
        <v>30</v>
      </c>
      <c r="BR271" s="16">
        <v>24</v>
      </c>
      <c r="BS271" s="24">
        <f>IFERROR((BR271-BR270),0)</f>
        <v>1</v>
      </c>
      <c r="BT271" s="16">
        <v>155</v>
      </c>
      <c r="BU271" s="24">
        <f>IFERROR((BT271-BT270),0)</f>
        <v>3</v>
      </c>
      <c r="BV271" s="16">
        <v>634</v>
      </c>
      <c r="BW271" s="24">
        <f>IFERROR((BV271-BV270),0)</f>
        <v>4</v>
      </c>
      <c r="BX271" s="16">
        <v>1517</v>
      </c>
      <c r="BY271" s="24">
        <f>IFERROR((BX271-BX270),0)</f>
        <v>13</v>
      </c>
      <c r="BZ271" s="21">
        <v>811</v>
      </c>
      <c r="CA271" s="27">
        <f>IFERROR((BZ271-BZ270),0)</f>
        <v>6</v>
      </c>
    </row>
    <row r="272" spans="1:79">
      <c r="A272" s="3">
        <v>44169</v>
      </c>
      <c r="B272" s="22">
        <v>44169</v>
      </c>
      <c r="C272" s="10">
        <v>173607</v>
      </c>
      <c r="D272">
        <f>IFERROR(C272-C271,"")</f>
        <v>2388</v>
      </c>
      <c r="E272" s="10">
        <v>3154</v>
      </c>
      <c r="F272">
        <f>E272-E271</f>
        <v>13</v>
      </c>
      <c r="G272" s="10">
        <v>150051</v>
      </c>
      <c r="H272">
        <f>G272-G271</f>
        <v>1655</v>
      </c>
      <c r="I272">
        <f>+IFERROR(C272-E272-G272,"")</f>
        <v>20402</v>
      </c>
      <c r="J272">
        <f>+IFERROR(I272-I271,"")</f>
        <v>720</v>
      </c>
      <c r="K272">
        <f>+IFERROR(E272/C272,"")</f>
        <v>1.816747020569447E-2</v>
      </c>
      <c r="L272">
        <f>+IFERROR(G272/C272,"")</f>
        <v>0.86431422696089444</v>
      </c>
      <c r="M272">
        <f>+IFERROR(I272/C272,"")</f>
        <v>0.1175183028334111</v>
      </c>
      <c r="N272" s="22">
        <f>+IFERROR(D272/C272,"")</f>
        <v>1.3755205723271527E-2</v>
      </c>
      <c r="O272">
        <f>+IFERROR(F272/E272,"")</f>
        <v>4.1217501585288519E-3</v>
      </c>
      <c r="P272">
        <f>+IFERROR(H272/G272,"")</f>
        <v>1.1029583275019827E-2</v>
      </c>
      <c r="Q272">
        <f>+IFERROR(J272/I272,"")</f>
        <v>3.5290657778649155E-2</v>
      </c>
      <c r="R272" s="22">
        <f>+IFERROR(C272/3.974,"")</f>
        <v>43685.70709612481</v>
      </c>
      <c r="S272" s="22">
        <f>+IFERROR(E272/3.974,"")</f>
        <v>793.65878208354297</v>
      </c>
      <c r="T272" s="22">
        <f>+IFERROR(G272/3.974,"")</f>
        <v>37758.178158027178</v>
      </c>
      <c r="U272" s="22">
        <f>+IFERROR(I272/3.974,"")</f>
        <v>5133.8701560140917</v>
      </c>
      <c r="V272" s="10">
        <v>955664</v>
      </c>
      <c r="W272">
        <f>V272-V271</f>
        <v>13402</v>
      </c>
      <c r="X272" s="22">
        <f>IFERROR(W272-W271,0)</f>
        <v>-1545</v>
      </c>
      <c r="Y272" s="35">
        <f>IFERROR(V272/3.974,0)</f>
        <v>240479.11424257673</v>
      </c>
      <c r="Z272" s="10">
        <v>778507</v>
      </c>
      <c r="AA272" s="2">
        <f>Z272-Z271</f>
        <v>11014</v>
      </c>
      <c r="AB272" s="29">
        <f>IFERROR(Z272/V272,0)</f>
        <v>0.81462417753520067</v>
      </c>
      <c r="AC272" s="32">
        <f>IFERROR(AA272-AA271,0)</f>
        <v>-2053</v>
      </c>
      <c r="AD272">
        <f>V272-Z272</f>
        <v>177157</v>
      </c>
      <c r="AE272" s="1">
        <f>AD272-AD271</f>
        <v>2388</v>
      </c>
      <c r="AF272" s="29">
        <f>IFERROR(AD272/V272,0)</f>
        <v>0.18537582246479933</v>
      </c>
      <c r="AG272" s="32">
        <f>IFERROR(AE272-AE271,0)</f>
        <v>508</v>
      </c>
      <c r="AH272" s="34">
        <f>IFERROR(AE272/W272,0)</f>
        <v>0.17818236084166542</v>
      </c>
      <c r="AI272" s="34">
        <f>IFERROR(AD272/3.974,0)</f>
        <v>44579.013588324102</v>
      </c>
      <c r="AJ272" s="10">
        <v>18506</v>
      </c>
      <c r="AK272" s="2">
        <f>AJ272-AJ271</f>
        <v>667</v>
      </c>
      <c r="AL272" s="2">
        <f>IFERROR(AJ272/AJ271,0)-1</f>
        <v>3.7389988228039739E-2</v>
      </c>
      <c r="AM272" s="34">
        <f>IFERROR(AJ272/3.974,0)</f>
        <v>4656.7689984901863</v>
      </c>
      <c r="AN272" s="34">
        <f>IFERROR(AJ272/C272," ")</f>
        <v>0.10659708421895431</v>
      </c>
      <c r="AO272" s="10">
        <v>651</v>
      </c>
      <c r="AP272">
        <f>AO272-AO271</f>
        <v>16</v>
      </c>
      <c r="AQ272">
        <f>IFERROR(AO272/AO271,0)-1</f>
        <v>2.5196850393700787E-2</v>
      </c>
      <c r="AR272" s="34">
        <f>IFERROR(AO272/3.974,0)</f>
        <v>163.81479617513838</v>
      </c>
      <c r="AS272" s="10">
        <v>1089</v>
      </c>
      <c r="AT272" s="2">
        <f>AS272-AS271</f>
        <v>42</v>
      </c>
      <c r="AU272" s="2">
        <f>IFERROR(AS272/AS271,0)-1</f>
        <v>4.0114613180515679E-2</v>
      </c>
      <c r="AV272" s="34">
        <f>IFERROR(AS272/3.974,0)</f>
        <v>274.03120281831906</v>
      </c>
      <c r="AW272" s="80">
        <f>IFERROR(AS272/C272," ")</f>
        <v>6.2727885396326186E-3</v>
      </c>
      <c r="AX272" s="10">
        <v>156</v>
      </c>
      <c r="AY272">
        <f>AX272-AX271</f>
        <v>-5</v>
      </c>
      <c r="AZ272" s="22">
        <f>IFERROR(AX272/AX271,0)-1</f>
        <v>-3.105590062111796E-2</v>
      </c>
      <c r="BA272" s="35">
        <f>IFERROR(AX272/3.974,0)</f>
        <v>39.255158530447908</v>
      </c>
      <c r="BB272" s="51">
        <f>IFERROR(AX272/C272," ")</f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>IFERROR(BC272-BC271,0)</f>
        <v>720</v>
      </c>
      <c r="BE272" s="51">
        <f>IFERROR(BC272/BC271,0)-1</f>
        <v>3.6581648206483131E-2</v>
      </c>
      <c r="BF272" s="35">
        <f>IFERROR(BC272/3.974,0)</f>
        <v>5133.8701560140917</v>
      </c>
      <c r="BG272" s="35">
        <f>IFERROR(BC272/C272," ")</f>
        <v>0.1175183028334111</v>
      </c>
      <c r="BH272" s="45">
        <v>30329</v>
      </c>
      <c r="BI272" s="48">
        <f>IFERROR((BH272-BH271), 0)</f>
        <v>418</v>
      </c>
      <c r="BJ272" s="14">
        <v>69646</v>
      </c>
      <c r="BK272" s="48">
        <f>IFERROR((BJ272-BJ271),0)</f>
        <v>946</v>
      </c>
      <c r="BL272" s="14">
        <v>50462</v>
      </c>
      <c r="BM272" s="48">
        <f>IFERROR((BL272-BL271),0)</f>
        <v>694</v>
      </c>
      <c r="BN272" s="14">
        <v>19309</v>
      </c>
      <c r="BO272" s="48">
        <f>IFERROR((BN272-BN271),0)</f>
        <v>282</v>
      </c>
      <c r="BP272" s="14">
        <v>3861</v>
      </c>
      <c r="BQ272" s="48">
        <f>IFERROR((BP272-BP271),0)</f>
        <v>48</v>
      </c>
      <c r="BR272" s="16">
        <v>24</v>
      </c>
      <c r="BS272" s="24">
        <f>IFERROR((BR272-BR271),0)</f>
        <v>0</v>
      </c>
      <c r="BT272" s="16">
        <v>155</v>
      </c>
      <c r="BU272" s="24">
        <f>IFERROR((BT272-BT271),0)</f>
        <v>0</v>
      </c>
      <c r="BV272" s="16">
        <v>635</v>
      </c>
      <c r="BW272" s="24">
        <f>IFERROR((BV272-BV271),0)</f>
        <v>1</v>
      </c>
      <c r="BX272" s="16">
        <v>1526</v>
      </c>
      <c r="BY272" s="24">
        <f>IFERROR((BX272-BX271),0)</f>
        <v>9</v>
      </c>
      <c r="BZ272" s="21">
        <v>814</v>
      </c>
      <c r="CA272" s="27">
        <f>IFERROR((BZ272-BZ271),0)</f>
        <v>3</v>
      </c>
    </row>
    <row r="273" spans="1:79">
      <c r="A273" s="3">
        <v>44170</v>
      </c>
      <c r="B273" s="22">
        <v>44170</v>
      </c>
      <c r="C273" s="10">
        <v>175907</v>
      </c>
      <c r="D273">
        <f>IFERROR(C273-C272,"")</f>
        <v>2300</v>
      </c>
      <c r="E273" s="10">
        <v>3173</v>
      </c>
      <c r="F273">
        <f>E273-E272</f>
        <v>19</v>
      </c>
      <c r="G273" s="10">
        <v>151247</v>
      </c>
      <c r="H273">
        <f>G273-G272</f>
        <v>1196</v>
      </c>
      <c r="I273">
        <f>+IFERROR(C273-E273-G273,"")</f>
        <v>21487</v>
      </c>
      <c r="J273">
        <f>+IFERROR(I273-I272,"")</f>
        <v>1085</v>
      </c>
      <c r="K273">
        <f>+IFERROR(E273/C273,"")</f>
        <v>1.8037940502651971E-2</v>
      </c>
      <c r="L273">
        <f>+IFERROR(G273/C273,"")</f>
        <v>0.85981228717447289</v>
      </c>
      <c r="M273">
        <f>+IFERROR(I273/C273,"")</f>
        <v>0.12214977232287516</v>
      </c>
      <c r="N273" s="22">
        <f>+IFERROR(D273/C273,"")</f>
        <v>1.3075090815032943E-2</v>
      </c>
      <c r="O273">
        <f>+IFERROR(F273/E273,"")</f>
        <v>5.9880239520958087E-3</v>
      </c>
      <c r="P273">
        <f>+IFERROR(H273/G273,"")</f>
        <v>7.9075948613856802E-3</v>
      </c>
      <c r="Q273">
        <f>+IFERROR(J273/I273,"")</f>
        <v>5.0495648531670309E-2</v>
      </c>
      <c r="R273" s="22">
        <f>+IFERROR(C273/3.974,"")</f>
        <v>44264.469048817307</v>
      </c>
      <c r="S273" s="22">
        <f>+IFERROR(E273/3.974,"")</f>
        <v>798.43985908404625</v>
      </c>
      <c r="T273" s="22">
        <f>+IFERROR(G273/3.974,"")</f>
        <v>38059.134373427274</v>
      </c>
      <c r="U273" s="22">
        <f>+IFERROR(I273/3.974,"")</f>
        <v>5406.8948163059886</v>
      </c>
      <c r="V273" s="10">
        <v>970591</v>
      </c>
      <c r="W273">
        <f>V273-V272</f>
        <v>14927</v>
      </c>
      <c r="X273" s="22">
        <f>IFERROR(W273-W272,0)</f>
        <v>1525</v>
      </c>
      <c r="Y273" s="35">
        <f>IFERROR(V273/3.974,0)</f>
        <v>244235.27931555107</v>
      </c>
      <c r="Z273" s="10">
        <v>791134</v>
      </c>
      <c r="AA273" s="2">
        <f>Z273-Z272</f>
        <v>12627</v>
      </c>
      <c r="AB273" s="29">
        <f>IFERROR(Z273/V273,0)</f>
        <v>0.81510543576027394</v>
      </c>
      <c r="AC273" s="32">
        <f>IFERROR(AA273-AA272,0)</f>
        <v>1613</v>
      </c>
      <c r="AD273">
        <f>V273-Z273</f>
        <v>179457</v>
      </c>
      <c r="AE273" s="1">
        <f>AD273-AD272</f>
        <v>2300</v>
      </c>
      <c r="AF273" s="29">
        <f>IFERROR(AD273/V273,0)</f>
        <v>0.18489456423972611</v>
      </c>
      <c r="AG273" s="32">
        <f>IFERROR(AE273-AE272,0)</f>
        <v>-88</v>
      </c>
      <c r="AH273" s="34">
        <f>IFERROR(AE273/W273,0)</f>
        <v>0.15408320493066255</v>
      </c>
      <c r="AI273" s="34">
        <f>IFERROR(AD273/3.974,0)</f>
        <v>45157.775541016606</v>
      </c>
      <c r="AJ273" s="10">
        <v>19498</v>
      </c>
      <c r="AK273" s="2">
        <f>AJ273-AJ272</f>
        <v>992</v>
      </c>
      <c r="AL273" s="2">
        <f>IFERROR(AJ273/AJ272,0)-1</f>
        <v>5.3604236463849597E-2</v>
      </c>
      <c r="AM273" s="34">
        <f>IFERROR(AJ273/3.974,0)</f>
        <v>4906.3915450427776</v>
      </c>
      <c r="AN273" s="34">
        <f>IFERROR(AJ273/C273," ")</f>
        <v>0.1108426611789184</v>
      </c>
      <c r="AO273" s="10">
        <v>699</v>
      </c>
      <c r="AP273">
        <f>AO273-AO272</f>
        <v>48</v>
      </c>
      <c r="AQ273">
        <f>IFERROR(AO273/AO272,0)-1</f>
        <v>7.3732718894009119E-2</v>
      </c>
      <c r="AR273" s="34">
        <f>IFERROR(AO273/3.974,0)</f>
        <v>175.89330649219929</v>
      </c>
      <c r="AS273" s="10">
        <v>1129</v>
      </c>
      <c r="AT273" s="2">
        <f>AS273-AS272</f>
        <v>40</v>
      </c>
      <c r="AU273" s="2">
        <f>IFERROR(AS273/AS272,0)-1</f>
        <v>3.6730945821854988E-2</v>
      </c>
      <c r="AV273" s="34">
        <f>IFERROR(AS273/3.974,0)</f>
        <v>284.09662808253648</v>
      </c>
      <c r="AW273" s="80">
        <f>IFERROR(AS273/C273," ")</f>
        <v>6.4181641435531274E-3</v>
      </c>
      <c r="AX273" s="10">
        <v>161</v>
      </c>
      <c r="AY273">
        <f>AX273-AX272</f>
        <v>5</v>
      </c>
      <c r="AZ273" s="22">
        <f>IFERROR(AX273/AX272,0)-1</f>
        <v>3.2051282051282159E-2</v>
      </c>
      <c r="BA273" s="35">
        <f>IFERROR(AX273/3.974,0)</f>
        <v>40.513336688475086</v>
      </c>
      <c r="BB273" s="51">
        <f>IFERROR(AX273/C273," ")</f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>IFERROR(BC273-BC272,0)</f>
        <v>1085</v>
      </c>
      <c r="BE273" s="51">
        <f>IFERROR(BC273/BC272,0)-1</f>
        <v>5.3181060680325354E-2</v>
      </c>
      <c r="BF273" s="35">
        <f>IFERROR(BC273/3.974,0)</f>
        <v>5406.8948163059886</v>
      </c>
      <c r="BG273" s="35">
        <f>IFERROR(BC273/C273," ")</f>
        <v>0.12214977232287516</v>
      </c>
      <c r="BH273" s="45">
        <v>30711</v>
      </c>
      <c r="BI273" s="48">
        <f>IFERROR((BH273-BH272), 0)</f>
        <v>382</v>
      </c>
      <c r="BJ273" s="14">
        <v>70567</v>
      </c>
      <c r="BK273" s="48">
        <f>IFERROR((BJ273-BJ272),0)</f>
        <v>921</v>
      </c>
      <c r="BL273" s="14">
        <v>51146</v>
      </c>
      <c r="BM273" s="48">
        <f>IFERROR((BL273-BL272),0)</f>
        <v>684</v>
      </c>
      <c r="BN273" s="14">
        <v>19583</v>
      </c>
      <c r="BO273" s="48">
        <f>IFERROR((BN273-BN272),0)</f>
        <v>274</v>
      </c>
      <c r="BP273" s="14">
        <v>3900</v>
      </c>
      <c r="BQ273" s="48">
        <f>IFERROR((BP273-BP272),0)</f>
        <v>39</v>
      </c>
      <c r="BR273" s="16">
        <v>24</v>
      </c>
      <c r="BS273" s="24">
        <f>IFERROR((BR273-BR272),0)</f>
        <v>0</v>
      </c>
      <c r="BT273" s="16">
        <v>156</v>
      </c>
      <c r="BU273" s="24">
        <f>IFERROR((BT273-BT272),0)</f>
        <v>1</v>
      </c>
      <c r="BV273" s="16">
        <v>637</v>
      </c>
      <c r="BW273" s="24">
        <f>IFERROR((BV273-BV272),0)</f>
        <v>2</v>
      </c>
      <c r="BX273" s="16">
        <v>1537</v>
      </c>
      <c r="BY273" s="24">
        <f>IFERROR((BX273-BX272),0)</f>
        <v>11</v>
      </c>
      <c r="BZ273" s="21">
        <v>819</v>
      </c>
      <c r="CA273" s="27">
        <f>IFERROR((BZ273-BZ272),0)</f>
        <v>5</v>
      </c>
    </row>
    <row r="274" spans="1:79">
      <c r="A274" s="3">
        <v>44171</v>
      </c>
      <c r="B274" s="22">
        <v>44171</v>
      </c>
      <c r="C274" s="10">
        <v>177719</v>
      </c>
      <c r="D274">
        <f>IFERROR(C274-C273,"")</f>
        <v>1812</v>
      </c>
      <c r="E274" s="10">
        <v>3193</v>
      </c>
      <c r="F274">
        <f>E274-E273</f>
        <v>20</v>
      </c>
      <c r="G274" s="10">
        <v>152890</v>
      </c>
      <c r="H274">
        <f>G274-G273</f>
        <v>1643</v>
      </c>
      <c r="I274">
        <f>+IFERROR(C274-E274-G274,"")</f>
        <v>21636</v>
      </c>
      <c r="J274">
        <f>+IFERROR(I274-I273,"")</f>
        <v>149</v>
      </c>
      <c r="K274">
        <f>+IFERROR(E274/C274,"")</f>
        <v>1.79665651956178E-2</v>
      </c>
      <c r="L274">
        <f>+IFERROR(G274/C274,"")</f>
        <v>0.86029068360726768</v>
      </c>
      <c r="M274">
        <f>+IFERROR(I274/C274,"")</f>
        <v>0.12174275119711454</v>
      </c>
      <c r="N274" s="22">
        <f>+IFERROR(D274/C274,"")</f>
        <v>1.0195871009852633E-2</v>
      </c>
      <c r="O274">
        <f>+IFERROR(F274/E274,"")</f>
        <v>6.2637018477920449E-3</v>
      </c>
      <c r="P274">
        <f>+IFERROR(H274/G274,"")</f>
        <v>1.0746288181045196E-2</v>
      </c>
      <c r="Q274">
        <f>+IFERROR(J274/I274,"")</f>
        <v>6.8866703642078021E-3</v>
      </c>
      <c r="R274" s="22">
        <f>+IFERROR(C274/3.974,"")</f>
        <v>44720.432813286359</v>
      </c>
      <c r="S274" s="22">
        <f>+IFERROR(E274/3.974,"")</f>
        <v>803.47257171615502</v>
      </c>
      <c r="T274" s="22">
        <f>+IFERROR(G274/3.974,"")</f>
        <v>38472.571716155006</v>
      </c>
      <c r="U274" s="22">
        <f>+IFERROR(I274/3.974,"")</f>
        <v>5444.3885254151983</v>
      </c>
      <c r="V274" s="10">
        <v>980089</v>
      </c>
      <c r="W274">
        <f>V274-V273</f>
        <v>9498</v>
      </c>
      <c r="X274" s="22">
        <f>IFERROR(W274-W273,0)</f>
        <v>-5429</v>
      </c>
      <c r="Y274" s="35">
        <f>IFERROR(V274/3.974,0)</f>
        <v>246625.31454453949</v>
      </c>
      <c r="Z274" s="10">
        <v>798820</v>
      </c>
      <c r="AA274" s="2">
        <f>Z274-Z273</f>
        <v>7686</v>
      </c>
      <c r="AB274" s="29">
        <f>IFERROR(Z274/V274,0)</f>
        <v>0.81504842927530052</v>
      </c>
      <c r="AC274" s="32">
        <f>IFERROR(AA274-AA273,0)</f>
        <v>-4941</v>
      </c>
      <c r="AD274">
        <f>V274-Z274</f>
        <v>181269</v>
      </c>
      <c r="AE274" s="1">
        <f>AD274-AD273</f>
        <v>1812</v>
      </c>
      <c r="AF274" s="29">
        <f>IFERROR(AD274/V274,0)</f>
        <v>0.1849515707246995</v>
      </c>
      <c r="AG274" s="32">
        <f>IFERROR(AE274-AE273,0)</f>
        <v>-488</v>
      </c>
      <c r="AH274" s="34">
        <f>IFERROR(AE274/W274,0)</f>
        <v>0.19077700568540745</v>
      </c>
      <c r="AI274" s="34">
        <f>IFERROR(AD274/3.974,0)</f>
        <v>45613.739305485651</v>
      </c>
      <c r="AJ274" s="10">
        <v>19596</v>
      </c>
      <c r="AK274" s="2">
        <f>AJ274-AJ273</f>
        <v>98</v>
      </c>
      <c r="AL274" s="2">
        <f>IFERROR(AJ274/AJ273,0)-1</f>
        <v>5.0261565288747256E-3</v>
      </c>
      <c r="AM274" s="34">
        <f>IFERROR(AJ274/3.974,0)</f>
        <v>4931.0518369401107</v>
      </c>
      <c r="AN274" s="34">
        <f>IFERROR(AJ274/C274," ")</f>
        <v>0.11026395602045927</v>
      </c>
      <c r="AO274" s="10">
        <v>721</v>
      </c>
      <c r="AP274">
        <f>AO274-AO273</f>
        <v>22</v>
      </c>
      <c r="AQ274">
        <f>IFERROR(AO274/AO273,0)-1</f>
        <v>3.1473533619456262E-2</v>
      </c>
      <c r="AR274" s="34">
        <f>IFERROR(AO274/3.974,0)</f>
        <v>181.42929038751888</v>
      </c>
      <c r="AS274" s="10">
        <v>1158</v>
      </c>
      <c r="AT274" s="2">
        <f>AS274-AS273</f>
        <v>29</v>
      </c>
      <c r="AU274" s="2">
        <f>IFERROR(AS274/AS273,0)-1</f>
        <v>2.5686448184233823E-2</v>
      </c>
      <c r="AV274" s="34">
        <f>IFERROR(AS274/3.974,0)</f>
        <v>291.39406139909408</v>
      </c>
      <c r="AW274" s="80">
        <f>IFERROR(AS274/C274," ")</f>
        <v>6.5159043208660866E-3</v>
      </c>
      <c r="AX274" s="10">
        <v>161</v>
      </c>
      <c r="AY274">
        <f>AX274-AX273</f>
        <v>0</v>
      </c>
      <c r="AZ274" s="22">
        <f>IFERROR(AX274/AX273,0)-1</f>
        <v>0</v>
      </c>
      <c r="BA274" s="35">
        <f>IFERROR(AX274/3.974,0)</f>
        <v>40.513336688475086</v>
      </c>
      <c r="BB274" s="51">
        <f>IFERROR(AX274/C274," ")</f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>IFERROR(BC274-BC273,0)</f>
        <v>149</v>
      </c>
      <c r="BE274" s="51">
        <f>IFERROR(BC274/BC273,0)-1</f>
        <v>6.9344254665610894E-3</v>
      </c>
      <c r="BF274" s="35">
        <f>IFERROR(BC274/3.974,0)</f>
        <v>5444.3885254151983</v>
      </c>
      <c r="BG274" s="35">
        <f>IFERROR(BC274/C274," ")</f>
        <v>0.12174275119711454</v>
      </c>
      <c r="BH274" s="45">
        <v>31067</v>
      </c>
      <c r="BI274" s="48">
        <f>IFERROR((BH274-BH273), 0)</f>
        <v>356</v>
      </c>
      <c r="BJ274" s="14">
        <v>71291</v>
      </c>
      <c r="BK274" s="48">
        <f>IFERROR((BJ274-BJ273),0)</f>
        <v>724</v>
      </c>
      <c r="BL274" s="14">
        <v>51650</v>
      </c>
      <c r="BM274" s="48">
        <f>IFERROR((BL274-BL273),0)</f>
        <v>504</v>
      </c>
      <c r="BN274" s="14">
        <v>19775</v>
      </c>
      <c r="BO274" s="48">
        <f>IFERROR((BN274-BN273),0)</f>
        <v>192</v>
      </c>
      <c r="BP274" s="14">
        <v>3936</v>
      </c>
      <c r="BQ274" s="48">
        <f>IFERROR((BP274-BP273),0)</f>
        <v>36</v>
      </c>
      <c r="BR274" s="16">
        <v>24</v>
      </c>
      <c r="BS274" s="24">
        <f>IFERROR((BR274-BR273),0)</f>
        <v>0</v>
      </c>
      <c r="BT274" s="16">
        <v>156</v>
      </c>
      <c r="BU274" s="24">
        <f>IFERROR((BT274-BT273),0)</f>
        <v>0</v>
      </c>
      <c r="BV274" s="16">
        <v>638</v>
      </c>
      <c r="BW274" s="24">
        <f>IFERROR((BV274-BV273),0)</f>
        <v>1</v>
      </c>
      <c r="BX274" s="16">
        <v>1550</v>
      </c>
      <c r="BY274" s="24">
        <f>IFERROR((BX274-BX273),0)</f>
        <v>13</v>
      </c>
      <c r="BZ274" s="21">
        <v>825</v>
      </c>
      <c r="CA274" s="27">
        <f>IFERROR((BZ274-BZ273),0)</f>
        <v>6</v>
      </c>
    </row>
    <row r="275" spans="1:79">
      <c r="A275" s="3">
        <v>44172</v>
      </c>
      <c r="B275" s="22">
        <v>44172</v>
      </c>
      <c r="C275" s="10">
        <v>179230</v>
      </c>
      <c r="D275">
        <f>IFERROR(C275-C274,"")</f>
        <v>1511</v>
      </c>
      <c r="E275" s="10">
        <v>3212</v>
      </c>
      <c r="F275">
        <f>E275-E274</f>
        <v>19</v>
      </c>
      <c r="G275" s="10">
        <v>154330</v>
      </c>
      <c r="H275">
        <f>G275-G274</f>
        <v>1440</v>
      </c>
      <c r="I275">
        <f>+IFERROR(C275-E275-G275,"")</f>
        <v>21688</v>
      </c>
      <c r="J275">
        <f>+IFERROR(I275-I274,"")</f>
        <v>52</v>
      </c>
      <c r="K275">
        <f>+IFERROR(E275/C275,"")</f>
        <v>1.7921106957540591E-2</v>
      </c>
      <c r="L275">
        <f>+IFERROR(G275/C275,"")</f>
        <v>0.86107236511744689</v>
      </c>
      <c r="M275">
        <f>+IFERROR(I275/C275,"")</f>
        <v>0.12100652792501256</v>
      </c>
      <c r="N275" s="22">
        <f>+IFERROR(D275/C275,"")</f>
        <v>8.4305082854432851E-3</v>
      </c>
      <c r="O275">
        <f>+IFERROR(F275/E275,"")</f>
        <v>5.9153175591531758E-3</v>
      </c>
      <c r="P275">
        <f>+IFERROR(H275/G275,"")</f>
        <v>9.3306550897427586E-3</v>
      </c>
      <c r="Q275">
        <f>+IFERROR(J275/I275,"")</f>
        <v>2.3976392475101439E-3</v>
      </c>
      <c r="R275" s="22">
        <f>+IFERROR(C275/3.974,"")</f>
        <v>45100.654252642169</v>
      </c>
      <c r="S275" s="22">
        <f>+IFERROR(E275/3.974,"")</f>
        <v>808.25364871665829</v>
      </c>
      <c r="T275" s="22">
        <f>+IFERROR(G275/3.974,"")</f>
        <v>38834.927025666831</v>
      </c>
      <c r="U275" s="22">
        <f>+IFERROR(I275/3.974,"")</f>
        <v>5457.4735782586813</v>
      </c>
      <c r="V275" s="10">
        <v>988059</v>
      </c>
      <c r="W275">
        <f>V275-V274</f>
        <v>7970</v>
      </c>
      <c r="X275" s="22">
        <f>IFERROR(W275-W274,0)</f>
        <v>-1528</v>
      </c>
      <c r="Y275" s="35">
        <f>IFERROR(V275/3.974,0)</f>
        <v>248630.85052843482</v>
      </c>
      <c r="Z275" s="10">
        <v>805279</v>
      </c>
      <c r="AA275" s="2">
        <f>Z275-Z274</f>
        <v>6459</v>
      </c>
      <c r="AB275" s="29">
        <f>IFERROR(Z275/V275,0)</f>
        <v>0.81501104691116621</v>
      </c>
      <c r="AC275" s="32">
        <f>IFERROR(AA275-AA274,0)</f>
        <v>-1227</v>
      </c>
      <c r="AD275">
        <f>V275-Z275</f>
        <v>182780</v>
      </c>
      <c r="AE275" s="1">
        <f>AD275-AD274</f>
        <v>1511</v>
      </c>
      <c r="AF275" s="29">
        <f>IFERROR(AD275/V275,0)</f>
        <v>0.18498895308883376</v>
      </c>
      <c r="AG275" s="32">
        <f>IFERROR(AE275-AE274,0)</f>
        <v>-301</v>
      </c>
      <c r="AH275" s="34">
        <f>IFERROR(AE275/W275,0)</f>
        <v>0.18958594730238393</v>
      </c>
      <c r="AI275" s="34">
        <f>IFERROR(AD275/3.974,0)</f>
        <v>45993.960744841468</v>
      </c>
      <c r="AJ275" s="10">
        <v>19650</v>
      </c>
      <c r="AK275" s="2">
        <f>AJ275-AJ274</f>
        <v>54</v>
      </c>
      <c r="AL275" s="2">
        <f>IFERROR(AJ275/AJ274,0)-1</f>
        <v>2.7556644213104775E-3</v>
      </c>
      <c r="AM275" s="34">
        <f>IFERROR(AJ275/3.974,0)</f>
        <v>4944.6401610468038</v>
      </c>
      <c r="AN275" s="34">
        <f>IFERROR(AJ275/C275," ")</f>
        <v>0.10963566367237627</v>
      </c>
      <c r="AO275" s="10">
        <v>756</v>
      </c>
      <c r="AP275">
        <f>AO275-AO274</f>
        <v>35</v>
      </c>
      <c r="AQ275">
        <f>IFERROR(AO275/AO274,0)-1</f>
        <v>4.8543689320388328E-2</v>
      </c>
      <c r="AR275" s="34">
        <f>IFERROR(AO275/3.974,0)</f>
        <v>190.23653749370911</v>
      </c>
      <c r="AS275" s="10">
        <v>1107</v>
      </c>
      <c r="AT275" s="2">
        <f>AS275-AS274</f>
        <v>-51</v>
      </c>
      <c r="AU275" s="2">
        <f>IFERROR(AS275/AS274,0)-1</f>
        <v>-4.4041450777202118E-2</v>
      </c>
      <c r="AV275" s="34">
        <f>IFERROR(AS275/3.974,0)</f>
        <v>278.56064418721689</v>
      </c>
      <c r="AW275" s="80">
        <f>IFERROR(AS275/C275," ")</f>
        <v>6.1764213580315797E-3</v>
      </c>
      <c r="AX275" s="10">
        <v>175</v>
      </c>
      <c r="AY275">
        <f>AX275-AX274</f>
        <v>14</v>
      </c>
      <c r="AZ275" s="22">
        <f>IFERROR(AX275/AX274,0)-1</f>
        <v>8.6956521739130377E-2</v>
      </c>
      <c r="BA275" s="35">
        <f>IFERROR(AX275/3.974,0)</f>
        <v>44.036235530951181</v>
      </c>
      <c r="BB275" s="51">
        <f>IFERROR(AX275/C275," ")</f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>IFERROR(BC275-BC274,0)</f>
        <v>52</v>
      </c>
      <c r="BE275" s="51">
        <f>IFERROR(BC275/BC274,0)-1</f>
        <v>2.4034017378442574E-3</v>
      </c>
      <c r="BF275" s="35">
        <f>IFERROR(BC275/3.974,0)</f>
        <v>5457.4735782586813</v>
      </c>
      <c r="BG275" s="35">
        <f>IFERROR(BC275/C275," ")</f>
        <v>0.12100652792501256</v>
      </c>
      <c r="BH275" s="45">
        <v>31352</v>
      </c>
      <c r="BI275" s="48">
        <f>IFERROR((BH275-BH274), 0)</f>
        <v>285</v>
      </c>
      <c r="BJ275" s="14">
        <v>71889</v>
      </c>
      <c r="BK275" s="48">
        <f>IFERROR((BJ275-BJ274),0)</f>
        <v>598</v>
      </c>
      <c r="BL275" s="14">
        <v>52078</v>
      </c>
      <c r="BM275" s="48">
        <f>IFERROR((BL275-BL274),0)</f>
        <v>428</v>
      </c>
      <c r="BN275" s="14">
        <v>19940</v>
      </c>
      <c r="BO275" s="48">
        <f>IFERROR((BN275-BN274),0)</f>
        <v>165</v>
      </c>
      <c r="BP275" s="14">
        <v>3971</v>
      </c>
      <c r="BQ275" s="48">
        <f>IFERROR((BP275-BP274),0)</f>
        <v>35</v>
      </c>
      <c r="BR275" s="16">
        <v>24</v>
      </c>
      <c r="BS275" s="24">
        <f>IFERROR((BR275-BR274),0)</f>
        <v>0</v>
      </c>
      <c r="BT275" s="16">
        <v>156</v>
      </c>
      <c r="BU275" s="24">
        <f>IFERROR((BT275-BT274),0)</f>
        <v>0</v>
      </c>
      <c r="BV275" s="16">
        <v>642</v>
      </c>
      <c r="BW275" s="24">
        <f>IFERROR((BV275-BV274),0)</f>
        <v>4</v>
      </c>
      <c r="BX275" s="16">
        <v>1559</v>
      </c>
      <c r="BY275" s="24">
        <f>IFERROR((BX275-BX274),0)</f>
        <v>9</v>
      </c>
      <c r="BZ275" s="21">
        <v>831</v>
      </c>
      <c r="CA275" s="27">
        <f>IFERROR((BZ275-BZ274),0)</f>
        <v>6</v>
      </c>
    </row>
    <row r="276" spans="1:79">
      <c r="A276" s="3">
        <v>44173</v>
      </c>
      <c r="B276" s="22">
        <v>44173</v>
      </c>
      <c r="C276" s="10">
        <v>181166</v>
      </c>
      <c r="D276">
        <f>IFERROR(C276-C275,"")</f>
        <v>1936</v>
      </c>
      <c r="E276" s="10">
        <v>3241</v>
      </c>
      <c r="F276">
        <f>E276-E275</f>
        <v>29</v>
      </c>
      <c r="G276" s="10">
        <v>155870</v>
      </c>
      <c r="H276">
        <f>G276-G275</f>
        <v>1540</v>
      </c>
      <c r="I276">
        <f>+IFERROR(C276-E276-G276,"")</f>
        <v>22055</v>
      </c>
      <c r="J276">
        <f>+IFERROR(I276-I275,"")</f>
        <v>367</v>
      </c>
      <c r="K276">
        <f>+IFERROR(E276/C276,"")</f>
        <v>1.7889670247176623E-2</v>
      </c>
      <c r="L276">
        <f>+IFERROR(G276/C276,"")</f>
        <v>0.86037115131978403</v>
      </c>
      <c r="M276">
        <f>+IFERROR(I276/C276,"")</f>
        <v>0.12173917843303932</v>
      </c>
      <c r="N276" s="22">
        <f>+IFERROR(D276/C276,"")</f>
        <v>1.0686331872426394E-2</v>
      </c>
      <c r="O276">
        <f>+IFERROR(F276/E276,"")</f>
        <v>8.9478556001234191E-3</v>
      </c>
      <c r="P276">
        <f>+IFERROR(H276/G276,"")</f>
        <v>9.8800282286520824E-3</v>
      </c>
      <c r="Q276">
        <f>+IFERROR(J276/I276,"")</f>
        <v>1.6640217637723873E-2</v>
      </c>
      <c r="R276" s="22">
        <f>+IFERROR(C276/3.974,"")</f>
        <v>45587.820835430291</v>
      </c>
      <c r="S276" s="22">
        <f>+IFERROR(E276/3.974,"")</f>
        <v>815.55108203321583</v>
      </c>
      <c r="T276" s="22">
        <f>+IFERROR(G276/3.974,"")</f>
        <v>39222.445898339203</v>
      </c>
      <c r="U276" s="22">
        <f>+IFERROR(I276/3.974,"")</f>
        <v>5549.8238550578762</v>
      </c>
      <c r="V276" s="10">
        <v>999313</v>
      </c>
      <c r="W276">
        <f>V276-V275</f>
        <v>11254</v>
      </c>
      <c r="X276" s="22">
        <f>IFERROR(W276-W275,0)</f>
        <v>3284</v>
      </c>
      <c r="Y276" s="35">
        <f>IFERROR(V276/3.974,0)</f>
        <v>251462.75792652238</v>
      </c>
      <c r="Z276" s="10">
        <v>814597</v>
      </c>
      <c r="AA276" s="2">
        <f>Z276-Z275</f>
        <v>9318</v>
      </c>
      <c r="AB276" s="29">
        <f>IFERROR(Z276/V276,0)</f>
        <v>0.81515701286784026</v>
      </c>
      <c r="AC276" s="32">
        <f>IFERROR(AA276-AA275,0)</f>
        <v>2859</v>
      </c>
      <c r="AD276">
        <f>V276-Z276</f>
        <v>184716</v>
      </c>
      <c r="AE276" s="1">
        <f>AD276-AD275</f>
        <v>1936</v>
      </c>
      <c r="AF276" s="29">
        <f>IFERROR(AD276/V276,0)</f>
        <v>0.1848429871321598</v>
      </c>
      <c r="AG276" s="32">
        <f>IFERROR(AE276-AE275,0)</f>
        <v>425</v>
      </c>
      <c r="AH276" s="34">
        <f>IFERROR(AE276/W276,0)</f>
        <v>0.17202772347609738</v>
      </c>
      <c r="AI276" s="34">
        <f>IFERROR(AD276/3.974,0)</f>
        <v>46481.127327629591</v>
      </c>
      <c r="AJ276" s="10">
        <v>20070</v>
      </c>
      <c r="AK276" s="2">
        <f>AJ276-AJ275</f>
        <v>420</v>
      </c>
      <c r="AL276" s="2">
        <f>IFERROR(AJ276/AJ275,0)-1</f>
        <v>2.1374045801526798E-2</v>
      </c>
      <c r="AM276" s="34">
        <f>IFERROR(AJ276/3.974,0)</f>
        <v>5050.3271263210872</v>
      </c>
      <c r="AN276" s="34">
        <f>IFERROR(AJ276/C276," ")</f>
        <v>0.11078237638408973</v>
      </c>
      <c r="AO276" s="10">
        <v>682</v>
      </c>
      <c r="AP276">
        <f>AO276-AO275</f>
        <v>-74</v>
      </c>
      <c r="AQ276">
        <f>IFERROR(AO276/AO275,0)-1</f>
        <v>-9.7883597883597906E-2</v>
      </c>
      <c r="AR276" s="34">
        <f>IFERROR(AO276/3.974,0)</f>
        <v>171.61550075490689</v>
      </c>
      <c r="AS276" s="10">
        <v>1134</v>
      </c>
      <c r="AT276" s="2">
        <f>AS276-AS275</f>
        <v>27</v>
      </c>
      <c r="AU276" s="2">
        <f>IFERROR(AS276/AS275,0)-1</f>
        <v>2.4390243902439046E-2</v>
      </c>
      <c r="AV276" s="34">
        <f>IFERROR(AS276/3.974,0)</f>
        <v>285.35480624056368</v>
      </c>
      <c r="AW276" s="80">
        <f>IFERROR(AS276/C276," ")</f>
        <v>6.2594526566795098E-3</v>
      </c>
      <c r="AX276" s="10">
        <v>169</v>
      </c>
      <c r="AY276">
        <f>AX276-AX275</f>
        <v>-6</v>
      </c>
      <c r="AZ276" s="22">
        <f>IFERROR(AX276/AX275,0)-1</f>
        <v>-3.4285714285714253E-2</v>
      </c>
      <c r="BA276" s="35">
        <f>IFERROR(AX276/3.974,0)</f>
        <v>42.526421741318572</v>
      </c>
      <c r="BB276" s="51">
        <f>IFERROR(AX276/C276," ")</f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>IFERROR(BC276-BC275,0)</f>
        <v>367</v>
      </c>
      <c r="BE276" s="51">
        <f>IFERROR(BC276/BC275,0)-1</f>
        <v>1.6921800073773419E-2</v>
      </c>
      <c r="BF276" s="35">
        <f>IFERROR(BC276/3.974,0)</f>
        <v>5549.8238550578762</v>
      </c>
      <c r="BG276" s="35">
        <f>IFERROR(BC276/C276," ")</f>
        <v>0.12173917843303932</v>
      </c>
      <c r="BH276" s="45">
        <v>31656</v>
      </c>
      <c r="BI276" s="48">
        <f>IFERROR((BH276-BH275), 0)</f>
        <v>304</v>
      </c>
      <c r="BJ276" s="14">
        <v>72649</v>
      </c>
      <c r="BK276" s="48">
        <f>IFERROR((BJ276-BJ275),0)</f>
        <v>760</v>
      </c>
      <c r="BL276" s="14">
        <v>52675</v>
      </c>
      <c r="BM276" s="48">
        <f>IFERROR((BL276-BL275),0)</f>
        <v>597</v>
      </c>
      <c r="BN276" s="14">
        <v>20175</v>
      </c>
      <c r="BO276" s="48">
        <f>IFERROR((BN276-BN275),0)</f>
        <v>235</v>
      </c>
      <c r="BP276" s="14">
        <v>4011</v>
      </c>
      <c r="BQ276" s="48">
        <f>IFERROR((BP276-BP275),0)</f>
        <v>40</v>
      </c>
      <c r="BR276" s="16">
        <v>24</v>
      </c>
      <c r="BS276" s="24">
        <f>IFERROR((BR276-BR275),0)</f>
        <v>0</v>
      </c>
      <c r="BT276" s="16">
        <v>157</v>
      </c>
      <c r="BU276" s="24">
        <f>IFERROR((BT276-BT275),0)</f>
        <v>1</v>
      </c>
      <c r="BV276" s="16">
        <v>646</v>
      </c>
      <c r="BW276" s="24">
        <f>IFERROR((BV276-BV275),0)</f>
        <v>4</v>
      </c>
      <c r="BX276" s="16">
        <v>1577</v>
      </c>
      <c r="BY276" s="24">
        <f>IFERROR((BX276-BX275),0)</f>
        <v>18</v>
      </c>
      <c r="BZ276" s="21">
        <v>837</v>
      </c>
      <c r="CA276" s="27">
        <f>IFERROR((BZ276-BZ275),0)</f>
        <v>6</v>
      </c>
    </row>
    <row r="277" spans="1:79">
      <c r="A277" s="3">
        <v>44174</v>
      </c>
      <c r="B277" s="22">
        <v>44174</v>
      </c>
      <c r="C277" s="10">
        <v>182977</v>
      </c>
      <c r="D277">
        <f>IFERROR(C277-C276,"")</f>
        <v>1811</v>
      </c>
      <c r="E277" s="10">
        <v>3264</v>
      </c>
      <c r="F277">
        <f>E277-E276</f>
        <v>23</v>
      </c>
      <c r="G277" s="10">
        <v>156870</v>
      </c>
      <c r="H277">
        <f>G277-G276</f>
        <v>1000</v>
      </c>
      <c r="I277">
        <f>+IFERROR(C277-E277-G277,"")</f>
        <v>22843</v>
      </c>
      <c r="J277">
        <f>+IFERROR(I277-I276,"")</f>
        <v>788</v>
      </c>
      <c r="K277">
        <f>+IFERROR(E277/C277,"")</f>
        <v>1.783830754685015E-2</v>
      </c>
      <c r="L277">
        <f>+IFERROR(G277/C277,"")</f>
        <v>0.85732086546396546</v>
      </c>
      <c r="M277">
        <f>+IFERROR(I277/C277,"")</f>
        <v>0.12484082698918443</v>
      </c>
      <c r="N277" s="22">
        <f>+IFERROR(D277/C277,"")</f>
        <v>9.8974188012701057E-3</v>
      </c>
      <c r="O277">
        <f>+IFERROR(F277/E277,"")</f>
        <v>7.0465686274509805E-3</v>
      </c>
      <c r="P277">
        <f>+IFERROR(H277/G277,"")</f>
        <v>6.3747051698858932E-3</v>
      </c>
      <c r="Q277">
        <f>+IFERROR(J277/I277,"")</f>
        <v>3.4496344613229438E-2</v>
      </c>
      <c r="R277" s="22">
        <f>+IFERROR(C277/3.974,"")</f>
        <v>46043.532964267739</v>
      </c>
      <c r="S277" s="22">
        <f>+IFERROR(E277/3.974,"")</f>
        <v>821.33870156014086</v>
      </c>
      <c r="T277" s="22">
        <f>+IFERROR(G277/3.974,"")</f>
        <v>39474.08152994464</v>
      </c>
      <c r="U277" s="22">
        <f>+IFERROR(I277/3.974,"")</f>
        <v>5748.1127327629592</v>
      </c>
      <c r="V277" s="10">
        <v>1007599</v>
      </c>
      <c r="W277">
        <f>V277-V276</f>
        <v>8286</v>
      </c>
      <c r="X277" s="22">
        <f>IFERROR(W277-W276,0)</f>
        <v>-2968</v>
      </c>
      <c r="Y277" s="35">
        <f>IFERROR(V277/3.974,0)</f>
        <v>253547.81077000502</v>
      </c>
      <c r="Z277" s="10">
        <v>821072</v>
      </c>
      <c r="AA277" s="22">
        <f>Z277-Z276</f>
        <v>6475</v>
      </c>
      <c r="AB277" s="28">
        <f>IFERROR(Z277/V277,0)</f>
        <v>0.81487972893978655</v>
      </c>
      <c r="AC277" s="31">
        <f>IFERROR(AA277-AA276,0)</f>
        <v>-2843</v>
      </c>
      <c r="AD277">
        <f>V277-Z277</f>
        <v>186527</v>
      </c>
      <c r="AE277">
        <f>AD277-AD276</f>
        <v>1811</v>
      </c>
      <c r="AF277" s="28">
        <f>IFERROR(AD277/V277,0)</f>
        <v>0.18512027106021345</v>
      </c>
      <c r="AG277" s="31">
        <f>IFERROR(AE277-AE276,0)</f>
        <v>-125</v>
      </c>
      <c r="AH277" s="35">
        <f>IFERROR(AE277/W277,0)</f>
        <v>0.21856142891624428</v>
      </c>
      <c r="AI277" s="35">
        <f>IFERROR(AD277/3.974,0)</f>
        <v>46936.839456467031</v>
      </c>
      <c r="AJ277" s="10">
        <v>20882</v>
      </c>
      <c r="AK277" s="22">
        <f>AJ277-AJ276</f>
        <v>812</v>
      </c>
      <c r="AL277" s="22">
        <f>IFERROR(AJ277/AJ276,0)-1</f>
        <v>4.0458395615346365E-2</v>
      </c>
      <c r="AM277" s="35">
        <f>IFERROR(AJ277/3.974,0)</f>
        <v>5254.6552591847003</v>
      </c>
      <c r="AN277" s="35">
        <f>IFERROR(AJ277/C277," ")</f>
        <v>0.1141236330249157</v>
      </c>
      <c r="AO277" s="10">
        <v>666</v>
      </c>
      <c r="AP277">
        <f>AO277-AO276</f>
        <v>-16</v>
      </c>
      <c r="AQ277">
        <f>IFERROR(AO277/AO276,0)-1</f>
        <v>-2.346041055718473E-2</v>
      </c>
      <c r="AR277" s="35">
        <f>IFERROR(AO277/3.974,0)</f>
        <v>167.58933064921993</v>
      </c>
      <c r="AS277" s="10">
        <v>1125</v>
      </c>
      <c r="AT277" s="22">
        <f>AS277-AS276</f>
        <v>-9</v>
      </c>
      <c r="AU277" s="22">
        <f>IFERROR(AS277/AS276,0)-1</f>
        <v>-7.9365079365079083E-3</v>
      </c>
      <c r="AV277" s="35">
        <f>IFERROR(AS277/3.974,0)</f>
        <v>283.09008555611473</v>
      </c>
      <c r="AW277" s="51">
        <f>IFERROR(AS277/C277," ")</f>
        <v>6.148313722489712E-3</v>
      </c>
      <c r="AX277" s="10">
        <v>170</v>
      </c>
      <c r="AY277">
        <f>AX277-AX276</f>
        <v>1</v>
      </c>
      <c r="AZ277" s="22">
        <f>IFERROR(AX277/AX276,0)-1</f>
        <v>5.9171597633136397E-3</v>
      </c>
      <c r="BA277" s="35">
        <f>IFERROR(AX277/3.974,0)</f>
        <v>42.778057372924003</v>
      </c>
      <c r="BB277" s="51">
        <f>IFERROR(AX277/C277," ")</f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>IFERROR(BC277-BC276,0)</f>
        <v>788</v>
      </c>
      <c r="BE277" s="51">
        <f>IFERROR(BC277/BC276,0)-1</f>
        <v>3.5728859669009294E-2</v>
      </c>
      <c r="BF277" s="35">
        <f>IFERROR(BC277/3.974,0)</f>
        <v>5748.1127327629592</v>
      </c>
      <c r="BG277" s="35">
        <f>IFERROR(BC277/C277," ")</f>
        <v>0.12484082698918443</v>
      </c>
      <c r="BH277" s="45">
        <v>31958</v>
      </c>
      <c r="BI277" s="48">
        <f>IFERROR((BH277-BH276), 0)</f>
        <v>302</v>
      </c>
      <c r="BJ277" s="14">
        <v>73331</v>
      </c>
      <c r="BK277" s="48">
        <f>IFERROR((BJ277-BJ276),0)</f>
        <v>682</v>
      </c>
      <c r="BL277" s="14">
        <v>53228</v>
      </c>
      <c r="BM277" s="48">
        <f>IFERROR((BL277-BL276),0)</f>
        <v>553</v>
      </c>
      <c r="BN277" s="14">
        <v>20316</v>
      </c>
      <c r="BO277" s="48">
        <f>IFERROR((BN277-BN276),0)</f>
        <v>141</v>
      </c>
      <c r="BP277" s="14">
        <v>4144</v>
      </c>
      <c r="BQ277" s="48">
        <f>IFERROR((BP277-BP276),0)</f>
        <v>133</v>
      </c>
      <c r="BR277" s="16">
        <v>24</v>
      </c>
      <c r="BS277" s="24">
        <f>IFERROR((BR277-BR276),0)</f>
        <v>0</v>
      </c>
      <c r="BT277" s="16">
        <v>158</v>
      </c>
      <c r="BU277" s="24">
        <f>IFERROR((BT277-BT276),0)</f>
        <v>1</v>
      </c>
      <c r="BV277" s="16">
        <v>649</v>
      </c>
      <c r="BW277" s="24">
        <f>IFERROR((BV277-BV276),0)</f>
        <v>3</v>
      </c>
      <c r="BX277" s="16">
        <v>1589</v>
      </c>
      <c r="BY277" s="24">
        <f>IFERROR((BX277-BX276),0)</f>
        <v>12</v>
      </c>
      <c r="BZ277" s="21">
        <v>844</v>
      </c>
      <c r="CA277" s="27">
        <f>IFERROR((BZ277-BZ276),0)</f>
        <v>7</v>
      </c>
    </row>
    <row r="278" spans="1:79">
      <c r="A278" s="3">
        <v>44175</v>
      </c>
      <c r="B278" s="22">
        <v>44175</v>
      </c>
      <c r="C278" s="10">
        <v>185424</v>
      </c>
      <c r="D278">
        <f>IFERROR(C278-C277,"")</f>
        <v>2447</v>
      </c>
      <c r="E278" s="10">
        <v>3287</v>
      </c>
      <c r="F278">
        <f>E278-E277</f>
        <v>23</v>
      </c>
      <c r="G278" s="10">
        <v>157888</v>
      </c>
      <c r="H278">
        <f>G278-G277</f>
        <v>1018</v>
      </c>
      <c r="I278">
        <f>+IFERROR(C278-E278-G278,"")</f>
        <v>24249</v>
      </c>
      <c r="J278">
        <f>+IFERROR(I278-I277,"")</f>
        <v>1406</v>
      </c>
      <c r="K278">
        <f>+IFERROR(E278/C278,"")</f>
        <v>1.7726939339028389E-2</v>
      </c>
      <c r="L278">
        <f>+IFERROR(G278/C278,"")</f>
        <v>0.85149710932781086</v>
      </c>
      <c r="M278">
        <f>+IFERROR(I278/C278,"")</f>
        <v>0.13077595133316075</v>
      </c>
      <c r="N278" s="22">
        <f>+IFERROR(D278/C278,"")</f>
        <v>1.3196781430667012E-2</v>
      </c>
      <c r="O278">
        <f>+IFERROR(F278/E278,"")</f>
        <v>6.9972619409796166E-3</v>
      </c>
      <c r="P278">
        <f>+IFERROR(H278/G278,"")</f>
        <v>6.4476084312930686E-3</v>
      </c>
      <c r="Q278">
        <f>+IFERROR(J278/I278,"")</f>
        <v>5.7981772444224505E-2</v>
      </c>
      <c r="R278" s="22">
        <f>+IFERROR(C278/3.974,"")</f>
        <v>46659.285354806241</v>
      </c>
      <c r="S278" s="22">
        <f>+IFERROR(E278/3.974,"")</f>
        <v>827.12632108706589</v>
      </c>
      <c r="T278" s="22">
        <f>+IFERROR(G278/3.974,"")</f>
        <v>39730.246602918975</v>
      </c>
      <c r="U278" s="22">
        <f>+IFERROR(I278/3.974,"")</f>
        <v>6101.912430800201</v>
      </c>
      <c r="V278" s="10">
        <v>1020898</v>
      </c>
      <c r="W278">
        <f>V278-V277</f>
        <v>13299</v>
      </c>
      <c r="X278" s="22">
        <f>IFERROR(W278-W277,0)</f>
        <v>5013</v>
      </c>
      <c r="Y278" s="35">
        <f>IFERROR(V278/3.974,0)</f>
        <v>256894.3130347257</v>
      </c>
      <c r="Z278" s="10">
        <v>831924</v>
      </c>
      <c r="AA278" s="22">
        <f>Z278-Z277</f>
        <v>10852</v>
      </c>
      <c r="AB278" s="28">
        <f>IFERROR(Z278/V278,0)</f>
        <v>0.81489433812192791</v>
      </c>
      <c r="AC278" s="31">
        <f>IFERROR(AA278-AA277,0)</f>
        <v>4377</v>
      </c>
      <c r="AD278">
        <f>V278-Z278</f>
        <v>188974</v>
      </c>
      <c r="AE278">
        <f>AD278-AD277</f>
        <v>2447</v>
      </c>
      <c r="AF278" s="28">
        <f>IFERROR(AD278/V278,0)</f>
        <v>0.18510566187807204</v>
      </c>
      <c r="AG278" s="31">
        <f>IFERROR(AE278-AE277,0)</f>
        <v>636</v>
      </c>
      <c r="AH278" s="35">
        <f>IFERROR(AE278/W278,0)</f>
        <v>0.1839987969020227</v>
      </c>
      <c r="AI278" s="35">
        <f>IFERROR(AD278/3.974,0)</f>
        <v>47552.591847005533</v>
      </c>
      <c r="AJ278" s="10">
        <v>22274</v>
      </c>
      <c r="AK278" s="22">
        <f>AJ278-AJ277</f>
        <v>1392</v>
      </c>
      <c r="AL278" s="22">
        <f>IFERROR(AJ278/AJ277,0)-1</f>
        <v>6.6660281582223924E-2</v>
      </c>
      <c r="AM278" s="35">
        <f>IFERROR(AJ278/3.974,0)</f>
        <v>5604.9320583794661</v>
      </c>
      <c r="AN278" s="35">
        <f>IFERROR(AJ278/C278," ")</f>
        <v>0.12012468720338251</v>
      </c>
      <c r="AO278" s="10">
        <v>675</v>
      </c>
      <c r="AP278">
        <f>AO278-AO277</f>
        <v>9</v>
      </c>
      <c r="AQ278">
        <f>IFERROR(AO278/AO277,0)-1</f>
        <v>1.3513513513513598E-2</v>
      </c>
      <c r="AR278" s="35">
        <f>IFERROR(AO278/3.974,0)</f>
        <v>169.85405133366885</v>
      </c>
      <c r="AS278" s="10">
        <v>1127</v>
      </c>
      <c r="AT278" s="22">
        <f>AS278-AS277</f>
        <v>2</v>
      </c>
      <c r="AU278" s="22">
        <f>IFERROR(AS278/AS277,0)-1</f>
        <v>1.777777777777878E-3</v>
      </c>
      <c r="AV278" s="35">
        <f>IFERROR(AS278/3.974,0)</f>
        <v>283.59335681932561</v>
      </c>
      <c r="AW278" s="51">
        <f>IFERROR(AS278/C278," ")</f>
        <v>6.0779618603848473E-3</v>
      </c>
      <c r="AX278" s="10">
        <v>173</v>
      </c>
      <c r="AY278">
        <f>AX278-AX277</f>
        <v>3</v>
      </c>
      <c r="AZ278" s="22">
        <f>IFERROR(AX278/AX277,0)-1</f>
        <v>1.7647058823529349E-2</v>
      </c>
      <c r="BA278" s="35">
        <f>IFERROR(AX278/3.974,0)</f>
        <v>43.532964267740311</v>
      </c>
      <c r="BB278" s="51">
        <f>IFERROR(AX278/C278," ")</f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>IFERROR(BC278-BC277,0)</f>
        <v>1406</v>
      </c>
      <c r="BE278" s="51">
        <f>IFERROR(BC278/BC277,0)-1</f>
        <v>6.1550584424112431E-2</v>
      </c>
      <c r="BF278" s="35">
        <f>IFERROR(BC278/3.974,0)</f>
        <v>6101.912430800201</v>
      </c>
      <c r="BG278" s="35">
        <f>IFERROR(BC278/C278," ")</f>
        <v>0.13077595133316075</v>
      </c>
      <c r="BH278" s="45">
        <v>32325</v>
      </c>
      <c r="BI278" s="48">
        <f>IFERROR((BH278-BH277), 0)</f>
        <v>367</v>
      </c>
      <c r="BJ278" s="14">
        <v>74307</v>
      </c>
      <c r="BK278" s="48">
        <f>IFERROR((BJ278-BJ277),0)</f>
        <v>976</v>
      </c>
      <c r="BL278" s="14">
        <v>53996</v>
      </c>
      <c r="BM278" s="48">
        <f>IFERROR((BL278-BL277),0)</f>
        <v>768</v>
      </c>
      <c r="BN278" s="14">
        <v>20602</v>
      </c>
      <c r="BO278" s="48">
        <f>IFERROR((BN278-BN277),0)</f>
        <v>286</v>
      </c>
      <c r="BP278" s="14">
        <v>4194</v>
      </c>
      <c r="BQ278" s="48">
        <f>IFERROR((BP278-BP277),0)</f>
        <v>50</v>
      </c>
      <c r="BR278" s="16">
        <v>24</v>
      </c>
      <c r="BS278" s="24">
        <f>IFERROR((BR278-BR277),0)</f>
        <v>0</v>
      </c>
      <c r="BT278" s="16">
        <v>158</v>
      </c>
      <c r="BU278" s="24">
        <f>IFERROR((BT278-BT277),0)</f>
        <v>0</v>
      </c>
      <c r="BV278" s="16">
        <v>652</v>
      </c>
      <c r="BW278" s="24">
        <f>IFERROR((BV278-BV277),0)</f>
        <v>3</v>
      </c>
      <c r="BX278" s="16">
        <v>1605</v>
      </c>
      <c r="BY278" s="24">
        <f>IFERROR((BX278-BX277),0)</f>
        <v>16</v>
      </c>
      <c r="BZ278" s="21">
        <v>848</v>
      </c>
      <c r="CA278" s="27">
        <f>IFERROR((BZ278-BZ277),0)</f>
        <v>4</v>
      </c>
    </row>
    <row r="279" spans="1:79">
      <c r="A279" s="3">
        <v>44176</v>
      </c>
      <c r="B279" s="22">
        <v>44176</v>
      </c>
      <c r="C279" s="10">
        <v>187779</v>
      </c>
      <c r="D279">
        <f>IFERROR(C279-C278,"")</f>
        <v>2355</v>
      </c>
      <c r="E279" s="10">
        <v>3309</v>
      </c>
      <c r="F279">
        <f>E279-E278</f>
        <v>22</v>
      </c>
      <c r="G279" s="10">
        <v>159070</v>
      </c>
      <c r="H279">
        <f>G279-G278</f>
        <v>1182</v>
      </c>
      <c r="I279">
        <f>+IFERROR(C279-E279-G279,"")</f>
        <v>25400</v>
      </c>
      <c r="J279">
        <f>+IFERROR(I279-I278,"")</f>
        <v>1151</v>
      </c>
      <c r="K279">
        <f>+IFERROR(E279/C279,"")</f>
        <v>1.7621778793155785E-2</v>
      </c>
      <c r="L279">
        <f>+IFERROR(G279/C279,"")</f>
        <v>0.84711282944312194</v>
      </c>
      <c r="M279">
        <f>+IFERROR(I279/C279,"")</f>
        <v>0.13526539176372224</v>
      </c>
      <c r="N279" s="22">
        <f>+IFERROR(D279/C279,"")</f>
        <v>1.2541338488329366E-2</v>
      </c>
      <c r="O279">
        <f>+IFERROR(F279/E279,"")</f>
        <v>6.6485343003928679E-3</v>
      </c>
      <c r="P279">
        <f>+IFERROR(H279/G279,"")</f>
        <v>7.4306908908027911E-3</v>
      </c>
      <c r="Q279">
        <f>+IFERROR(J279/I279,"")</f>
        <v>4.5314960629921262E-2</v>
      </c>
      <c r="R279" s="22">
        <f>+IFERROR(C279/3.974,"")</f>
        <v>47251.887267237042</v>
      </c>
      <c r="S279" s="22">
        <f>+IFERROR(E279/3.974,"")</f>
        <v>832.66230498238542</v>
      </c>
      <c r="T279" s="22">
        <f>+IFERROR(G279/3.974,"")</f>
        <v>40027.679919476599</v>
      </c>
      <c r="U279" s="22">
        <f>+IFERROR(I279/3.974,"")</f>
        <v>6391.545042778057</v>
      </c>
      <c r="V279" s="10">
        <v>1034667</v>
      </c>
      <c r="W279">
        <f>V279-V278</f>
        <v>13769</v>
      </c>
      <c r="X279" s="22">
        <f>IFERROR(W279-W278,0)</f>
        <v>470</v>
      </c>
      <c r="Y279" s="35">
        <f>IFERROR(V279/3.974,0)</f>
        <v>260359.08404630094</v>
      </c>
      <c r="Z279" s="10">
        <v>843338</v>
      </c>
      <c r="AA279" s="22">
        <f>Z279-Z278</f>
        <v>11414</v>
      </c>
      <c r="AB279" s="28">
        <f>IFERROR(Z279/V279,0)</f>
        <v>0.81508156730619608</v>
      </c>
      <c r="AC279" s="31">
        <f>IFERROR(AA279-AA278,0)</f>
        <v>562</v>
      </c>
      <c r="AD279">
        <f>V279-Z279</f>
        <v>191329</v>
      </c>
      <c r="AE279">
        <f>AD279-AD278</f>
        <v>2355</v>
      </c>
      <c r="AF279" s="28">
        <f>IFERROR(AD279/V279,0)</f>
        <v>0.1849184326938039</v>
      </c>
      <c r="AG279" s="31">
        <f>IFERROR(AE279-AE278,0)</f>
        <v>-92</v>
      </c>
      <c r="AH279" s="35">
        <f>IFERROR(AE279/W279,0)</f>
        <v>0.171036386084683</v>
      </c>
      <c r="AI279" s="35">
        <f>IFERROR(AD279/3.974,0)</f>
        <v>48145.193759436333</v>
      </c>
      <c r="AJ279" s="10">
        <v>23290</v>
      </c>
      <c r="AK279" s="22">
        <f>AJ279-AJ278</f>
        <v>1016</v>
      </c>
      <c r="AL279" s="22">
        <f>IFERROR(AJ279/AJ278,0)-1</f>
        <v>4.5613720032324778E-2</v>
      </c>
      <c r="AM279" s="35">
        <f>IFERROR(AJ279/3.974,0)</f>
        <v>5860.5938600905884</v>
      </c>
      <c r="AN279" s="35">
        <f>IFERROR(AJ279/C279," ")</f>
        <v>0.1240287785109091</v>
      </c>
      <c r="AO279" s="10">
        <v>676</v>
      </c>
      <c r="AP279">
        <f>AO279-AO278</f>
        <v>1</v>
      </c>
      <c r="AQ279">
        <f>IFERROR(AO279/AO278,0)-1</f>
        <v>1.481481481481417E-3</v>
      </c>
      <c r="AR279" s="35">
        <f>IFERROR(AO279/3.974,0)</f>
        <v>170.10568696527429</v>
      </c>
      <c r="AS279" s="10">
        <v>1262</v>
      </c>
      <c r="AT279" s="22">
        <f>AS279-AS278</f>
        <v>135</v>
      </c>
      <c r="AU279" s="22">
        <f>IFERROR(AS279/AS278,0)-1</f>
        <v>0.11978704525288375</v>
      </c>
      <c r="AV279" s="35">
        <f>IFERROR(AS279/3.974,0)</f>
        <v>317.56416708605934</v>
      </c>
      <c r="AW279" s="51">
        <f>IFERROR(AS279/C279," ")</f>
        <v>6.7206663151896644E-3</v>
      </c>
      <c r="AX279" s="10">
        <v>172</v>
      </c>
      <c r="AY279">
        <f>AX279-AX278</f>
        <v>-1</v>
      </c>
      <c r="AZ279" s="22">
        <f>IFERROR(AX279/AX278,0)-1</f>
        <v>-5.7803468208093012E-3</v>
      </c>
      <c r="BA279" s="35">
        <f>IFERROR(AX279/3.974,0)</f>
        <v>43.281328636134873</v>
      </c>
      <c r="BB279" s="51">
        <f>IFERROR(AX279/C279," ")</f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>IFERROR(BC279-BC278,0)</f>
        <v>1151</v>
      </c>
      <c r="BE279" s="51">
        <f>IFERROR(BC279/BC278,0)-1</f>
        <v>4.7465874881438497E-2</v>
      </c>
      <c r="BF279" s="35">
        <f>IFERROR(BC279/3.974,0)</f>
        <v>6391.545042778057</v>
      </c>
      <c r="BG279" s="35">
        <f>IFERROR(BC279/C279," ")</f>
        <v>0.13526539176372224</v>
      </c>
      <c r="BH279" s="45">
        <v>32663</v>
      </c>
      <c r="BI279" s="48">
        <f>IFERROR((BH279-BH278), 0)</f>
        <v>338</v>
      </c>
      <c r="BJ279" s="14">
        <v>75319</v>
      </c>
      <c r="BK279" s="48">
        <f>IFERROR((BJ279-BJ278),0)</f>
        <v>1012</v>
      </c>
      <c r="BL279" s="14">
        <v>54698</v>
      </c>
      <c r="BM279" s="48">
        <f>IFERROR((BL279-BL278),0)</f>
        <v>702</v>
      </c>
      <c r="BN279" s="14">
        <v>20861</v>
      </c>
      <c r="BO279" s="48">
        <f>IFERROR((BN279-BN278),0)</f>
        <v>259</v>
      </c>
      <c r="BP279" s="14">
        <v>4238</v>
      </c>
      <c r="BQ279" s="48">
        <f>IFERROR((BP279-BP278),0)</f>
        <v>44</v>
      </c>
      <c r="BR279" s="16">
        <v>24</v>
      </c>
      <c r="BS279" s="24">
        <f>IFERROR((BR279-BR278),0)</f>
        <v>0</v>
      </c>
      <c r="BT279" s="16">
        <v>159</v>
      </c>
      <c r="BU279" s="24">
        <f>IFERROR((BT279-BT278),0)</f>
        <v>1</v>
      </c>
      <c r="BV279" s="16">
        <v>658</v>
      </c>
      <c r="BW279" s="24">
        <f>IFERROR((BV279-BV278),0)</f>
        <v>6</v>
      </c>
      <c r="BX279" s="16">
        <v>1618</v>
      </c>
      <c r="BY279" s="24">
        <f>IFERROR((BX279-BX278),0)</f>
        <v>13</v>
      </c>
      <c r="BZ279" s="21">
        <v>850</v>
      </c>
      <c r="CA279" s="27">
        <f>IFERROR((BZ279-BZ278),0)</f>
        <v>2</v>
      </c>
    </row>
    <row r="280" spans="1:79">
      <c r="A280" s="3">
        <v>44177</v>
      </c>
      <c r="B280" s="22">
        <v>44177</v>
      </c>
      <c r="C280" s="10">
        <v>190585</v>
      </c>
      <c r="D280">
        <f>IFERROR(C280-C279,"")</f>
        <v>2806</v>
      </c>
      <c r="E280" s="10">
        <v>3331</v>
      </c>
      <c r="F280">
        <f>E280-E279</f>
        <v>22</v>
      </c>
      <c r="G280" s="10">
        <v>160641</v>
      </c>
      <c r="H280">
        <f>G280-G279</f>
        <v>1571</v>
      </c>
      <c r="I280">
        <f>+IFERROR(C280-E280-G280,"")</f>
        <v>26613</v>
      </c>
      <c r="J280">
        <f>+IFERROR(I280-I279,"")</f>
        <v>1213</v>
      </c>
      <c r="K280">
        <f>+IFERROR(E280/C280,"")</f>
        <v>1.7477765826271741E-2</v>
      </c>
      <c r="L280">
        <f>+IFERROR(G280/C280,"")</f>
        <v>0.84288375265629512</v>
      </c>
      <c r="M280">
        <f>+IFERROR(I280/C280,"")</f>
        <v>0.13963848151743316</v>
      </c>
      <c r="N280" s="22">
        <f>+IFERROR(D280/C280,"")</f>
        <v>1.4723089435160165E-2</v>
      </c>
      <c r="O280">
        <f>+IFERROR(F280/E280,"")</f>
        <v>6.6046232362653862E-3</v>
      </c>
      <c r="P280">
        <f>+IFERROR(H280/G280,"")</f>
        <v>9.779570595302569E-3</v>
      </c>
      <c r="Q280">
        <f>+IFERROR(J280/I280,"")</f>
        <v>4.5579228196745952E-2</v>
      </c>
      <c r="R280" s="22">
        <f>+IFERROR(C280/3.974,"")</f>
        <v>47957.976849521889</v>
      </c>
      <c r="S280" s="22">
        <f>+IFERROR(E280/3.974,"")</f>
        <v>838.19828887770507</v>
      </c>
      <c r="T280" s="22">
        <f>+IFERROR(G280/3.974,"")</f>
        <v>40422.999496728735</v>
      </c>
      <c r="U280" s="22">
        <f>+IFERROR(I280/3.974,"")</f>
        <v>6696.77906391545</v>
      </c>
      <c r="V280" s="10">
        <v>1051067</v>
      </c>
      <c r="W280">
        <f>V280-V279</f>
        <v>16400</v>
      </c>
      <c r="X280" s="22">
        <f>IFERROR(W280-W279,0)</f>
        <v>2631</v>
      </c>
      <c r="Y280" s="35">
        <f>IFERROR(V280/3.974,0)</f>
        <v>264485.90840463008</v>
      </c>
      <c r="Z280" s="10">
        <v>856932</v>
      </c>
      <c r="AA280" s="22">
        <f>Z280-Z279</f>
        <v>13594</v>
      </c>
      <c r="AB280" s="28">
        <f>IFERROR(Z280/V280,0)</f>
        <v>0.81529721701851543</v>
      </c>
      <c r="AC280" s="31">
        <f>IFERROR(AA280-AA279,0)</f>
        <v>2180</v>
      </c>
      <c r="AD280">
        <f>V280-Z280</f>
        <v>194135</v>
      </c>
      <c r="AE280">
        <f>AD280-AD279</f>
        <v>2806</v>
      </c>
      <c r="AF280" s="28">
        <f>IFERROR(AD280/V280,0)</f>
        <v>0.18470278298148454</v>
      </c>
      <c r="AG280" s="31">
        <f>IFERROR(AE280-AE279,0)</f>
        <v>451</v>
      </c>
      <c r="AH280" s="35">
        <f>IFERROR(AE280/W280,0)</f>
        <v>0.17109756097560977</v>
      </c>
      <c r="AI280" s="35">
        <f>IFERROR(AD280/3.974,0)</f>
        <v>48851.283341721188</v>
      </c>
      <c r="AJ280" s="10">
        <v>24469</v>
      </c>
      <c r="AK280" s="22">
        <f>AJ280-AJ279</f>
        <v>1179</v>
      </c>
      <c r="AL280" s="22">
        <f>IFERROR(AJ280/AJ279,0)-1</f>
        <v>5.0622584800343429E-2</v>
      </c>
      <c r="AM280" s="35">
        <f>IFERROR(AJ280/3.974,0)</f>
        <v>6157.2722697533964</v>
      </c>
      <c r="AN280" s="35">
        <f>IFERROR(AJ280/C280," ")</f>
        <v>0.12838890783639845</v>
      </c>
      <c r="AO280" s="10">
        <v>696</v>
      </c>
      <c r="AP280">
        <f>AO280-AO279</f>
        <v>20</v>
      </c>
      <c r="AQ280">
        <f>IFERROR(AO280/AO279,0)-1</f>
        <v>2.9585798816567976E-2</v>
      </c>
      <c r="AR280" s="35">
        <f>IFERROR(AO280/3.974,0)</f>
        <v>175.13839959738297</v>
      </c>
      <c r="AS280" s="10">
        <v>1265</v>
      </c>
      <c r="AT280" s="22">
        <f>AS280-AS279</f>
        <v>3</v>
      </c>
      <c r="AU280" s="22">
        <f>IFERROR(AS280/AS279,0)-1</f>
        <v>2.3771790808240212E-3</v>
      </c>
      <c r="AV280" s="35">
        <f>IFERROR(AS280/3.974,0)</f>
        <v>318.31907398087566</v>
      </c>
      <c r="AW280" s="51">
        <f>IFERROR(AS280/C280," ")</f>
        <v>6.6374583519164679E-3</v>
      </c>
      <c r="AX280" s="10">
        <v>183</v>
      </c>
      <c r="AY280">
        <f>AX280-AX279</f>
        <v>11</v>
      </c>
      <c r="AZ280" s="22">
        <f>IFERROR(AX280/AX279,0)-1</f>
        <v>6.3953488372092915E-2</v>
      </c>
      <c r="BA280" s="35">
        <f>IFERROR(AX280/3.974,0)</f>
        <v>46.04932058379466</v>
      </c>
      <c r="BB280" s="51">
        <f>IFERROR(AX280/C280," ")</f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>IFERROR(BC280-BC279,0)</f>
        <v>1213</v>
      </c>
      <c r="BE280" s="51">
        <f>IFERROR(BC280/BC279,0)-1</f>
        <v>4.7755905511811081E-2</v>
      </c>
      <c r="BF280" s="35">
        <f>IFERROR(BC280/3.974,0)</f>
        <v>6696.77906391545</v>
      </c>
      <c r="BG280" s="35">
        <f>IFERROR(BC280/C280," ")</f>
        <v>0.13963848151743316</v>
      </c>
      <c r="BH280" s="45">
        <v>33097</v>
      </c>
      <c r="BI280" s="48">
        <f>IFERROR((BH280-BH279), 0)</f>
        <v>434</v>
      </c>
      <c r="BJ280" s="14">
        <v>76461</v>
      </c>
      <c r="BK280" s="48">
        <f>IFERROR((BJ280-BJ279),0)</f>
        <v>1142</v>
      </c>
      <c r="BL280" s="14">
        <v>55557</v>
      </c>
      <c r="BM280" s="48">
        <f>IFERROR((BL280-BL279),0)</f>
        <v>859</v>
      </c>
      <c r="BN280" s="14">
        <v>21181</v>
      </c>
      <c r="BO280" s="48">
        <f>IFERROR((BN280-BN279),0)</f>
        <v>320</v>
      </c>
      <c r="BP280" s="14">
        <v>4289</v>
      </c>
      <c r="BQ280" s="48">
        <f>IFERROR((BP280-BP279),0)</f>
        <v>51</v>
      </c>
      <c r="BR280" s="16">
        <v>24</v>
      </c>
      <c r="BS280" s="24">
        <f>IFERROR((BR280-BR279),0)</f>
        <v>0</v>
      </c>
      <c r="BT280" s="16">
        <v>160</v>
      </c>
      <c r="BU280" s="24">
        <f>IFERROR((BT280-BT279),0)</f>
        <v>1</v>
      </c>
      <c r="BV280" s="16">
        <v>662</v>
      </c>
      <c r="BW280" s="24">
        <f>IFERROR((BV280-BV279),0)</f>
        <v>4</v>
      </c>
      <c r="BX280" s="16">
        <v>1629</v>
      </c>
      <c r="BY280" s="24">
        <f>IFERROR((BX280-BX279),0)</f>
        <v>11</v>
      </c>
      <c r="BZ280" s="21">
        <v>856</v>
      </c>
      <c r="CA280" s="27">
        <f>IFERROR((BZ280-BZ279),0)</f>
        <v>6</v>
      </c>
    </row>
    <row r="281" spans="1:79">
      <c r="A281" s="3">
        <v>44178</v>
      </c>
      <c r="B281" s="22">
        <v>44178</v>
      </c>
      <c r="C281" s="10">
        <v>193007</v>
      </c>
      <c r="D281">
        <f>IFERROR(C281-C280,"")</f>
        <v>2422</v>
      </c>
      <c r="E281" s="10">
        <v>3356</v>
      </c>
      <c r="F281">
        <f>E281-E280</f>
        <v>25</v>
      </c>
      <c r="G281" s="10">
        <v>162105</v>
      </c>
      <c r="H281">
        <f>G281-G280</f>
        <v>1464</v>
      </c>
      <c r="I281">
        <f>+IFERROR(C281-E281-G281,"")</f>
        <v>27546</v>
      </c>
      <c r="J281">
        <f>+IFERROR(I281-I280,"")</f>
        <v>933</v>
      </c>
      <c r="K281">
        <f>+IFERROR(E281/C281,"")</f>
        <v>1.7387970384493828E-2</v>
      </c>
      <c r="L281">
        <f>+IFERROR(G281/C281,"")</f>
        <v>0.83989181739522401</v>
      </c>
      <c r="M281">
        <f>+IFERROR(I281/C281,"")</f>
        <v>0.14272021222028217</v>
      </c>
      <c r="N281" s="22">
        <f>+IFERROR(D281/C281,"")</f>
        <v>1.2548767661276534E-2</v>
      </c>
      <c r="O281">
        <f>+IFERROR(F281/E281,"")</f>
        <v>7.4493444576877238E-3</v>
      </c>
      <c r="P281">
        <f>+IFERROR(H281/G281,"")</f>
        <v>9.0311834921809938E-3</v>
      </c>
      <c r="Q281">
        <f>+IFERROR(J281/I281,"")</f>
        <v>3.387061642343716E-2</v>
      </c>
      <c r="R281" s="22">
        <f>+IFERROR(C281/3.974,"")</f>
        <v>48567.438349270255</v>
      </c>
      <c r="S281" s="22">
        <f>+IFERROR(E281/3.974,"")</f>
        <v>844.48917966784097</v>
      </c>
      <c r="T281" s="22">
        <f>+IFERROR(G281/3.974,"")</f>
        <v>40791.394061399093</v>
      </c>
      <c r="U281" s="22">
        <f>+IFERROR(I281/3.974,"")</f>
        <v>6931.5551082033217</v>
      </c>
      <c r="V281" s="10">
        <v>1063099</v>
      </c>
      <c r="W281">
        <f>V281-V280</f>
        <v>12032</v>
      </c>
      <c r="X281" s="22">
        <f>IFERROR(W281-W280,0)</f>
        <v>-4368</v>
      </c>
      <c r="Y281" s="35">
        <f>IFERROR(V281/3.974,0)</f>
        <v>267513.58832410671</v>
      </c>
      <c r="Z281" s="10">
        <v>866542</v>
      </c>
      <c r="AA281" s="22">
        <f>Z281-Z280</f>
        <v>9610</v>
      </c>
      <c r="AB281" s="28">
        <f>IFERROR(Z281/V281,0)</f>
        <v>0.81510941125897018</v>
      </c>
      <c r="AC281" s="31">
        <f>IFERROR(AA281-AA280,0)</f>
        <v>-3984</v>
      </c>
      <c r="AD281">
        <f>V281-Z281</f>
        <v>196557</v>
      </c>
      <c r="AE281">
        <f>AD281-AD280</f>
        <v>2422</v>
      </c>
      <c r="AF281" s="28">
        <f>IFERROR(AD281/V281,0)</f>
        <v>0.18489058874102976</v>
      </c>
      <c r="AG281" s="31">
        <f>IFERROR(AE281-AE280,0)</f>
        <v>-384</v>
      </c>
      <c r="AH281" s="35">
        <f>IFERROR(AE281/W281,0)</f>
        <v>0.20129654255319149</v>
      </c>
      <c r="AI281" s="35">
        <f>IFERROR(AD281/3.974,0)</f>
        <v>49460.744841469546</v>
      </c>
      <c r="AJ281" s="10">
        <v>25392</v>
      </c>
      <c r="AK281" s="22">
        <f>AJ281-AJ280</f>
        <v>923</v>
      </c>
      <c r="AL281" s="22">
        <f>IFERROR(AJ281/AJ280,0)-1</f>
        <v>3.7721198250848076E-2</v>
      </c>
      <c r="AM281" s="35">
        <f>IFERROR(AJ281/3.974,0)</f>
        <v>6389.5319577252139</v>
      </c>
      <c r="AN281" s="35">
        <f>IFERROR(AJ281/C281," ")</f>
        <v>0.1315599952333335</v>
      </c>
      <c r="AO281" s="10">
        <v>722</v>
      </c>
      <c r="AP281">
        <f>AO281-AO280</f>
        <v>26</v>
      </c>
      <c r="AQ281">
        <f>IFERROR(AO281/AO280,0)-1</f>
        <v>3.7356321839080442E-2</v>
      </c>
      <c r="AR281" s="35">
        <f>IFERROR(AO281/3.974,0)</f>
        <v>181.68092601912429</v>
      </c>
      <c r="AS281" s="10">
        <v>1244</v>
      </c>
      <c r="AT281" s="22">
        <f>AS281-AS280</f>
        <v>-21</v>
      </c>
      <c r="AU281" s="22">
        <f>IFERROR(AS281/AS280,0)-1</f>
        <v>-1.6600790513834007E-2</v>
      </c>
      <c r="AV281" s="35">
        <f>IFERROR(AS281/3.974,0)</f>
        <v>313.03472571716151</v>
      </c>
      <c r="AW281" s="51">
        <f>IFERROR(AS281/C281," ")</f>
        <v>6.4453620853129681E-3</v>
      </c>
      <c r="AX281" s="10">
        <v>188</v>
      </c>
      <c r="AY281">
        <f>AX281-AX280</f>
        <v>5</v>
      </c>
      <c r="AZ281" s="22">
        <f>IFERROR(AX281/AX280,0)-1</f>
        <v>2.732240437158473E-2</v>
      </c>
      <c r="BA281" s="35">
        <f>IFERROR(AX281/3.974,0)</f>
        <v>47.307498741821838</v>
      </c>
      <c r="BB281" s="51">
        <f>IFERROR(AX281/C281," ")</f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>IFERROR(BC281-BC280,0)</f>
        <v>933</v>
      </c>
      <c r="BE281" s="51">
        <f>IFERROR(BC281/BC280,0)-1</f>
        <v>3.5058054334347943E-2</v>
      </c>
      <c r="BF281" s="35">
        <f>IFERROR(BC281/3.974,0)</f>
        <v>6931.5551082033217</v>
      </c>
      <c r="BG281" s="35">
        <f>IFERROR(BC281/C281," ")</f>
        <v>0.14272021222028217</v>
      </c>
      <c r="BH281" s="45">
        <v>33515</v>
      </c>
      <c r="BI281" s="48">
        <f>IFERROR((BH281-BH280), 0)</f>
        <v>418</v>
      </c>
      <c r="BJ281" s="14">
        <v>77373</v>
      </c>
      <c r="BK281" s="48">
        <f>IFERROR((BJ281-BJ280),0)</f>
        <v>912</v>
      </c>
      <c r="BL281" s="14">
        <v>56280</v>
      </c>
      <c r="BM281" s="48">
        <f>IFERROR((BL281-BL280),0)</f>
        <v>723</v>
      </c>
      <c r="BN281" s="14">
        <v>21493</v>
      </c>
      <c r="BO281" s="48">
        <f>IFERROR((BN281-BN280),0)</f>
        <v>312</v>
      </c>
      <c r="BP281" s="14">
        <v>4346</v>
      </c>
      <c r="BQ281" s="48">
        <f>IFERROR((BP281-BP280),0)</f>
        <v>57</v>
      </c>
      <c r="BR281" s="16">
        <v>24</v>
      </c>
      <c r="BS281" s="24">
        <f>IFERROR((BR281-BR280),0)</f>
        <v>0</v>
      </c>
      <c r="BT281" s="16">
        <v>160</v>
      </c>
      <c r="BU281" s="24">
        <f>IFERROR((BT281-BT280),0)</f>
        <v>0</v>
      </c>
      <c r="BV281" s="16">
        <v>668</v>
      </c>
      <c r="BW281" s="24">
        <f>IFERROR((BV281-BV280),0)</f>
        <v>6</v>
      </c>
      <c r="BX281" s="16">
        <v>1640</v>
      </c>
      <c r="BY281" s="24">
        <f>IFERROR((BX281-BX280),0)</f>
        <v>11</v>
      </c>
      <c r="BZ281" s="21">
        <v>864</v>
      </c>
      <c r="CA281" s="27">
        <f>IFERROR((BZ281-BZ280),0)</f>
        <v>8</v>
      </c>
    </row>
    <row r="282" spans="1:79">
      <c r="A282" s="3">
        <v>44179</v>
      </c>
      <c r="B282" s="22">
        <v>44179</v>
      </c>
      <c r="C282" s="10">
        <v>194619</v>
      </c>
      <c r="D282">
        <f>IFERROR(C282-C281,"")</f>
        <v>1612</v>
      </c>
      <c r="E282" s="10">
        <v>3382</v>
      </c>
      <c r="F282">
        <f>E282-E281</f>
        <v>26</v>
      </c>
      <c r="G282" s="10">
        <v>163334</v>
      </c>
      <c r="H282">
        <f>G282-G281</f>
        <v>1229</v>
      </c>
      <c r="I282">
        <f>+IFERROR(C282-E282-G282,"")</f>
        <v>27903</v>
      </c>
      <c r="J282">
        <f>+IFERROR(I282-I281,"")</f>
        <v>357</v>
      </c>
      <c r="K282">
        <f>+IFERROR(E282/C282,"")</f>
        <v>1.7377542788730802E-2</v>
      </c>
      <c r="L282">
        <f>+IFERROR(G282/C282,"")</f>
        <v>0.83925002183753894</v>
      </c>
      <c r="M282">
        <f>+IFERROR(I282/C282,"")</f>
        <v>0.14337243537373021</v>
      </c>
      <c r="N282" s="22">
        <f>+IFERROR(D282/C282,"")</f>
        <v>8.2828500814411746E-3</v>
      </c>
      <c r="O282">
        <f>+IFERROR(F282/E282,"")</f>
        <v>7.68775872264932E-3</v>
      </c>
      <c r="P282">
        <f>+IFERROR(H282/G282,"")</f>
        <v>7.5244590838404743E-3</v>
      </c>
      <c r="Q282">
        <f>+IFERROR(J282/I282,"")</f>
        <v>1.2794323191054726E-2</v>
      </c>
      <c r="R282" s="22">
        <f>+IFERROR(C282/3.974,"")</f>
        <v>48973.074987418215</v>
      </c>
      <c r="S282" s="22">
        <f>+IFERROR(E282/3.974,"")</f>
        <v>851.03170608958226</v>
      </c>
      <c r="T282" s="22">
        <f>+IFERROR(G282/3.974,"")</f>
        <v>41100.654252642169</v>
      </c>
      <c r="U282" s="22">
        <f>+IFERROR(I282/3.974,"")</f>
        <v>7021.3890286864616</v>
      </c>
      <c r="V282" s="10">
        <v>1072669</v>
      </c>
      <c r="W282">
        <f>V282-V281</f>
        <v>9570</v>
      </c>
      <c r="X282" s="22">
        <f>IFERROR(W282-W281,0)</f>
        <v>-2462</v>
      </c>
      <c r="Y282" s="35">
        <f>IFERROR(V282/3.974,0)</f>
        <v>269921.74131857068</v>
      </c>
      <c r="Z282" s="10">
        <v>874500</v>
      </c>
      <c r="AA282" s="22">
        <f>Z282-Z281</f>
        <v>7958</v>
      </c>
      <c r="AB282" s="28">
        <f>IFERROR(Z282/V282,0)</f>
        <v>0.81525615077903812</v>
      </c>
      <c r="AC282" s="31">
        <f>IFERROR(AA282-AA281,0)</f>
        <v>-1652</v>
      </c>
      <c r="AD282">
        <f>V282-Z282</f>
        <v>198169</v>
      </c>
      <c r="AE282">
        <f>AD282-AD281</f>
        <v>1612</v>
      </c>
      <c r="AF282" s="28">
        <f>IFERROR(AD282/V282,0)</f>
        <v>0.18474384922096193</v>
      </c>
      <c r="AG282" s="31">
        <f>IFERROR(AE282-AE281,0)</f>
        <v>-810</v>
      </c>
      <c r="AH282" s="35">
        <f>IFERROR(AE282/W282,0)</f>
        <v>0.16844305120167188</v>
      </c>
      <c r="AI282" s="35">
        <f>IFERROR(AD282/3.974,0)</f>
        <v>49866.381479617514</v>
      </c>
      <c r="AJ282" s="10">
        <v>25730</v>
      </c>
      <c r="AK282" s="22">
        <f>AJ282-AJ281</f>
        <v>338</v>
      </c>
      <c r="AL282" s="22">
        <f>IFERROR(AJ282/AJ281,0)-1</f>
        <v>1.3311279143037202E-2</v>
      </c>
      <c r="AM282" s="35">
        <f>IFERROR(AJ282/3.974,0)</f>
        <v>6474.5848012078504</v>
      </c>
      <c r="AN282" s="35">
        <f>IFERROR(AJ282/C282," ")</f>
        <v>0.13220703014608029</v>
      </c>
      <c r="AO282" s="10">
        <v>738</v>
      </c>
      <c r="AP282">
        <f>AO282-AO281</f>
        <v>16</v>
      </c>
      <c r="AQ282">
        <f>IFERROR(AO282/AO281,0)-1</f>
        <v>2.2160664819944609E-2</v>
      </c>
      <c r="AR282" s="35">
        <f>IFERROR(AO282/3.974,0)</f>
        <v>185.70709612481127</v>
      </c>
      <c r="AS282" s="10">
        <v>1250</v>
      </c>
      <c r="AT282" s="22">
        <f>AS282-AS281</f>
        <v>6</v>
      </c>
      <c r="AU282" s="22">
        <f>IFERROR(AS282/AS281,0)-1</f>
        <v>4.8231511254019921E-3</v>
      </c>
      <c r="AV282" s="35">
        <f>IFERROR(AS282/3.974,0)</f>
        <v>314.54453950679414</v>
      </c>
      <c r="AW282" s="51">
        <f>IFERROR(AS282/C282," ")</f>
        <v>6.4228055842440873E-3</v>
      </c>
      <c r="AX282" s="10">
        <v>185</v>
      </c>
      <c r="AY282">
        <f>AX282-AX281</f>
        <v>-3</v>
      </c>
      <c r="AZ282" s="22">
        <f>IFERROR(AX282/AX281,0)-1</f>
        <v>-1.5957446808510634E-2</v>
      </c>
      <c r="BA282" s="35">
        <f>IFERROR(AX282/3.974,0)</f>
        <v>46.55259184700553</v>
      </c>
      <c r="BB282" s="51">
        <f>IFERROR(AX282/C282," ")</f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>IFERROR(BC282-BC281,0)</f>
        <v>357</v>
      </c>
      <c r="BE282" s="51">
        <f>IFERROR(BC282/BC281,0)-1</f>
        <v>1.2960139403180193E-2</v>
      </c>
      <c r="BF282" s="35">
        <f>IFERROR(BC282/3.974,0)</f>
        <v>7021.3890286864616</v>
      </c>
      <c r="BG282" s="35">
        <f>IFERROR(BC282/C282," ")</f>
        <v>0.14337243537373021</v>
      </c>
      <c r="BH282" s="45">
        <v>33779</v>
      </c>
      <c r="BI282" s="48">
        <f>IFERROR((BH282-BH281), 0)</f>
        <v>264</v>
      </c>
      <c r="BK282" s="48">
        <f>IFERROR((BJ282-BJ281),0)</f>
        <v>-77373</v>
      </c>
      <c r="BM282" s="48">
        <f>IFERROR((BL282-BL281),0)</f>
        <v>-56280</v>
      </c>
      <c r="BO282" s="48">
        <f>IFERROR((BN282-BN281),0)</f>
        <v>-21493</v>
      </c>
      <c r="BQ282" s="48">
        <f>IFERROR((BP282-BP281),0)</f>
        <v>-4346</v>
      </c>
      <c r="BS282" s="24">
        <f>IFERROR((BR282-BR281),0)</f>
        <v>-24</v>
      </c>
      <c r="BU282" s="24">
        <f>IFERROR((BT282-BT281),0)</f>
        <v>-160</v>
      </c>
      <c r="BW282" s="24">
        <f>IFERROR((BV282-BV281),0)</f>
        <v>-668</v>
      </c>
      <c r="BY282" s="24">
        <f>IFERROR((BX282-BX281),0)</f>
        <v>-1640</v>
      </c>
      <c r="CA282" s="27">
        <f>IFERROR((BZ282-BZ281),0)</f>
        <v>-864</v>
      </c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JY14"/>
  <sheetViews>
    <sheetView topLeftCell="A2" workbookViewId="0">
      <pane xSplit="1" topLeftCell="JT1" activePane="topRight" state="frozen"/>
      <selection pane="topRight" activeCell="JV15" sqref="JV15"/>
      <selection activeCell="A2" sqref="A2"/>
    </sheetView>
  </sheetViews>
  <sheetFormatPr defaultColWidth="11.42578125" defaultRowHeight="15"/>
  <cols>
    <col min="1" max="1" width="14" bestFit="1" customWidth="1"/>
  </cols>
  <sheetData>
    <row r="1" spans="1:285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</row>
    <row r="2" spans="1:285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1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1" t="s">
        <v>285</v>
      </c>
      <c r="GZ2" s="50" t="s">
        <v>286</v>
      </c>
      <c r="HA2" s="43" t="s">
        <v>287</v>
      </c>
      <c r="HB2" s="50" t="s">
        <v>288</v>
      </c>
      <c r="HC2" s="111" t="s">
        <v>289</v>
      </c>
      <c r="HD2" s="50" t="s">
        <v>290</v>
      </c>
      <c r="HE2" s="111" t="s">
        <v>291</v>
      </c>
      <c r="HF2" s="50" t="s">
        <v>292</v>
      </c>
      <c r="HG2" s="43" t="s">
        <v>293</v>
      </c>
      <c r="HH2" s="50" t="s">
        <v>294</v>
      </c>
      <c r="HI2" s="111" t="s">
        <v>295</v>
      </c>
      <c r="HJ2" s="50" t="s">
        <v>296</v>
      </c>
      <c r="HK2" s="111" t="s">
        <v>297</v>
      </c>
      <c r="HL2" s="50" t="s">
        <v>298</v>
      </c>
      <c r="HM2" s="111" t="s">
        <v>299</v>
      </c>
      <c r="HN2" s="50" t="s">
        <v>300</v>
      </c>
      <c r="HO2" s="111" t="s">
        <v>301</v>
      </c>
      <c r="HP2" s="39" t="s">
        <v>302</v>
      </c>
      <c r="HQ2" s="111" t="s">
        <v>303</v>
      </c>
      <c r="HR2" s="50" t="s">
        <v>304</v>
      </c>
      <c r="HS2" s="111" t="s">
        <v>305</v>
      </c>
      <c r="HT2" s="50" t="s">
        <v>306</v>
      </c>
      <c r="HU2" s="111" t="s">
        <v>307</v>
      </c>
      <c r="HV2" s="50" t="s">
        <v>308</v>
      </c>
      <c r="HW2" s="111" t="s">
        <v>309</v>
      </c>
      <c r="HX2" s="50" t="s">
        <v>310</v>
      </c>
      <c r="HY2" s="111" t="s">
        <v>311</v>
      </c>
      <c r="HZ2" s="39" t="s">
        <v>312</v>
      </c>
      <c r="IA2" s="111" t="s">
        <v>313</v>
      </c>
      <c r="IB2" s="50" t="s">
        <v>314</v>
      </c>
      <c r="IC2" s="111" t="s">
        <v>315</v>
      </c>
      <c r="ID2" s="50" t="s">
        <v>316</v>
      </c>
      <c r="IE2" s="111" t="s">
        <v>317</v>
      </c>
      <c r="IF2" s="50" t="s">
        <v>318</v>
      </c>
      <c r="IG2" s="111" t="s">
        <v>319</v>
      </c>
      <c r="IH2" s="50" t="s">
        <v>320</v>
      </c>
      <c r="II2" s="43" t="s">
        <v>321</v>
      </c>
      <c r="IJ2" s="50" t="s">
        <v>322</v>
      </c>
      <c r="IK2" s="111" t="s">
        <v>323</v>
      </c>
      <c r="IL2" s="50" t="s">
        <v>324</v>
      </c>
      <c r="IM2" s="43" t="s">
        <v>325</v>
      </c>
      <c r="IN2" s="50" t="s">
        <v>326</v>
      </c>
      <c r="IO2" s="111" t="s">
        <v>327</v>
      </c>
      <c r="IP2" s="50" t="s">
        <v>328</v>
      </c>
      <c r="IQ2" s="43" t="s">
        <v>329</v>
      </c>
      <c r="IR2" s="50" t="s">
        <v>330</v>
      </c>
      <c r="IS2" s="111" t="s">
        <v>331</v>
      </c>
      <c r="IT2" s="50" t="s">
        <v>332</v>
      </c>
      <c r="IU2" s="111" t="s">
        <v>333</v>
      </c>
      <c r="IV2" s="50" t="s">
        <v>334</v>
      </c>
      <c r="IW2" s="111" t="s">
        <v>335</v>
      </c>
      <c r="IX2" s="50" t="s">
        <v>336</v>
      </c>
      <c r="IY2" s="43" t="s">
        <v>337</v>
      </c>
      <c r="IZ2" s="50" t="s">
        <v>338</v>
      </c>
      <c r="JA2" s="111" t="s">
        <v>339</v>
      </c>
      <c r="JB2" s="50" t="s">
        <v>340</v>
      </c>
      <c r="JC2" s="111" t="s">
        <v>341</v>
      </c>
      <c r="JD2" s="50" t="s">
        <v>342</v>
      </c>
      <c r="JE2" s="111" t="s">
        <v>343</v>
      </c>
      <c r="JF2" s="39" t="s">
        <v>344</v>
      </c>
      <c r="JG2" s="111" t="s">
        <v>345</v>
      </c>
      <c r="JH2" s="50" t="s">
        <v>346</v>
      </c>
      <c r="JI2" s="111" t="s">
        <v>347</v>
      </c>
      <c r="JJ2" s="50" t="s">
        <v>348</v>
      </c>
      <c r="JK2" s="111" t="s">
        <v>349</v>
      </c>
      <c r="JL2" s="50" t="s">
        <v>350</v>
      </c>
      <c r="JM2" s="111" t="s">
        <v>351</v>
      </c>
      <c r="JN2" s="50" t="s">
        <v>352</v>
      </c>
      <c r="JO2" s="111" t="s">
        <v>353</v>
      </c>
      <c r="JP2" s="39" t="s">
        <v>354</v>
      </c>
      <c r="JQ2" s="111" t="s">
        <v>355</v>
      </c>
      <c r="JR2" s="164" t="s">
        <v>356</v>
      </c>
      <c r="JS2" s="164" t="s">
        <v>357</v>
      </c>
      <c r="JT2" s="164" t="s">
        <v>358</v>
      </c>
      <c r="JU2" s="164" t="s">
        <v>359</v>
      </c>
      <c r="JV2" s="164" t="s">
        <v>360</v>
      </c>
      <c r="JW2" s="164" t="s">
        <v>361</v>
      </c>
      <c r="JX2" s="164" t="s">
        <v>362</v>
      </c>
      <c r="JY2" s="165" t="s">
        <v>363</v>
      </c>
    </row>
    <row r="3" spans="1:285">
      <c r="A3" t="s">
        <v>364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>
        <v>3814</v>
      </c>
      <c r="JM3">
        <v>3824</v>
      </c>
      <c r="JN3">
        <v>3826</v>
      </c>
      <c r="JO3">
        <v>3828</v>
      </c>
      <c r="JP3">
        <v>3830</v>
      </c>
      <c r="JQ3">
        <v>3831</v>
      </c>
      <c r="JR3">
        <v>3837</v>
      </c>
      <c r="JS3">
        <v>3845</v>
      </c>
      <c r="JT3">
        <v>3852</v>
      </c>
      <c r="JU3">
        <v>3852</v>
      </c>
      <c r="JV3">
        <v>3859</v>
      </c>
    </row>
    <row r="4" spans="1:285">
      <c r="A4" t="s">
        <v>365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>
        <v>3019</v>
      </c>
      <c r="JM4">
        <v>3020</v>
      </c>
      <c r="JN4">
        <v>3020</v>
      </c>
      <c r="JO4">
        <v>3022</v>
      </c>
      <c r="JP4">
        <v>3024</v>
      </c>
      <c r="JQ4">
        <v>3026</v>
      </c>
      <c r="JR4">
        <v>3036</v>
      </c>
      <c r="JS4">
        <v>3038</v>
      </c>
      <c r="JT4">
        <v>3041</v>
      </c>
      <c r="JU4">
        <v>3041</v>
      </c>
      <c r="JV4">
        <v>3041</v>
      </c>
    </row>
    <row r="5" spans="1:285">
      <c r="A5" t="s">
        <v>366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>
        <v>8858</v>
      </c>
      <c r="JM5">
        <v>8929</v>
      </c>
      <c r="JN5">
        <v>8986</v>
      </c>
      <c r="JO5">
        <v>9064</v>
      </c>
      <c r="JP5">
        <v>9124</v>
      </c>
      <c r="JQ5">
        <v>9193</v>
      </c>
      <c r="JR5">
        <v>9290</v>
      </c>
      <c r="JS5">
        <v>9351</v>
      </c>
      <c r="JT5">
        <v>9446</v>
      </c>
      <c r="JU5">
        <v>9446</v>
      </c>
      <c r="JV5">
        <v>9620</v>
      </c>
    </row>
    <row r="6" spans="1:285">
      <c r="A6" t="s">
        <v>367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>
        <v>32895</v>
      </c>
      <c r="JM6">
        <v>33366</v>
      </c>
      <c r="JN6">
        <v>33850</v>
      </c>
      <c r="JO6">
        <v>34273</v>
      </c>
      <c r="JP6">
        <v>34644</v>
      </c>
      <c r="JQ6">
        <v>35140</v>
      </c>
      <c r="JR6">
        <v>35661</v>
      </c>
      <c r="JS6">
        <v>36096</v>
      </c>
      <c r="JT6">
        <v>36870</v>
      </c>
      <c r="JU6">
        <v>36870</v>
      </c>
      <c r="JV6">
        <v>37823</v>
      </c>
    </row>
    <row r="7" spans="1:285">
      <c r="A7" t="s">
        <v>368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>
        <v>1541</v>
      </c>
      <c r="JM7">
        <v>1543</v>
      </c>
      <c r="JN7">
        <v>1543</v>
      </c>
      <c r="JO7">
        <v>1543</v>
      </c>
      <c r="JP7">
        <v>1564</v>
      </c>
      <c r="JQ7">
        <v>1578</v>
      </c>
      <c r="JR7">
        <v>1591</v>
      </c>
      <c r="JS7">
        <v>1598</v>
      </c>
      <c r="JT7">
        <v>1600</v>
      </c>
      <c r="JU7">
        <v>1600</v>
      </c>
      <c r="JV7">
        <v>1605</v>
      </c>
    </row>
    <row r="8" spans="1:285">
      <c r="A8" t="s">
        <v>369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>
        <v>4237</v>
      </c>
      <c r="JM8">
        <v>4300</v>
      </c>
      <c r="JN8">
        <v>4346</v>
      </c>
      <c r="JO8">
        <v>4374</v>
      </c>
      <c r="JP8">
        <v>4419</v>
      </c>
      <c r="JQ8">
        <v>4461</v>
      </c>
      <c r="JR8">
        <v>4504</v>
      </c>
      <c r="JS8">
        <v>4552</v>
      </c>
      <c r="JT8">
        <v>4618</v>
      </c>
      <c r="JU8">
        <v>4618</v>
      </c>
      <c r="JV8">
        <v>4718</v>
      </c>
    </row>
    <row r="9" spans="1:285">
      <c r="A9" t="s">
        <v>370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>
        <v>83480</v>
      </c>
      <c r="JM9">
        <v>84722</v>
      </c>
      <c r="JN9">
        <v>85622</v>
      </c>
      <c r="JO9">
        <v>86313</v>
      </c>
      <c r="JP9">
        <v>87432</v>
      </c>
      <c r="JQ9">
        <v>88292</v>
      </c>
      <c r="JR9">
        <v>89660</v>
      </c>
      <c r="JS9">
        <v>91009</v>
      </c>
      <c r="JT9">
        <v>92429</v>
      </c>
      <c r="JU9">
        <v>92429</v>
      </c>
      <c r="JV9">
        <v>94599</v>
      </c>
    </row>
    <row r="10" spans="1:285">
      <c r="A10" t="s">
        <v>371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>
        <v>5417</v>
      </c>
      <c r="JM10">
        <v>5597</v>
      </c>
      <c r="JN10">
        <v>5677</v>
      </c>
      <c r="JO10">
        <v>5756</v>
      </c>
      <c r="JP10">
        <v>5837</v>
      </c>
      <c r="JQ10">
        <v>5920</v>
      </c>
      <c r="JR10">
        <v>6037</v>
      </c>
      <c r="JS10">
        <v>6192</v>
      </c>
      <c r="JT10">
        <v>6305</v>
      </c>
      <c r="JU10">
        <v>6305</v>
      </c>
      <c r="JV10">
        <v>6506</v>
      </c>
    </row>
    <row r="11" spans="1:285">
      <c r="A11" t="s">
        <v>372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>
        <v>2844</v>
      </c>
      <c r="JM11">
        <v>2886</v>
      </c>
      <c r="JN11">
        <v>2912</v>
      </c>
      <c r="JO11">
        <v>2955</v>
      </c>
      <c r="JP11">
        <v>2998</v>
      </c>
      <c r="JQ11">
        <v>3047</v>
      </c>
      <c r="JR11">
        <v>3089</v>
      </c>
      <c r="JS11">
        <v>3128</v>
      </c>
      <c r="JT11">
        <v>3167</v>
      </c>
      <c r="JU11">
        <v>3167</v>
      </c>
      <c r="JV11">
        <v>3241</v>
      </c>
    </row>
    <row r="12" spans="1:285">
      <c r="A12" t="s">
        <v>373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>
        <v>1428</v>
      </c>
      <c r="JM12">
        <v>1441</v>
      </c>
      <c r="JN12">
        <v>1466</v>
      </c>
      <c r="JO12">
        <v>1481</v>
      </c>
      <c r="JP12">
        <v>1491</v>
      </c>
      <c r="JQ12">
        <v>1503</v>
      </c>
      <c r="JR12">
        <v>1516</v>
      </c>
      <c r="JS12">
        <v>1532</v>
      </c>
      <c r="JT12">
        <v>1569</v>
      </c>
      <c r="JU12">
        <v>1569</v>
      </c>
      <c r="JV12">
        <v>1624</v>
      </c>
    </row>
    <row r="13" spans="1:285">
      <c r="A13" t="s">
        <v>374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>
        <v>9939</v>
      </c>
      <c r="JM13">
        <v>10010</v>
      </c>
      <c r="JN13">
        <v>10074</v>
      </c>
      <c r="JO13">
        <v>10118</v>
      </c>
      <c r="JP13">
        <v>10163</v>
      </c>
      <c r="JQ13">
        <v>10233</v>
      </c>
      <c r="JR13">
        <v>10325</v>
      </c>
      <c r="JS13">
        <v>10470</v>
      </c>
      <c r="JT13">
        <v>10596</v>
      </c>
      <c r="JU13">
        <v>10596</v>
      </c>
      <c r="JV13">
        <v>10678</v>
      </c>
    </row>
    <row r="14" spans="1:285">
      <c r="A14" t="s">
        <v>375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>
        <v>16135</v>
      </c>
      <c r="JM14">
        <v>16269</v>
      </c>
      <c r="JN14">
        <v>16395</v>
      </c>
      <c r="JO14">
        <v>16502</v>
      </c>
      <c r="JP14">
        <v>16640</v>
      </c>
      <c r="JQ14">
        <v>16753</v>
      </c>
      <c r="JR14">
        <v>16878</v>
      </c>
      <c r="JS14">
        <v>16968</v>
      </c>
      <c r="JT14">
        <v>17092</v>
      </c>
      <c r="JU14">
        <v>17092</v>
      </c>
      <c r="JV14">
        <v>17305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K4866"/>
  <sheetViews>
    <sheetView tabSelected="1" topLeftCell="A4842" workbookViewId="0">
      <selection activeCell="A4818" sqref="A4818:E4866"/>
    </sheetView>
  </sheetViews>
  <sheetFormatPr defaultColWidth="11.42578125" defaultRowHeight="15"/>
  <cols>
    <col min="2" max="2" width="9.85546875" customWidth="1"/>
    <col min="3" max="3" width="16.42578125" bestFit="1" customWidth="1"/>
    <col min="4" max="4" width="17.5703125" customWidth="1"/>
    <col min="5" max="5" width="15.7109375" bestFit="1" customWidth="1"/>
  </cols>
  <sheetData>
    <row r="1" spans="1:8">
      <c r="B1" s="41" t="s">
        <v>1</v>
      </c>
      <c r="C1" s="41" t="s">
        <v>376</v>
      </c>
      <c r="D1" s="41" t="s">
        <v>377</v>
      </c>
      <c r="E1" s="41" t="s">
        <v>378</v>
      </c>
      <c r="F1" s="40"/>
      <c r="G1" s="40"/>
      <c r="H1" s="40"/>
    </row>
    <row r="2" spans="1:8">
      <c r="A2" s="40">
        <v>43997</v>
      </c>
      <c r="B2" s="22">
        <v>43997</v>
      </c>
      <c r="C2" t="s">
        <v>379</v>
      </c>
      <c r="D2" s="42">
        <f>VLOOKUP(Pag_Inicio_Corr_mas_casos[[#This Row],[Corregimiento]],Hoja3!$A$2:$D$676,4,0)</f>
        <v>130101</v>
      </c>
      <c r="E2">
        <v>69</v>
      </c>
    </row>
    <row r="3" spans="1:8">
      <c r="A3" s="40">
        <v>43997</v>
      </c>
      <c r="B3" s="22">
        <v>43997</v>
      </c>
      <c r="C3" t="s">
        <v>380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381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382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383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384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385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386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387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388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389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390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391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392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393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394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395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396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397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398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399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400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401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402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403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404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392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405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406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379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385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384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407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386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408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409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398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410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411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382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390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388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412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379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380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384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382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389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385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388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413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381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403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414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415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383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395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392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386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405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416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391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394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417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388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384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405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392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379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382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381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409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385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390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389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380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386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418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404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407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419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394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410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387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420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413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421</v>
      </c>
      <c r="D88" s="42">
        <f>VLOOKUP(Pag_Inicio_Corr_mas_casos[[#This Row],[Corregimiento]],Hoja3!$A$2:$D$676,4,0)</f>
        <v>40201</v>
      </c>
      <c r="E88">
        <v>10</v>
      </c>
      <c r="G88" t="s">
        <v>422</v>
      </c>
    </row>
    <row r="89" spans="1:7">
      <c r="A89" s="40">
        <v>44000</v>
      </c>
      <c r="B89" s="22">
        <v>44000</v>
      </c>
      <c r="C89" t="s">
        <v>423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385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395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394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392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380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382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384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405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386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379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388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410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400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391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387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381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389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390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401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403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424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420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425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426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427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398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412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428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388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380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394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381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384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385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379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386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403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387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409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392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405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382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420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391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400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389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385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390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429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398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410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425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395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414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424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412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430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388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379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385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380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384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392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381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412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386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390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431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395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382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405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407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394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410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401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398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426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402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379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384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416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385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392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389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382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380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386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388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395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420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405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406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391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381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396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431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387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383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412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400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398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390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429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415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394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409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424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432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410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393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433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407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425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434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428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403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435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372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436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379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392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383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386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385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380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388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384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382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390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437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408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395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429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434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436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409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425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393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401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420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403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379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380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381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391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383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382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424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400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392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414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395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394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401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397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423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384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427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388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413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393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437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420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405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392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395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384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380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405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379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420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432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403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410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390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387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388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400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424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381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385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383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398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407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389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391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431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386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412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396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382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409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394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408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415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414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426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425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417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438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439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416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419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393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428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429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397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440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441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436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401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434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442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443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372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444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445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446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418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447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448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449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450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399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406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451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392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403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384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387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388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405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380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382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421</v>
      </c>
      <c r="D324" s="42">
        <f>VLOOKUP(Pag_Inicio_Corr_mas_casos[[#This Row],[Corregimiento]],Hoja3!$A$2:$D$676,4,0)</f>
        <v>40201</v>
      </c>
      <c r="E324">
        <v>25</v>
      </c>
      <c r="G324" t="s">
        <v>422</v>
      </c>
    </row>
    <row r="325" spans="1:7">
      <c r="A325" s="40">
        <v>44008</v>
      </c>
      <c r="B325" s="22">
        <v>44008</v>
      </c>
      <c r="C325" t="s">
        <v>410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385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397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395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441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409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386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390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402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381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415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414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391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423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412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394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379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407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383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400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412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403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395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379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384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420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393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431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392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380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386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438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391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388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390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415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396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441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385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398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426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400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381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397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394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409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405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414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425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424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429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387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405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389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452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382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428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410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417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421</v>
      </c>
      <c r="D384" s="42">
        <f>VLOOKUP(Pag_Inicio_Corr_mas_casos[[#This Row],[Corregimiento]],Hoja3!$A$2:$D$676,4,0)</f>
        <v>40201</v>
      </c>
      <c r="E384">
        <v>16</v>
      </c>
      <c r="G384" t="s">
        <v>422</v>
      </c>
    </row>
    <row r="385" spans="1:5">
      <c r="A385" s="40">
        <v>44009</v>
      </c>
      <c r="B385" s="22">
        <v>44009</v>
      </c>
      <c r="C385" s="26" t="s">
        <v>453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454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432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406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451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443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448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450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423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401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455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418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372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408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442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386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403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389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380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392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384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387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388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405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379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438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381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400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398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420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431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453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407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456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409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397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390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391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385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434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410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423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415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394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383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457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405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380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392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387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384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381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385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389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403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405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410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386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388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379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382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400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391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395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394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412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407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423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398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383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456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390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420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393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409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434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442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432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415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455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424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431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379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385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380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438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384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421</v>
      </c>
      <c r="D472" s="42">
        <f>VLOOKUP(Pag_Inicio_Corr_mas_casos[[#This Row],[Corregimiento]],Hoja3!$A$2:$D$676,4,0)</f>
        <v>40201</v>
      </c>
      <c r="E472">
        <v>21</v>
      </c>
      <c r="G472" t="s">
        <v>422</v>
      </c>
    </row>
    <row r="473" spans="1:7">
      <c r="A473" s="40">
        <v>44012</v>
      </c>
      <c r="B473" s="22">
        <v>44012</v>
      </c>
      <c r="C473" t="s">
        <v>458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392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381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391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420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394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393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415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387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386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400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436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389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411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382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395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412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456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388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426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384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403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380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381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395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389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392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383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405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379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414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388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391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387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426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420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425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409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434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410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401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459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382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390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400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394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431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372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386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452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435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441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396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385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415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407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460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424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389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438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381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384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388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392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395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391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387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385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380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393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405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409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379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390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401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397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412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394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415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400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418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410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423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379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389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382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405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381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385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392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387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409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384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391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380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434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394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388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395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421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398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415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390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401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383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410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414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424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379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384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391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389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387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381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434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386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380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398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414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410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409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400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392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393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388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421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394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461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405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450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415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390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408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426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385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397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420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436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388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380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381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405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385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392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401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389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394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384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395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409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434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379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410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386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391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393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387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430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427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397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400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426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414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402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443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418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407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383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420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399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382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390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462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415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424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432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429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458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403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392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384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379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407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389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381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380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390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401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388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391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395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434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387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385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386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405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414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410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423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394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409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396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397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382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372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383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402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393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442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421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463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415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425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400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424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443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436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427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399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412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420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379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392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405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415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388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395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384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409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400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385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438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434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420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389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391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380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386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387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398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408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393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390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426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427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394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431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401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397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442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381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410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429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399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425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383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403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386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392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379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405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387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384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409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395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452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382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381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388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380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390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427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407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391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385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415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434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400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420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405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386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389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388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392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409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400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391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384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380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381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394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397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395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401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385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429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382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425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412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398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450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410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423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463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456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464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458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462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427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387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416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384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379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403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381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405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424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392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395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380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465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389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414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388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383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387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385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409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396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420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390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428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393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415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407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400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443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372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425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466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436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431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399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426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388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392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384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409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420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381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405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395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387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400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379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398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391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385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467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389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396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412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431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410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434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429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394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380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407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397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390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426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386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379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392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405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384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424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434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388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381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395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385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427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443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372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460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414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380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468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401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456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382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458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400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394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396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409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463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410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390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387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415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431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425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417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407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383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402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391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469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385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380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395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392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405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434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381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384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389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382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407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409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388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379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387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393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456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391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414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386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424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415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399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401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426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420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418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394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463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410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400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383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427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372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470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398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417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396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431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412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432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462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455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402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442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452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390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425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384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388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392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409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395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380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386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379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385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391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387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381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407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389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390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401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393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471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405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394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472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426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430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405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395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409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384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392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385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380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420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391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397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412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388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410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424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426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379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394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398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393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401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407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390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425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455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400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418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381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434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432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428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383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387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417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452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396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431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386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384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389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391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394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379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428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396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396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385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380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398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450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410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465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407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458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397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382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390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414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473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372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425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383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395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387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386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388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405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424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434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420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392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442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381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474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389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391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394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379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396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385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380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431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398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393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410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427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399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403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401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456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415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435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390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425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383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395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387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409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388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405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424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475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420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392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418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381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384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379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476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385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453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463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407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401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415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390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383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395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477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388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405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424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412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434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420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392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381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384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389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391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432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394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379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396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385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380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398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393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410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427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403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407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401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456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415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382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390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414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425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383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395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387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409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386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388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405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424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420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402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392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471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381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384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389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391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432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379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428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385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380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478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393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403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407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456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397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415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435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461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390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383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395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387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409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477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386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388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405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392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381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384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479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432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379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385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380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431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410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401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456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390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395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457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387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409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386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388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392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418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389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432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379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385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380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410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427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465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403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407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456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397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390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395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387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409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386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388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421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412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420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480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392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381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384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479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432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379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481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396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385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380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410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482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407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397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464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415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382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469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390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414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372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383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395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387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483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388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405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443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466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420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436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392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381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384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389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379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428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396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462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385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380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393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410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427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407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401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456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397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415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435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390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414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372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383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395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387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409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477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388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405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424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412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434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420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441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392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418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381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384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389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385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380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431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450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410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427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403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407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401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397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415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390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395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387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409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388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484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405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421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426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420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417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392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381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485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384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479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389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391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394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379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428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396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385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380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398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450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393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410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427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407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401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456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397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464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415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382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390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414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372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425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383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395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387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409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386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388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405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424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470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434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420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402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392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381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384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389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391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394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379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428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396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385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380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463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393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410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427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399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407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401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456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415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390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414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372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425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383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395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387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409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455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386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388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400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405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443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424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426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434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392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442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381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384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379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398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410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407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401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461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383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395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386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388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400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405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424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412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426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420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392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381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384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389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486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394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379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428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385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380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431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410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427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465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397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390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414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425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383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395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387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483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409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386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388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405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470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412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434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420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417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392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418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381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384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479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389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391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394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379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396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385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380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410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427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456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397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415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390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414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487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383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395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387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409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386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388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400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405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408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424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392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488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381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384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389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391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379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428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396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385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380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431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393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427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407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456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397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464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390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414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383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395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489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483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409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490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388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405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424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434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420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392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381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384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479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389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391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394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379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396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385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380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398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450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393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410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427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407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401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397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415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390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414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395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387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409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386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388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405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443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412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426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420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392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418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381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384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389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379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396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385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380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398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393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410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482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427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399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401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397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415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390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383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395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457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429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387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409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455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386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388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400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405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491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426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434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417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392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418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381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6">
        <v>44046</v>
      </c>
      <c r="B1536" s="117">
        <v>44046</v>
      </c>
      <c r="C1536" s="118" t="s">
        <v>384</v>
      </c>
      <c r="D1536" s="120">
        <f>VLOOKUP(Pag_Inicio_Corr_mas_casos[[#This Row],[Corregimiento]],Hoja3!$A$2:$D$676,4,0)</f>
        <v>80821</v>
      </c>
      <c r="E1536" s="118">
        <v>34</v>
      </c>
      <c r="F1536">
        <v>1</v>
      </c>
      <c r="G1536">
        <f>SUM(F1536:F1562)</f>
        <v>27</v>
      </c>
    </row>
    <row r="1537" spans="1:6">
      <c r="A1537" s="116">
        <v>44046</v>
      </c>
      <c r="B1537" s="117">
        <v>44046</v>
      </c>
      <c r="C1537" s="118" t="s">
        <v>389</v>
      </c>
      <c r="D1537" s="120">
        <f>VLOOKUP(Pag_Inicio_Corr_mas_casos[[#This Row],[Corregimiento]],Hoja3!$A$2:$D$676,4,0)</f>
        <v>80822</v>
      </c>
      <c r="E1537" s="118">
        <v>22</v>
      </c>
      <c r="F1537">
        <v>1</v>
      </c>
    </row>
    <row r="1538" spans="1:6">
      <c r="A1538" s="116">
        <v>44046</v>
      </c>
      <c r="B1538" s="117">
        <v>44046</v>
      </c>
      <c r="C1538" s="118" t="s">
        <v>379</v>
      </c>
      <c r="D1538" s="120">
        <f>VLOOKUP(Pag_Inicio_Corr_mas_casos[[#This Row],[Corregimiento]],Hoja3!$A$2:$D$676,4,0)</f>
        <v>130101</v>
      </c>
      <c r="E1538" s="118">
        <v>20</v>
      </c>
      <c r="F1538">
        <v>1</v>
      </c>
    </row>
    <row r="1539" spans="1:6">
      <c r="A1539" s="116">
        <v>44046</v>
      </c>
      <c r="B1539" s="117">
        <v>44046</v>
      </c>
      <c r="C1539" s="118" t="s">
        <v>396</v>
      </c>
      <c r="D1539" s="120">
        <f>VLOOKUP(Pag_Inicio_Corr_mas_casos[[#This Row],[Corregimiento]],Hoja3!$A$2:$D$676,4,0)</f>
        <v>130702</v>
      </c>
      <c r="E1539" s="118">
        <v>12</v>
      </c>
      <c r="F1539">
        <v>1</v>
      </c>
    </row>
    <row r="1540" spans="1:6">
      <c r="A1540" s="116">
        <v>44046</v>
      </c>
      <c r="B1540" s="117">
        <v>44046</v>
      </c>
      <c r="C1540" s="118" t="s">
        <v>385</v>
      </c>
      <c r="D1540" s="120">
        <f>VLOOKUP(Pag_Inicio_Corr_mas_casos[[#This Row],[Corregimiento]],Hoja3!$A$2:$D$676,4,0)</f>
        <v>81007</v>
      </c>
      <c r="E1540" s="118">
        <v>43</v>
      </c>
      <c r="F1540">
        <v>1</v>
      </c>
    </row>
    <row r="1541" spans="1:6">
      <c r="A1541" s="116">
        <v>44046</v>
      </c>
      <c r="B1541" s="117">
        <v>44046</v>
      </c>
      <c r="C1541" s="118" t="s">
        <v>380</v>
      </c>
      <c r="D1541" s="120">
        <f>VLOOKUP(Pag_Inicio_Corr_mas_casos[[#This Row],[Corregimiento]],Hoja3!$A$2:$D$676,4,0)</f>
        <v>81002</v>
      </c>
      <c r="E1541" s="118">
        <v>22</v>
      </c>
      <c r="F1541">
        <v>1</v>
      </c>
    </row>
    <row r="1542" spans="1:6">
      <c r="A1542" s="116">
        <v>44046</v>
      </c>
      <c r="B1542" s="117">
        <v>44046</v>
      </c>
      <c r="C1542" s="118" t="s">
        <v>393</v>
      </c>
      <c r="D1542" s="120">
        <f>VLOOKUP(Pag_Inicio_Corr_mas_casos[[#This Row],[Corregimiento]],Hoja3!$A$2:$D$676,4,0)</f>
        <v>130107</v>
      </c>
      <c r="E1542" s="118">
        <v>32</v>
      </c>
      <c r="F1542">
        <v>1</v>
      </c>
    </row>
    <row r="1543" spans="1:6">
      <c r="A1543" s="116">
        <v>44046</v>
      </c>
      <c r="B1543" s="117">
        <v>44046</v>
      </c>
      <c r="C1543" s="118" t="s">
        <v>410</v>
      </c>
      <c r="D1543" s="120">
        <f>VLOOKUP(Pag_Inicio_Corr_mas_casos[[#This Row],[Corregimiento]],Hoja3!$A$2:$D$676,4,0)</f>
        <v>80815</v>
      </c>
      <c r="E1543" s="118">
        <v>19</v>
      </c>
      <c r="F1543">
        <v>1</v>
      </c>
    </row>
    <row r="1544" spans="1:6">
      <c r="A1544" s="116">
        <v>44046</v>
      </c>
      <c r="B1544" s="117">
        <v>44046</v>
      </c>
      <c r="C1544" s="118" t="s">
        <v>407</v>
      </c>
      <c r="D1544" s="120">
        <f>VLOOKUP(Pag_Inicio_Corr_mas_casos[[#This Row],[Corregimiento]],Hoja3!$A$2:$D$676,4,0)</f>
        <v>80501</v>
      </c>
      <c r="E1544" s="118">
        <v>23</v>
      </c>
      <c r="F1544">
        <v>1</v>
      </c>
    </row>
    <row r="1545" spans="1:6">
      <c r="A1545" s="116">
        <v>44046</v>
      </c>
      <c r="B1545" s="117">
        <v>44046</v>
      </c>
      <c r="C1545" s="118" t="s">
        <v>401</v>
      </c>
      <c r="D1545" s="120">
        <f>VLOOKUP(Pag_Inicio_Corr_mas_casos[[#This Row],[Corregimiento]],Hoja3!$A$2:$D$676,4,0)</f>
        <v>30107</v>
      </c>
      <c r="E1545" s="118">
        <v>12</v>
      </c>
      <c r="F1545">
        <v>1</v>
      </c>
    </row>
    <row r="1546" spans="1:6">
      <c r="A1546" s="116">
        <v>44046</v>
      </c>
      <c r="B1546" s="117">
        <v>44046</v>
      </c>
      <c r="C1546" s="118" t="s">
        <v>397</v>
      </c>
      <c r="D1546" s="120">
        <f>VLOOKUP(Pag_Inicio_Corr_mas_casos[[#This Row],[Corregimiento]],Hoja3!$A$2:$D$676,4,0)</f>
        <v>40601</v>
      </c>
      <c r="E1546" s="118">
        <v>15</v>
      </c>
      <c r="F1546">
        <v>1</v>
      </c>
    </row>
    <row r="1547" spans="1:6">
      <c r="A1547" s="116">
        <v>44046</v>
      </c>
      <c r="B1547" s="117">
        <v>44046</v>
      </c>
      <c r="C1547" s="118" t="s">
        <v>390</v>
      </c>
      <c r="D1547" s="120">
        <f>VLOOKUP(Pag_Inicio_Corr_mas_casos[[#This Row],[Corregimiento]],Hoja3!$A$2:$D$676,4,0)</f>
        <v>80823</v>
      </c>
      <c r="E1547" s="118">
        <v>16</v>
      </c>
      <c r="F1547">
        <v>1</v>
      </c>
    </row>
    <row r="1548" spans="1:6">
      <c r="A1548" s="116">
        <v>44046</v>
      </c>
      <c r="B1548" s="117">
        <v>44046</v>
      </c>
      <c r="C1548" s="118" t="s">
        <v>414</v>
      </c>
      <c r="D1548" s="120">
        <f>VLOOKUP(Pag_Inicio_Corr_mas_casos[[#This Row],[Corregimiento]],Hoja3!$A$2:$D$676,4,0)</f>
        <v>130708</v>
      </c>
      <c r="E1548" s="118">
        <v>20</v>
      </c>
      <c r="F1548">
        <v>1</v>
      </c>
    </row>
    <row r="1549" spans="1:6">
      <c r="A1549" s="116">
        <v>44046</v>
      </c>
      <c r="B1549" s="117">
        <v>44046</v>
      </c>
      <c r="C1549" s="118" t="s">
        <v>425</v>
      </c>
      <c r="D1549" s="120">
        <f>VLOOKUP(Pag_Inicio_Corr_mas_casos[[#This Row],[Corregimiento]],Hoja3!$A$2:$D$676,4,0)</f>
        <v>81003</v>
      </c>
      <c r="E1549" s="118">
        <v>15</v>
      </c>
      <c r="F1549">
        <v>1</v>
      </c>
    </row>
    <row r="1550" spans="1:6">
      <c r="A1550" s="116">
        <v>44046</v>
      </c>
      <c r="B1550" s="117">
        <v>44046</v>
      </c>
      <c r="C1550" s="118" t="s">
        <v>383</v>
      </c>
      <c r="D1550" s="120">
        <f>VLOOKUP(Pag_Inicio_Corr_mas_casos[[#This Row],[Corregimiento]],Hoja3!$A$2:$D$676,4,0)</f>
        <v>130102</v>
      </c>
      <c r="E1550" s="118">
        <v>16</v>
      </c>
      <c r="F1550">
        <v>1</v>
      </c>
    </row>
    <row r="1551" spans="1:6">
      <c r="A1551" s="116">
        <v>44046</v>
      </c>
      <c r="B1551" s="117">
        <v>44046</v>
      </c>
      <c r="C1551" s="118" t="s">
        <v>395</v>
      </c>
      <c r="D1551" s="120">
        <f>VLOOKUP(Pag_Inicio_Corr_mas_casos[[#This Row],[Corregimiento]],Hoja3!$A$2:$D$676,4,0)</f>
        <v>80812</v>
      </c>
      <c r="E1551" s="118">
        <v>22</v>
      </c>
      <c r="F1551">
        <v>1</v>
      </c>
    </row>
    <row r="1552" spans="1:6">
      <c r="A1552" s="116">
        <v>44046</v>
      </c>
      <c r="B1552" s="117">
        <v>44046</v>
      </c>
      <c r="C1552" s="118" t="s">
        <v>409</v>
      </c>
      <c r="D1552" s="120">
        <f>VLOOKUP(Pag_Inicio_Corr_mas_casos[[#This Row],[Corregimiento]],Hoja3!$A$2:$D$676,4,0)</f>
        <v>80820</v>
      </c>
      <c r="E1552" s="118">
        <v>12</v>
      </c>
      <c r="F1552">
        <v>1</v>
      </c>
    </row>
    <row r="1553" spans="1:7">
      <c r="A1553" s="116">
        <v>44046</v>
      </c>
      <c r="B1553" s="117">
        <v>44046</v>
      </c>
      <c r="C1553" s="118" t="s">
        <v>386</v>
      </c>
      <c r="D1553" s="120">
        <f>VLOOKUP(Pag_Inicio_Corr_mas_casos[[#This Row],[Corregimiento]],Hoja3!$A$2:$D$676,4,0)</f>
        <v>81008</v>
      </c>
      <c r="E1553" s="118">
        <v>32</v>
      </c>
      <c r="F1553">
        <v>1</v>
      </c>
    </row>
    <row r="1554" spans="1:7">
      <c r="A1554" s="116">
        <v>44046</v>
      </c>
      <c r="B1554" s="117">
        <v>44046</v>
      </c>
      <c r="C1554" s="118" t="s">
        <v>388</v>
      </c>
      <c r="D1554" s="120">
        <f>VLOOKUP(Pag_Inicio_Corr_mas_casos[[#This Row],[Corregimiento]],Hoja3!$A$2:$D$676,4,0)</f>
        <v>80817</v>
      </c>
      <c r="E1554" s="118">
        <v>29</v>
      </c>
      <c r="F1554">
        <v>1</v>
      </c>
    </row>
    <row r="1555" spans="1:7">
      <c r="A1555" s="116">
        <v>44046</v>
      </c>
      <c r="B1555" s="117">
        <v>44046</v>
      </c>
      <c r="C1555" s="118" t="s">
        <v>400</v>
      </c>
      <c r="D1555" s="120">
        <f>VLOOKUP(Pag_Inicio_Corr_mas_casos[[#This Row],[Corregimiento]],Hoja3!$A$2:$D$676,4,0)</f>
        <v>80810</v>
      </c>
      <c r="E1555" s="118">
        <v>12</v>
      </c>
      <c r="F1555">
        <v>1</v>
      </c>
    </row>
    <row r="1556" spans="1:7">
      <c r="A1556" s="116">
        <v>44046</v>
      </c>
      <c r="B1556" s="117">
        <v>44046</v>
      </c>
      <c r="C1556" s="118" t="s">
        <v>405</v>
      </c>
      <c r="D1556" s="120">
        <f>VLOOKUP(Pag_Inicio_Corr_mas_casos[[#This Row],[Corregimiento]],Hoja3!$A$2:$D$676,4,0)</f>
        <v>80813</v>
      </c>
      <c r="E1556" s="118">
        <v>36</v>
      </c>
      <c r="F1556">
        <v>1</v>
      </c>
    </row>
    <row r="1557" spans="1:7">
      <c r="A1557" s="116">
        <v>44046</v>
      </c>
      <c r="B1557" s="117">
        <v>44046</v>
      </c>
      <c r="C1557" s="118" t="s">
        <v>424</v>
      </c>
      <c r="D1557" s="120">
        <f>VLOOKUP(Pag_Inicio_Corr_mas_casos[[#This Row],[Corregimiento]],Hoja3!$A$2:$D$676,4,0)</f>
        <v>130717</v>
      </c>
      <c r="E1557" s="118">
        <v>13</v>
      </c>
      <c r="F1557">
        <v>1</v>
      </c>
    </row>
    <row r="1558" spans="1:7">
      <c r="A1558" s="116">
        <v>44046</v>
      </c>
      <c r="B1558" s="117">
        <v>44046</v>
      </c>
      <c r="C1558" s="118" t="s">
        <v>426</v>
      </c>
      <c r="D1558" s="120">
        <f>VLOOKUP(Pag_Inicio_Corr_mas_casos[[#This Row],[Corregimiento]],Hoja3!$A$2:$D$676,4,0)</f>
        <v>81009</v>
      </c>
      <c r="E1558" s="118">
        <v>11</v>
      </c>
      <c r="F1558">
        <v>1</v>
      </c>
    </row>
    <row r="1559" spans="1:7">
      <c r="A1559" s="116">
        <v>44046</v>
      </c>
      <c r="B1559" s="117">
        <v>44046</v>
      </c>
      <c r="C1559" s="118" t="s">
        <v>492</v>
      </c>
      <c r="D1559" s="120">
        <f>VLOOKUP(Pag_Inicio_Corr_mas_casos[[#This Row],[Corregimiento]],Hoja3!$A$2:$D$676,4,0)</f>
        <v>10105</v>
      </c>
      <c r="E1559" s="118">
        <v>16</v>
      </c>
      <c r="F1559">
        <v>1</v>
      </c>
    </row>
    <row r="1560" spans="1:7">
      <c r="A1560" s="116">
        <v>44046</v>
      </c>
      <c r="B1560" s="117">
        <v>44046</v>
      </c>
      <c r="C1560" s="118" t="s">
        <v>392</v>
      </c>
      <c r="D1560" s="120">
        <f>VLOOKUP(Pag_Inicio_Corr_mas_casos[[#This Row],[Corregimiento]],Hoja3!$A$2:$D$676,4,0)</f>
        <v>80819</v>
      </c>
      <c r="E1560" s="118">
        <v>36</v>
      </c>
      <c r="F1560">
        <v>1</v>
      </c>
    </row>
    <row r="1561" spans="1:7">
      <c r="A1561" s="116">
        <v>44046</v>
      </c>
      <c r="B1561" s="117">
        <v>44046</v>
      </c>
      <c r="C1561" s="118" t="s">
        <v>442</v>
      </c>
      <c r="D1561" s="120">
        <f>VLOOKUP(Pag_Inicio_Corr_mas_casos[[#This Row],[Corregimiento]],Hoja3!$A$2:$D$676,4,0)</f>
        <v>81005</v>
      </c>
      <c r="E1561" s="118">
        <v>15</v>
      </c>
      <c r="F1561">
        <v>1</v>
      </c>
    </row>
    <row r="1562" spans="1:7">
      <c r="A1562" s="116">
        <v>44046</v>
      </c>
      <c r="B1562" s="117">
        <v>44046</v>
      </c>
      <c r="C1562" s="118" t="s">
        <v>381</v>
      </c>
      <c r="D1562" s="120">
        <f>VLOOKUP(Pag_Inicio_Corr_mas_casos[[#This Row],[Corregimiento]],Hoja3!$A$2:$D$676,4,0)</f>
        <v>130106</v>
      </c>
      <c r="E1562" s="118">
        <v>34</v>
      </c>
      <c r="F1562">
        <v>1</v>
      </c>
    </row>
    <row r="1563" spans="1:7">
      <c r="A1563" s="99">
        <v>44047</v>
      </c>
      <c r="B1563" s="100">
        <v>44047</v>
      </c>
      <c r="C1563" s="101" t="s">
        <v>384</v>
      </c>
      <c r="D1563" s="121">
        <f>VLOOKUP(Pag_Inicio_Corr_mas_casos[[#This Row],[Corregimiento]],Hoja3!$A$2:$D$676,4,0)</f>
        <v>80821</v>
      </c>
      <c r="E1563" s="101">
        <v>19</v>
      </c>
      <c r="F1563">
        <v>1</v>
      </c>
      <c r="G1563">
        <f>SUM(F1563:F1589)</f>
        <v>27</v>
      </c>
    </row>
    <row r="1564" spans="1:7">
      <c r="A1564" s="99">
        <v>44047</v>
      </c>
      <c r="B1564" s="100">
        <v>44047</v>
      </c>
      <c r="C1564" s="101" t="s">
        <v>389</v>
      </c>
      <c r="D1564" s="121">
        <f>VLOOKUP(Pag_Inicio_Corr_mas_casos[[#This Row],[Corregimiento]],Hoja3!$A$2:$D$676,4,0)</f>
        <v>80822</v>
      </c>
      <c r="E1564" s="101">
        <v>45</v>
      </c>
      <c r="F1564">
        <v>1</v>
      </c>
    </row>
    <row r="1565" spans="1:7">
      <c r="A1565" s="99">
        <v>44047</v>
      </c>
      <c r="B1565" s="100">
        <v>44047</v>
      </c>
      <c r="C1565" s="101" t="s">
        <v>452</v>
      </c>
      <c r="D1565" s="121">
        <f>VLOOKUP(Pag_Inicio_Corr_mas_casos[[#This Row],[Corregimiento]],Hoja3!$A$2:$D$676,4,0)</f>
        <v>10401</v>
      </c>
      <c r="E1565" s="101">
        <v>11</v>
      </c>
      <c r="F1565">
        <v>1</v>
      </c>
    </row>
    <row r="1566" spans="1:7">
      <c r="A1566" s="99">
        <v>44047</v>
      </c>
      <c r="B1566" s="100">
        <v>44047</v>
      </c>
      <c r="C1566" s="101" t="s">
        <v>391</v>
      </c>
      <c r="D1566" s="121">
        <f>VLOOKUP(Pag_Inicio_Corr_mas_casos[[#This Row],[Corregimiento]],Hoja3!$A$2:$D$676,4,0)</f>
        <v>81001</v>
      </c>
      <c r="E1566" s="101">
        <v>30</v>
      </c>
      <c r="F1566">
        <v>1</v>
      </c>
    </row>
    <row r="1567" spans="1:7">
      <c r="A1567" s="99">
        <v>44047</v>
      </c>
      <c r="B1567" s="100">
        <v>44047</v>
      </c>
      <c r="C1567" s="101" t="s">
        <v>379</v>
      </c>
      <c r="D1567" s="121">
        <f>VLOOKUP(Pag_Inicio_Corr_mas_casos[[#This Row],[Corregimiento]],Hoja3!$A$2:$D$676,4,0)</f>
        <v>130101</v>
      </c>
      <c r="E1567" s="101">
        <v>15</v>
      </c>
      <c r="F1567">
        <v>1</v>
      </c>
    </row>
    <row r="1568" spans="1:7">
      <c r="A1568" s="99">
        <v>44047</v>
      </c>
      <c r="B1568" s="100">
        <v>44047</v>
      </c>
      <c r="C1568" s="101" t="s">
        <v>385</v>
      </c>
      <c r="D1568" s="121">
        <f>VLOOKUP(Pag_Inicio_Corr_mas_casos[[#This Row],[Corregimiento]],Hoja3!$A$2:$D$676,4,0)</f>
        <v>81007</v>
      </c>
      <c r="E1568" s="101">
        <v>31</v>
      </c>
      <c r="F1568">
        <v>1</v>
      </c>
    </row>
    <row r="1569" spans="1:6">
      <c r="A1569" s="99">
        <v>44047</v>
      </c>
      <c r="B1569" s="100">
        <v>44047</v>
      </c>
      <c r="C1569" s="101" t="s">
        <v>380</v>
      </c>
      <c r="D1569" s="121">
        <f>VLOOKUP(Pag_Inicio_Corr_mas_casos[[#This Row],[Corregimiento]],Hoja3!$A$2:$D$676,4,0)</f>
        <v>81002</v>
      </c>
      <c r="E1569" s="101">
        <v>28</v>
      </c>
      <c r="F1569">
        <v>1</v>
      </c>
    </row>
    <row r="1570" spans="1:6">
      <c r="A1570" s="99">
        <v>44047</v>
      </c>
      <c r="B1570" s="100">
        <v>44047</v>
      </c>
      <c r="C1570" s="101" t="s">
        <v>393</v>
      </c>
      <c r="D1570" s="121">
        <f>VLOOKUP(Pag_Inicio_Corr_mas_casos[[#This Row],[Corregimiento]],Hoja3!$A$2:$D$676,4,0)</f>
        <v>130107</v>
      </c>
      <c r="E1570" s="101">
        <v>26</v>
      </c>
      <c r="F1570">
        <v>1</v>
      </c>
    </row>
    <row r="1571" spans="1:6">
      <c r="A1571" s="99">
        <v>44047</v>
      </c>
      <c r="B1571" s="100">
        <v>44047</v>
      </c>
      <c r="C1571" s="101" t="s">
        <v>410</v>
      </c>
      <c r="D1571" s="121">
        <f>VLOOKUP(Pag_Inicio_Corr_mas_casos[[#This Row],[Corregimiento]],Hoja3!$A$2:$D$676,4,0)</f>
        <v>80815</v>
      </c>
      <c r="E1571" s="101">
        <v>33</v>
      </c>
      <c r="F1571">
        <v>1</v>
      </c>
    </row>
    <row r="1572" spans="1:6">
      <c r="A1572" s="99">
        <v>44047</v>
      </c>
      <c r="B1572" s="100">
        <v>44047</v>
      </c>
      <c r="C1572" s="101" t="s">
        <v>427</v>
      </c>
      <c r="D1572" s="121">
        <f>VLOOKUP(Pag_Inicio_Corr_mas_casos[[#This Row],[Corregimiento]],Hoja3!$A$2:$D$676,4,0)</f>
        <v>30104</v>
      </c>
      <c r="E1572" s="101">
        <v>13</v>
      </c>
      <c r="F1572">
        <v>1</v>
      </c>
    </row>
    <row r="1573" spans="1:6">
      <c r="A1573" s="99">
        <v>44047</v>
      </c>
      <c r="B1573" s="100">
        <v>44047</v>
      </c>
      <c r="C1573" s="101" t="s">
        <v>401</v>
      </c>
      <c r="D1573" s="121">
        <f>VLOOKUP(Pag_Inicio_Corr_mas_casos[[#This Row],[Corregimiento]],Hoja3!$A$2:$D$676,4,0)</f>
        <v>30107</v>
      </c>
      <c r="E1573" s="101">
        <v>12</v>
      </c>
      <c r="F1573">
        <v>1</v>
      </c>
    </row>
    <row r="1574" spans="1:6">
      <c r="A1574" s="99">
        <v>44047</v>
      </c>
      <c r="B1574" s="100">
        <v>44047</v>
      </c>
      <c r="C1574" s="101" t="s">
        <v>425</v>
      </c>
      <c r="D1574" s="121">
        <f>VLOOKUP(Pag_Inicio_Corr_mas_casos[[#This Row],[Corregimiento]],Hoja3!$A$2:$D$676,4,0)</f>
        <v>81003</v>
      </c>
      <c r="E1574" s="101">
        <v>12</v>
      </c>
      <c r="F1574">
        <v>1</v>
      </c>
    </row>
    <row r="1575" spans="1:6">
      <c r="A1575" s="99">
        <v>44047</v>
      </c>
      <c r="B1575" s="100">
        <v>44047</v>
      </c>
      <c r="C1575" s="101" t="s">
        <v>383</v>
      </c>
      <c r="D1575" s="121">
        <f>VLOOKUP(Pag_Inicio_Corr_mas_casos[[#This Row],[Corregimiento]],Hoja3!$A$2:$D$676,4,0)</f>
        <v>130102</v>
      </c>
      <c r="E1575" s="101">
        <v>17</v>
      </c>
      <c r="F1575">
        <v>1</v>
      </c>
    </row>
    <row r="1576" spans="1:6">
      <c r="A1576" s="99">
        <v>44047</v>
      </c>
      <c r="B1576" s="100">
        <v>44047</v>
      </c>
      <c r="C1576" s="101" t="s">
        <v>395</v>
      </c>
      <c r="D1576" s="121">
        <f>VLOOKUP(Pag_Inicio_Corr_mas_casos[[#This Row],[Corregimiento]],Hoja3!$A$2:$D$676,4,0)</f>
        <v>80812</v>
      </c>
      <c r="E1576" s="101">
        <v>16</v>
      </c>
      <c r="F1576">
        <v>1</v>
      </c>
    </row>
    <row r="1577" spans="1:6">
      <c r="A1577" s="99">
        <v>44047</v>
      </c>
      <c r="B1577" s="100">
        <v>44047</v>
      </c>
      <c r="C1577" s="101" t="s">
        <v>387</v>
      </c>
      <c r="D1577" s="121">
        <f>VLOOKUP(Pag_Inicio_Corr_mas_casos[[#This Row],[Corregimiento]],Hoja3!$A$2:$D$676,4,0)</f>
        <v>80816</v>
      </c>
      <c r="E1577" s="101">
        <v>29</v>
      </c>
      <c r="F1577">
        <v>1</v>
      </c>
    </row>
    <row r="1578" spans="1:6">
      <c r="A1578" s="99">
        <v>44047</v>
      </c>
      <c r="B1578" s="100">
        <v>44047</v>
      </c>
      <c r="C1578" s="101" t="s">
        <v>455</v>
      </c>
      <c r="D1578" s="121">
        <f>VLOOKUP(Pag_Inicio_Corr_mas_casos[[#This Row],[Corregimiento]],Hoja3!$A$2:$D$676,4,0)</f>
        <v>81004</v>
      </c>
      <c r="E1578" s="101">
        <v>12</v>
      </c>
      <c r="F1578">
        <v>1</v>
      </c>
    </row>
    <row r="1579" spans="1:6">
      <c r="A1579" s="99">
        <v>44047</v>
      </c>
      <c r="B1579" s="100">
        <v>44047</v>
      </c>
      <c r="C1579" s="101" t="s">
        <v>386</v>
      </c>
      <c r="D1579" s="121">
        <f>VLOOKUP(Pag_Inicio_Corr_mas_casos[[#This Row],[Corregimiento]],Hoja3!$A$2:$D$676,4,0)</f>
        <v>81008</v>
      </c>
      <c r="E1579" s="101">
        <v>15</v>
      </c>
      <c r="F1579">
        <v>1</v>
      </c>
    </row>
    <row r="1580" spans="1:6">
      <c r="A1580" s="99">
        <v>44047</v>
      </c>
      <c r="B1580" s="100">
        <v>44047</v>
      </c>
      <c r="C1580" s="101" t="s">
        <v>388</v>
      </c>
      <c r="D1580" s="121">
        <f>VLOOKUP(Pag_Inicio_Corr_mas_casos[[#This Row],[Corregimiento]],Hoja3!$A$2:$D$676,4,0)</f>
        <v>80817</v>
      </c>
      <c r="E1580" s="101">
        <v>37</v>
      </c>
      <c r="F1580">
        <v>1</v>
      </c>
    </row>
    <row r="1581" spans="1:6">
      <c r="A1581" s="99">
        <v>44047</v>
      </c>
      <c r="B1581" s="100">
        <v>44047</v>
      </c>
      <c r="C1581" s="101" t="s">
        <v>400</v>
      </c>
      <c r="D1581" s="121">
        <f>VLOOKUP(Pag_Inicio_Corr_mas_casos[[#This Row],[Corregimiento]],Hoja3!$A$2:$D$676,4,0)</f>
        <v>80810</v>
      </c>
      <c r="E1581" s="101">
        <v>15</v>
      </c>
      <c r="F1581">
        <v>1</v>
      </c>
    </row>
    <row r="1582" spans="1:6">
      <c r="A1582" s="99">
        <v>44047</v>
      </c>
      <c r="B1582" s="100">
        <v>44047</v>
      </c>
      <c r="C1582" s="101" t="s">
        <v>408</v>
      </c>
      <c r="D1582" s="121">
        <f>VLOOKUP(Pag_Inicio_Corr_mas_casos[[#This Row],[Corregimiento]],Hoja3!$A$2:$D$676,4,0)</f>
        <v>80808</v>
      </c>
      <c r="E1582" s="101">
        <v>16</v>
      </c>
      <c r="F1582">
        <v>1</v>
      </c>
    </row>
    <row r="1583" spans="1:6">
      <c r="A1583" s="99">
        <v>44047</v>
      </c>
      <c r="B1583" s="100">
        <v>44047</v>
      </c>
      <c r="C1583" s="101" t="s">
        <v>493</v>
      </c>
      <c r="D1583" s="121">
        <f>VLOOKUP(Pag_Inicio_Corr_mas_casos[[#This Row],[Corregimiento]],Hoja3!$A$2:$D$676,4,0)</f>
        <v>10305</v>
      </c>
      <c r="E1583" s="101">
        <v>28</v>
      </c>
      <c r="F1583">
        <v>1</v>
      </c>
    </row>
    <row r="1584" spans="1:6">
      <c r="A1584" s="99">
        <v>44047</v>
      </c>
      <c r="B1584" s="100">
        <v>44047</v>
      </c>
      <c r="C1584" s="101" t="s">
        <v>426</v>
      </c>
      <c r="D1584" s="121">
        <f>VLOOKUP(Pag_Inicio_Corr_mas_casos[[#This Row],[Corregimiento]],Hoja3!$A$2:$D$676,4,0)</f>
        <v>81009</v>
      </c>
      <c r="E1584" s="101">
        <v>11</v>
      </c>
      <c r="F1584">
        <v>1</v>
      </c>
    </row>
    <row r="1585" spans="1:7">
      <c r="A1585" s="99">
        <v>44047</v>
      </c>
      <c r="B1585" s="100">
        <v>44047</v>
      </c>
      <c r="C1585" s="101" t="s">
        <v>420</v>
      </c>
      <c r="D1585" s="121">
        <f>VLOOKUP(Pag_Inicio_Corr_mas_casos[[#This Row],[Corregimiento]],Hoja3!$A$2:$D$676,4,0)</f>
        <v>80809</v>
      </c>
      <c r="E1585" s="101">
        <v>11</v>
      </c>
      <c r="F1585">
        <v>1</v>
      </c>
    </row>
    <row r="1586" spans="1:7">
      <c r="A1586" s="99">
        <v>44047</v>
      </c>
      <c r="B1586" s="100">
        <v>44047</v>
      </c>
      <c r="C1586" s="101" t="s">
        <v>417</v>
      </c>
      <c r="D1586" s="121">
        <f>VLOOKUP(Pag_Inicio_Corr_mas_casos[[#This Row],[Corregimiento]],Hoja3!$A$2:$D$676,4,0)</f>
        <v>80803</v>
      </c>
      <c r="E1586" s="101">
        <v>11</v>
      </c>
      <c r="F1586">
        <v>1</v>
      </c>
    </row>
    <row r="1587" spans="1:7">
      <c r="A1587" s="99">
        <v>44047</v>
      </c>
      <c r="B1587" s="100">
        <v>44047</v>
      </c>
      <c r="C1587" s="101" t="s">
        <v>436</v>
      </c>
      <c r="D1587" s="121">
        <f>VLOOKUP(Pag_Inicio_Corr_mas_casos[[#This Row],[Corregimiento]],Hoja3!$A$2:$D$676,4,0)</f>
        <v>91001</v>
      </c>
      <c r="E1587" s="101">
        <v>15</v>
      </c>
      <c r="F1587">
        <v>1</v>
      </c>
    </row>
    <row r="1588" spans="1:7">
      <c r="A1588" s="99">
        <v>44047</v>
      </c>
      <c r="B1588" s="100">
        <v>44047</v>
      </c>
      <c r="C1588" s="101" t="s">
        <v>392</v>
      </c>
      <c r="D1588" s="121">
        <f>VLOOKUP(Pag_Inicio_Corr_mas_casos[[#This Row],[Corregimiento]],Hoja3!$A$2:$D$676,4,0)</f>
        <v>80819</v>
      </c>
      <c r="E1588" s="101">
        <v>25</v>
      </c>
      <c r="F1588">
        <v>1</v>
      </c>
    </row>
    <row r="1589" spans="1:7">
      <c r="A1589" s="99">
        <v>44047</v>
      </c>
      <c r="B1589" s="100">
        <v>44047</v>
      </c>
      <c r="C1589" s="101" t="s">
        <v>381</v>
      </c>
      <c r="D1589" s="121">
        <f>VLOOKUP(Pag_Inicio_Corr_mas_casos[[#This Row],[Corregimiento]],Hoja3!$A$2:$D$676,4,0)</f>
        <v>130106</v>
      </c>
      <c r="E1589" s="101">
        <v>11</v>
      </c>
      <c r="F1589">
        <v>1</v>
      </c>
    </row>
    <row r="1590" spans="1:7">
      <c r="A1590" s="122">
        <v>44048</v>
      </c>
      <c r="B1590" s="123">
        <v>44048</v>
      </c>
      <c r="C1590" s="124" t="s">
        <v>384</v>
      </c>
      <c r="D1590" s="125">
        <f>VLOOKUP(Pag_Inicio_Corr_mas_casos[[#This Row],[Corregimiento]],Hoja3!$A$2:$D$676,4,0)</f>
        <v>80821</v>
      </c>
      <c r="E1590" s="124">
        <v>17</v>
      </c>
      <c r="F1590">
        <v>1</v>
      </c>
      <c r="G1590">
        <f>SUM(F1590:F1612)</f>
        <v>23</v>
      </c>
    </row>
    <row r="1591" spans="1:7">
      <c r="A1591" s="122">
        <v>44048</v>
      </c>
      <c r="B1591" s="123">
        <v>44048</v>
      </c>
      <c r="C1591" s="124" t="s">
        <v>389</v>
      </c>
      <c r="D1591" s="125">
        <f>VLOOKUP(Pag_Inicio_Corr_mas_casos[[#This Row],[Corregimiento]],Hoja3!$A$2:$D$676,4,0)</f>
        <v>80822</v>
      </c>
      <c r="E1591" s="124">
        <v>17</v>
      </c>
      <c r="F1591">
        <v>1</v>
      </c>
    </row>
    <row r="1592" spans="1:7">
      <c r="A1592" s="122">
        <v>44048</v>
      </c>
      <c r="B1592" s="123">
        <v>44048</v>
      </c>
      <c r="C1592" s="124" t="s">
        <v>379</v>
      </c>
      <c r="D1592" s="125">
        <f>VLOOKUP(Pag_Inicio_Corr_mas_casos[[#This Row],[Corregimiento]],Hoja3!$A$2:$D$676,4,0)</f>
        <v>130101</v>
      </c>
      <c r="E1592" s="124">
        <v>16</v>
      </c>
      <c r="F1592">
        <v>1</v>
      </c>
    </row>
    <row r="1593" spans="1:7">
      <c r="A1593" s="122">
        <v>44048</v>
      </c>
      <c r="B1593" s="123">
        <v>44048</v>
      </c>
      <c r="C1593" s="124" t="s">
        <v>428</v>
      </c>
      <c r="D1593" s="125">
        <f>VLOOKUP(Pag_Inicio_Corr_mas_casos[[#This Row],[Corregimiento]],Hoja3!$A$2:$D$676,4,0)</f>
        <v>130701</v>
      </c>
      <c r="E1593" s="124">
        <v>14</v>
      </c>
      <c r="F1593">
        <v>1</v>
      </c>
    </row>
    <row r="1594" spans="1:7">
      <c r="A1594" s="122">
        <v>44048</v>
      </c>
      <c r="B1594" s="123">
        <v>44048</v>
      </c>
      <c r="C1594" s="124" t="s">
        <v>385</v>
      </c>
      <c r="D1594" s="125">
        <f>VLOOKUP(Pag_Inicio_Corr_mas_casos[[#This Row],[Corregimiento]],Hoja3!$A$2:$D$676,4,0)</f>
        <v>81007</v>
      </c>
      <c r="E1594" s="124">
        <v>25</v>
      </c>
      <c r="F1594">
        <v>1</v>
      </c>
    </row>
    <row r="1595" spans="1:7">
      <c r="A1595" s="122">
        <v>44048</v>
      </c>
      <c r="B1595" s="123">
        <v>44048</v>
      </c>
      <c r="C1595" s="124" t="s">
        <v>380</v>
      </c>
      <c r="D1595" s="125">
        <f>VLOOKUP(Pag_Inicio_Corr_mas_casos[[#This Row],[Corregimiento]],Hoja3!$A$2:$D$676,4,0)</f>
        <v>81002</v>
      </c>
      <c r="E1595" s="124">
        <v>11</v>
      </c>
      <c r="F1595">
        <v>1</v>
      </c>
    </row>
    <row r="1596" spans="1:7">
      <c r="A1596" s="122">
        <v>44048</v>
      </c>
      <c r="B1596" s="123">
        <v>44048</v>
      </c>
      <c r="C1596" s="124" t="s">
        <v>393</v>
      </c>
      <c r="D1596" s="125">
        <f>VLOOKUP(Pag_Inicio_Corr_mas_casos[[#This Row],[Corregimiento]],Hoja3!$A$2:$D$676,4,0)</f>
        <v>130107</v>
      </c>
      <c r="E1596" s="124">
        <v>15</v>
      </c>
      <c r="F1596">
        <v>1</v>
      </c>
    </row>
    <row r="1597" spans="1:7">
      <c r="A1597" s="122">
        <v>44048</v>
      </c>
      <c r="B1597" s="123">
        <v>44048</v>
      </c>
      <c r="C1597" s="124" t="s">
        <v>410</v>
      </c>
      <c r="D1597" s="125">
        <f>VLOOKUP(Pag_Inicio_Corr_mas_casos[[#This Row],[Corregimiento]],Hoja3!$A$2:$D$676,4,0)</f>
        <v>80815</v>
      </c>
      <c r="E1597" s="124">
        <v>21</v>
      </c>
      <c r="F1597">
        <v>1</v>
      </c>
    </row>
    <row r="1598" spans="1:7">
      <c r="A1598" s="122">
        <v>44048</v>
      </c>
      <c r="B1598" s="123">
        <v>44048</v>
      </c>
      <c r="C1598" s="124" t="s">
        <v>427</v>
      </c>
      <c r="D1598" s="125">
        <f>VLOOKUP(Pag_Inicio_Corr_mas_casos[[#This Row],[Corregimiento]],Hoja3!$A$2:$D$676,4,0)</f>
        <v>30104</v>
      </c>
      <c r="E1598" s="124">
        <v>12</v>
      </c>
      <c r="F1598">
        <v>1</v>
      </c>
    </row>
    <row r="1599" spans="1:7">
      <c r="A1599" s="122">
        <v>44048</v>
      </c>
      <c r="B1599" s="123">
        <v>44048</v>
      </c>
      <c r="C1599" s="124" t="s">
        <v>407</v>
      </c>
      <c r="D1599" s="125">
        <f>VLOOKUP(Pag_Inicio_Corr_mas_casos[[#This Row],[Corregimiento]],Hoja3!$A$2:$D$676,4,0)</f>
        <v>80501</v>
      </c>
      <c r="E1599" s="124">
        <v>19</v>
      </c>
      <c r="F1599">
        <v>1</v>
      </c>
    </row>
    <row r="1600" spans="1:7">
      <c r="A1600" s="122">
        <v>44048</v>
      </c>
      <c r="B1600" s="123">
        <v>44048</v>
      </c>
      <c r="C1600" s="124" t="s">
        <v>401</v>
      </c>
      <c r="D1600" s="125">
        <f>VLOOKUP(Pag_Inicio_Corr_mas_casos[[#This Row],[Corregimiento]],Hoja3!$A$2:$D$676,4,0)</f>
        <v>30107</v>
      </c>
      <c r="E1600" s="124">
        <v>32</v>
      </c>
      <c r="F1600">
        <v>1</v>
      </c>
    </row>
    <row r="1601" spans="1:7">
      <c r="A1601" s="122">
        <v>44048</v>
      </c>
      <c r="B1601" s="123">
        <v>44048</v>
      </c>
      <c r="C1601" s="124" t="s">
        <v>390</v>
      </c>
      <c r="D1601" s="125">
        <f>VLOOKUP(Pag_Inicio_Corr_mas_casos[[#This Row],[Corregimiento]],Hoja3!$A$2:$D$676,4,0)</f>
        <v>80823</v>
      </c>
      <c r="E1601" s="124">
        <v>12</v>
      </c>
      <c r="F1601">
        <v>1</v>
      </c>
    </row>
    <row r="1602" spans="1:7">
      <c r="A1602" s="122">
        <v>44048</v>
      </c>
      <c r="B1602" s="123">
        <v>44048</v>
      </c>
      <c r="C1602" s="124" t="s">
        <v>414</v>
      </c>
      <c r="D1602" s="125">
        <f>VLOOKUP(Pag_Inicio_Corr_mas_casos[[#This Row],[Corregimiento]],Hoja3!$A$2:$D$676,4,0)</f>
        <v>130708</v>
      </c>
      <c r="E1602" s="124">
        <v>16</v>
      </c>
      <c r="F1602">
        <v>1</v>
      </c>
    </row>
    <row r="1603" spans="1:7">
      <c r="A1603" s="122">
        <v>44048</v>
      </c>
      <c r="B1603" s="123">
        <v>44048</v>
      </c>
      <c r="C1603" s="124" t="s">
        <v>383</v>
      </c>
      <c r="D1603" s="125">
        <f>VLOOKUP(Pag_Inicio_Corr_mas_casos[[#This Row],[Corregimiento]],Hoja3!$A$2:$D$676,4,0)</f>
        <v>130102</v>
      </c>
      <c r="E1603" s="124">
        <v>15</v>
      </c>
      <c r="F1603">
        <v>1</v>
      </c>
    </row>
    <row r="1604" spans="1:7">
      <c r="A1604" s="122">
        <v>44048</v>
      </c>
      <c r="B1604" s="123">
        <v>44048</v>
      </c>
      <c r="C1604" s="124" t="s">
        <v>395</v>
      </c>
      <c r="D1604" s="125">
        <f>VLOOKUP(Pag_Inicio_Corr_mas_casos[[#This Row],[Corregimiento]],Hoja3!$A$2:$D$676,4,0)</f>
        <v>80812</v>
      </c>
      <c r="E1604" s="124">
        <v>18</v>
      </c>
      <c r="F1604">
        <v>1</v>
      </c>
    </row>
    <row r="1605" spans="1:7">
      <c r="A1605" s="122">
        <v>44048</v>
      </c>
      <c r="B1605" s="123">
        <v>44048</v>
      </c>
      <c r="C1605" s="124" t="s">
        <v>409</v>
      </c>
      <c r="D1605" s="125">
        <f>VLOOKUP(Pag_Inicio_Corr_mas_casos[[#This Row],[Corregimiento]],Hoja3!$A$2:$D$676,4,0)</f>
        <v>80820</v>
      </c>
      <c r="E1605" s="124">
        <v>19</v>
      </c>
      <c r="F1605">
        <v>1</v>
      </c>
    </row>
    <row r="1606" spans="1:7">
      <c r="A1606" s="122">
        <v>44048</v>
      </c>
      <c r="B1606" s="123">
        <v>44048</v>
      </c>
      <c r="C1606" s="124" t="s">
        <v>386</v>
      </c>
      <c r="D1606" s="125">
        <f>VLOOKUP(Pag_Inicio_Corr_mas_casos[[#This Row],[Corregimiento]],Hoja3!$A$2:$D$676,4,0)</f>
        <v>81008</v>
      </c>
      <c r="E1606" s="124">
        <v>11</v>
      </c>
      <c r="F1606">
        <v>1</v>
      </c>
    </row>
    <row r="1607" spans="1:7">
      <c r="A1607" s="122">
        <v>44048</v>
      </c>
      <c r="B1607" s="123">
        <v>44048</v>
      </c>
      <c r="C1607" s="124" t="s">
        <v>388</v>
      </c>
      <c r="D1607" s="125">
        <f>VLOOKUP(Pag_Inicio_Corr_mas_casos[[#This Row],[Corregimiento]],Hoja3!$A$2:$D$676,4,0)</f>
        <v>80817</v>
      </c>
      <c r="E1607" s="124">
        <v>12</v>
      </c>
      <c r="F1607">
        <v>1</v>
      </c>
    </row>
    <row r="1608" spans="1:7">
      <c r="A1608" s="122">
        <v>44048</v>
      </c>
      <c r="B1608" s="123">
        <v>44048</v>
      </c>
      <c r="C1608" s="124" t="s">
        <v>424</v>
      </c>
      <c r="D1608" s="125">
        <f>VLOOKUP(Pag_Inicio_Corr_mas_casos[[#This Row],[Corregimiento]],Hoja3!$A$2:$D$676,4,0)</f>
        <v>130717</v>
      </c>
      <c r="E1608" s="124">
        <v>17</v>
      </c>
      <c r="F1608">
        <v>1</v>
      </c>
    </row>
    <row r="1609" spans="1:7">
      <c r="A1609" s="122">
        <v>44048</v>
      </c>
      <c r="B1609" s="123">
        <v>44048</v>
      </c>
      <c r="C1609" s="124" t="s">
        <v>434</v>
      </c>
      <c r="D1609" s="125">
        <f>VLOOKUP(Pag_Inicio_Corr_mas_casos[[#This Row],[Corregimiento]],Hoja3!$A$2:$D$676,4,0)</f>
        <v>30111</v>
      </c>
      <c r="E1609" s="124">
        <v>11</v>
      </c>
      <c r="F1609">
        <v>1</v>
      </c>
    </row>
    <row r="1610" spans="1:7">
      <c r="A1610" s="122">
        <v>44048</v>
      </c>
      <c r="B1610" s="123">
        <v>44048</v>
      </c>
      <c r="C1610" s="124" t="s">
        <v>436</v>
      </c>
      <c r="D1610" s="125">
        <f>VLOOKUP(Pag_Inicio_Corr_mas_casos[[#This Row],[Corregimiento]],Hoja3!$A$2:$D$676,4,0)</f>
        <v>91001</v>
      </c>
      <c r="E1610" s="124">
        <v>13</v>
      </c>
      <c r="F1610">
        <v>1</v>
      </c>
    </row>
    <row r="1611" spans="1:7">
      <c r="A1611" s="122">
        <v>44048</v>
      </c>
      <c r="B1611" s="123">
        <v>44048</v>
      </c>
      <c r="C1611" s="124" t="s">
        <v>392</v>
      </c>
      <c r="D1611" s="125">
        <f>VLOOKUP(Pag_Inicio_Corr_mas_casos[[#This Row],[Corregimiento]],Hoja3!$A$2:$D$676,4,0)</f>
        <v>80819</v>
      </c>
      <c r="E1611" s="124">
        <v>33</v>
      </c>
      <c r="F1611">
        <v>1</v>
      </c>
    </row>
    <row r="1612" spans="1:7">
      <c r="A1612" s="122">
        <v>44048</v>
      </c>
      <c r="B1612" s="123">
        <v>44048</v>
      </c>
      <c r="C1612" s="124" t="s">
        <v>381</v>
      </c>
      <c r="D1612" s="125">
        <f>VLOOKUP(Pag_Inicio_Corr_mas_casos[[#This Row],[Corregimiento]],Hoja3!$A$2:$D$676,4,0)</f>
        <v>130106</v>
      </c>
      <c r="E1612" s="124">
        <v>44</v>
      </c>
      <c r="F1612">
        <v>1</v>
      </c>
    </row>
    <row r="1613" spans="1:7">
      <c r="A1613" s="95">
        <v>44049</v>
      </c>
      <c r="B1613" s="96">
        <v>44049</v>
      </c>
      <c r="C1613" s="97" t="s">
        <v>448</v>
      </c>
      <c r="D1613" s="126">
        <f>VLOOKUP(Pag_Inicio_Corr_mas_casos[[#This Row],[Corregimiento]],Hoja3!$A$2:$D$676,4,0)</f>
        <v>20101</v>
      </c>
      <c r="E1613" s="97">
        <v>44</v>
      </c>
      <c r="F1613">
        <v>1</v>
      </c>
      <c r="G1613">
        <f>SUM(F1613:F1646)</f>
        <v>34</v>
      </c>
    </row>
    <row r="1614" spans="1:7">
      <c r="A1614" s="95">
        <v>44049</v>
      </c>
      <c r="B1614" s="96">
        <v>44049</v>
      </c>
      <c r="C1614" s="97" t="s">
        <v>450</v>
      </c>
      <c r="D1614" s="126">
        <f>VLOOKUP(Pag_Inicio_Corr_mas_casos[[#This Row],[Corregimiento]],Hoja3!$A$2:$D$676,4,0)</f>
        <v>40503</v>
      </c>
      <c r="E1614" s="97">
        <v>37</v>
      </c>
      <c r="F1614">
        <v>1</v>
      </c>
    </row>
    <row r="1615" spans="1:7">
      <c r="A1615" s="95">
        <v>44049</v>
      </c>
      <c r="B1615" s="96">
        <v>44049</v>
      </c>
      <c r="C1615" s="97" t="s">
        <v>381</v>
      </c>
      <c r="D1615" s="126">
        <f>VLOOKUP(Pag_Inicio_Corr_mas_casos[[#This Row],[Corregimiento]],Hoja3!$A$2:$D$676,4,0)</f>
        <v>130106</v>
      </c>
      <c r="E1615" s="97">
        <v>35</v>
      </c>
      <c r="F1615">
        <v>1</v>
      </c>
    </row>
    <row r="1616" spans="1:7">
      <c r="A1616" s="95">
        <v>44049</v>
      </c>
      <c r="B1616" s="96">
        <v>44049</v>
      </c>
      <c r="C1616" s="97" t="s">
        <v>397</v>
      </c>
      <c r="D1616" s="126">
        <f>VLOOKUP(Pag_Inicio_Corr_mas_casos[[#This Row],[Corregimiento]],Hoja3!$A$2:$D$676,4,0)</f>
        <v>40601</v>
      </c>
      <c r="E1616" s="97">
        <v>34</v>
      </c>
      <c r="F1616">
        <v>1</v>
      </c>
    </row>
    <row r="1617" spans="1:6">
      <c r="A1617" s="95">
        <v>44049</v>
      </c>
      <c r="B1617" s="96">
        <v>44049</v>
      </c>
      <c r="C1617" s="97" t="s">
        <v>379</v>
      </c>
      <c r="D1617" s="126">
        <f>VLOOKUP(Pag_Inicio_Corr_mas_casos[[#This Row],[Corregimiento]],Hoja3!$A$2:$D$676,4,0)</f>
        <v>130101</v>
      </c>
      <c r="E1617" s="97">
        <v>30</v>
      </c>
      <c r="F1617">
        <v>1</v>
      </c>
    </row>
    <row r="1618" spans="1:6">
      <c r="A1618" s="95">
        <v>44049</v>
      </c>
      <c r="B1618" s="96">
        <v>44049</v>
      </c>
      <c r="C1618" s="97" t="s">
        <v>427</v>
      </c>
      <c r="D1618" s="126">
        <f>VLOOKUP(Pag_Inicio_Corr_mas_casos[[#This Row],[Corregimiento]],Hoja3!$A$2:$D$676,4,0)</f>
        <v>30104</v>
      </c>
      <c r="E1618" s="97">
        <v>30</v>
      </c>
      <c r="F1618">
        <v>1</v>
      </c>
    </row>
    <row r="1619" spans="1:6">
      <c r="A1619" s="95">
        <v>44049</v>
      </c>
      <c r="B1619" s="96">
        <v>44049</v>
      </c>
      <c r="C1619" s="97" t="s">
        <v>392</v>
      </c>
      <c r="D1619" s="126">
        <f>VLOOKUP(Pag_Inicio_Corr_mas_casos[[#This Row],[Corregimiento]],Hoja3!$A$2:$D$676,4,0)</f>
        <v>80819</v>
      </c>
      <c r="E1619" s="97">
        <v>26</v>
      </c>
      <c r="F1619">
        <v>1</v>
      </c>
    </row>
    <row r="1620" spans="1:6">
      <c r="A1620" s="95">
        <v>44049</v>
      </c>
      <c r="B1620" s="96">
        <v>44049</v>
      </c>
      <c r="C1620" s="97" t="s">
        <v>389</v>
      </c>
      <c r="D1620" s="126">
        <f>VLOOKUP(Pag_Inicio_Corr_mas_casos[[#This Row],[Corregimiento]],Hoja3!$A$2:$D$676,4,0)</f>
        <v>80822</v>
      </c>
      <c r="E1620" s="97">
        <v>25</v>
      </c>
      <c r="F1620">
        <v>1</v>
      </c>
    </row>
    <row r="1621" spans="1:6">
      <c r="A1621" s="95">
        <v>44049</v>
      </c>
      <c r="B1621" s="96">
        <v>44049</v>
      </c>
      <c r="C1621" s="97" t="s">
        <v>388</v>
      </c>
      <c r="D1621" s="126">
        <f>VLOOKUP(Pag_Inicio_Corr_mas_casos[[#This Row],[Corregimiento]],Hoja3!$A$2:$D$676,4,0)</f>
        <v>80817</v>
      </c>
      <c r="E1621" s="97">
        <v>25</v>
      </c>
      <c r="F1621">
        <v>1</v>
      </c>
    </row>
    <row r="1622" spans="1:6">
      <c r="A1622" s="95">
        <v>44049</v>
      </c>
      <c r="B1622" s="96">
        <v>44049</v>
      </c>
      <c r="C1622" s="97" t="s">
        <v>385</v>
      </c>
      <c r="D1622" s="126">
        <f>VLOOKUP(Pag_Inicio_Corr_mas_casos[[#This Row],[Corregimiento]],Hoja3!$A$2:$D$676,4,0)</f>
        <v>81007</v>
      </c>
      <c r="E1622" s="97">
        <v>24</v>
      </c>
      <c r="F1622">
        <v>1</v>
      </c>
    </row>
    <row r="1623" spans="1:6">
      <c r="A1623" s="95">
        <v>44049</v>
      </c>
      <c r="B1623" s="96">
        <v>44049</v>
      </c>
      <c r="C1623" s="97" t="s">
        <v>428</v>
      </c>
      <c r="D1623" s="126">
        <f>VLOOKUP(Pag_Inicio_Corr_mas_casos[[#This Row],[Corregimiento]],Hoja3!$A$2:$D$676,4,0)</f>
        <v>130701</v>
      </c>
      <c r="E1623" s="97">
        <v>23</v>
      </c>
      <c r="F1623">
        <v>1</v>
      </c>
    </row>
    <row r="1624" spans="1:6">
      <c r="A1624" s="95">
        <v>44049</v>
      </c>
      <c r="B1624" s="96">
        <v>44049</v>
      </c>
      <c r="C1624" s="97" t="s">
        <v>405</v>
      </c>
      <c r="D1624" s="126">
        <f>VLOOKUP(Pag_Inicio_Corr_mas_casos[[#This Row],[Corregimiento]],Hoja3!$A$2:$D$676,4,0)</f>
        <v>80813</v>
      </c>
      <c r="E1624" s="97">
        <v>22</v>
      </c>
      <c r="F1624">
        <v>1</v>
      </c>
    </row>
    <row r="1625" spans="1:6">
      <c r="A1625" s="95">
        <v>44049</v>
      </c>
      <c r="B1625" s="96">
        <v>44049</v>
      </c>
      <c r="C1625" s="97" t="s">
        <v>409</v>
      </c>
      <c r="D1625" s="126">
        <f>VLOOKUP(Pag_Inicio_Corr_mas_casos[[#This Row],[Corregimiento]],Hoja3!$A$2:$D$676,4,0)</f>
        <v>80820</v>
      </c>
      <c r="E1625" s="97">
        <v>21</v>
      </c>
      <c r="F1625">
        <v>1</v>
      </c>
    </row>
    <row r="1626" spans="1:6">
      <c r="A1626" s="95">
        <v>44049</v>
      </c>
      <c r="B1626" s="96">
        <v>44049</v>
      </c>
      <c r="C1626" s="97" t="s">
        <v>414</v>
      </c>
      <c r="D1626" s="126">
        <f>VLOOKUP(Pag_Inicio_Corr_mas_casos[[#This Row],[Corregimiento]],Hoja3!$A$2:$D$676,4,0)</f>
        <v>130708</v>
      </c>
      <c r="E1626" s="97">
        <v>19</v>
      </c>
      <c r="F1626">
        <v>1</v>
      </c>
    </row>
    <row r="1627" spans="1:6">
      <c r="A1627" s="95">
        <v>44049</v>
      </c>
      <c r="B1627" s="96">
        <v>44049</v>
      </c>
      <c r="C1627" s="97" t="s">
        <v>387</v>
      </c>
      <c r="D1627" s="126">
        <f>VLOOKUP(Pag_Inicio_Corr_mas_casos[[#This Row],[Corregimiento]],Hoja3!$A$2:$D$676,4,0)</f>
        <v>80816</v>
      </c>
      <c r="E1627" s="97">
        <v>19</v>
      </c>
      <c r="F1627">
        <v>1</v>
      </c>
    </row>
    <row r="1628" spans="1:6">
      <c r="A1628" s="95">
        <v>44049</v>
      </c>
      <c r="B1628" s="96">
        <v>44049</v>
      </c>
      <c r="C1628" s="97" t="s">
        <v>483</v>
      </c>
      <c r="D1628" s="126">
        <f>VLOOKUP(Pag_Inicio_Corr_mas_casos[[#This Row],[Corregimiento]],Hoja3!$A$2:$D$676,4,0)</f>
        <v>40606</v>
      </c>
      <c r="E1628" s="97">
        <v>18</v>
      </c>
      <c r="F1628">
        <v>1</v>
      </c>
    </row>
    <row r="1629" spans="1:6">
      <c r="A1629" s="95">
        <v>44049</v>
      </c>
      <c r="B1629" s="96">
        <v>44049</v>
      </c>
      <c r="C1629" s="97" t="s">
        <v>384</v>
      </c>
      <c r="D1629" s="126">
        <f>VLOOKUP(Pag_Inicio_Corr_mas_casos[[#This Row],[Corregimiento]],Hoja3!$A$2:$D$676,4,0)</f>
        <v>80821</v>
      </c>
      <c r="E1629" s="97">
        <v>17</v>
      </c>
      <c r="F1629">
        <v>1</v>
      </c>
    </row>
    <row r="1630" spans="1:6">
      <c r="A1630" s="95">
        <v>44049</v>
      </c>
      <c r="B1630" s="96">
        <v>44049</v>
      </c>
      <c r="C1630" s="97" t="s">
        <v>386</v>
      </c>
      <c r="D1630" s="126">
        <f>VLOOKUP(Pag_Inicio_Corr_mas_casos[[#This Row],[Corregimiento]],Hoja3!$A$2:$D$676,4,0)</f>
        <v>81008</v>
      </c>
      <c r="E1630" s="97">
        <v>17</v>
      </c>
      <c r="F1630">
        <v>1</v>
      </c>
    </row>
    <row r="1631" spans="1:6">
      <c r="A1631" s="95">
        <v>44049</v>
      </c>
      <c r="B1631" s="96">
        <v>44049</v>
      </c>
      <c r="C1631" s="97" t="s">
        <v>391</v>
      </c>
      <c r="D1631" s="126">
        <f>VLOOKUP(Pag_Inicio_Corr_mas_casos[[#This Row],[Corregimiento]],Hoja3!$A$2:$D$676,4,0)</f>
        <v>81001</v>
      </c>
      <c r="E1631" s="97">
        <v>16</v>
      </c>
      <c r="F1631">
        <v>1</v>
      </c>
    </row>
    <row r="1632" spans="1:6">
      <c r="A1632" s="95">
        <v>44049</v>
      </c>
      <c r="B1632" s="96">
        <v>44049</v>
      </c>
      <c r="C1632" s="97" t="s">
        <v>396</v>
      </c>
      <c r="D1632" s="126">
        <f>VLOOKUP(Pag_Inicio_Corr_mas_casos[[#This Row],[Corregimiento]],Hoja3!$A$2:$D$676,4,0)</f>
        <v>130702</v>
      </c>
      <c r="E1632" s="97">
        <v>15</v>
      </c>
      <c r="F1632">
        <v>1</v>
      </c>
    </row>
    <row r="1633" spans="1:7">
      <c r="A1633" s="95">
        <v>44049</v>
      </c>
      <c r="B1633" s="96">
        <v>44049</v>
      </c>
      <c r="C1633" s="97" t="s">
        <v>405</v>
      </c>
      <c r="D1633" s="126">
        <f>VLOOKUP(Pag_Inicio_Corr_mas_casos[[#This Row],[Corregimiento]],Hoja3!$A$2:$D$676,4,0)</f>
        <v>80813</v>
      </c>
      <c r="E1633" s="97">
        <v>15</v>
      </c>
      <c r="F1633">
        <v>1</v>
      </c>
    </row>
    <row r="1634" spans="1:7">
      <c r="A1634" s="95">
        <v>44049</v>
      </c>
      <c r="B1634" s="96">
        <v>44049</v>
      </c>
      <c r="C1634" s="97" t="s">
        <v>424</v>
      </c>
      <c r="D1634" s="126">
        <f>VLOOKUP(Pag_Inicio_Corr_mas_casos[[#This Row],[Corregimiento]],Hoja3!$A$2:$D$676,4,0)</f>
        <v>130717</v>
      </c>
      <c r="E1634" s="97">
        <v>15</v>
      </c>
      <c r="F1634">
        <v>1</v>
      </c>
    </row>
    <row r="1635" spans="1:7">
      <c r="A1635" s="95">
        <v>44049</v>
      </c>
      <c r="B1635" s="96">
        <v>44049</v>
      </c>
      <c r="C1635" s="97" t="s">
        <v>435</v>
      </c>
      <c r="D1635" s="126">
        <f>VLOOKUP(Pag_Inicio_Corr_mas_casos[[#This Row],[Corregimiento]],Hoja3!$A$2:$D$676,4,0)</f>
        <v>130706</v>
      </c>
      <c r="E1635" s="97">
        <v>13</v>
      </c>
      <c r="F1635">
        <v>1</v>
      </c>
    </row>
    <row r="1636" spans="1:7">
      <c r="A1636" s="95">
        <v>44049</v>
      </c>
      <c r="B1636" s="96">
        <v>44049</v>
      </c>
      <c r="C1636" s="97" t="s">
        <v>400</v>
      </c>
      <c r="D1636" s="126">
        <f>VLOOKUP(Pag_Inicio_Corr_mas_casos[[#This Row],[Corregimiento]],Hoja3!$A$2:$D$676,4,0)</f>
        <v>80810</v>
      </c>
      <c r="E1636" s="97">
        <v>13</v>
      </c>
      <c r="F1636">
        <v>1</v>
      </c>
    </row>
    <row r="1637" spans="1:7">
      <c r="A1637" s="95">
        <v>44049</v>
      </c>
      <c r="B1637" s="96">
        <v>44049</v>
      </c>
      <c r="C1637" s="97" t="s">
        <v>442</v>
      </c>
      <c r="D1637" s="126">
        <f>VLOOKUP(Pag_Inicio_Corr_mas_casos[[#This Row],[Corregimiento]],Hoja3!$A$2:$D$676,4,0)</f>
        <v>81005</v>
      </c>
      <c r="E1637" s="97">
        <v>13</v>
      </c>
      <c r="F1637">
        <v>1</v>
      </c>
    </row>
    <row r="1638" spans="1:7">
      <c r="A1638" s="95">
        <v>44049</v>
      </c>
      <c r="B1638" s="96">
        <v>44049</v>
      </c>
      <c r="C1638" s="97" t="s">
        <v>380</v>
      </c>
      <c r="D1638" s="126">
        <f>VLOOKUP(Pag_Inicio_Corr_mas_casos[[#This Row],[Corregimiento]],Hoja3!$A$2:$D$676,4,0)</f>
        <v>81002</v>
      </c>
      <c r="E1638" s="97">
        <v>12</v>
      </c>
      <c r="F1638">
        <v>1</v>
      </c>
    </row>
    <row r="1639" spans="1:7">
      <c r="A1639" s="95">
        <v>44049</v>
      </c>
      <c r="B1639" s="96">
        <v>44049</v>
      </c>
      <c r="C1639" s="97" t="s">
        <v>477</v>
      </c>
      <c r="D1639" s="126">
        <f>VLOOKUP(Pag_Inicio_Corr_mas_casos[[#This Row],[Corregimiento]],Hoja3!$A$2:$D$676,4,0)</f>
        <v>10207</v>
      </c>
      <c r="E1639" s="97">
        <v>12</v>
      </c>
      <c r="F1639">
        <v>1</v>
      </c>
    </row>
    <row r="1640" spans="1:7">
      <c r="A1640" s="95">
        <v>44049</v>
      </c>
      <c r="B1640" s="96">
        <v>44049</v>
      </c>
      <c r="C1640" s="97" t="s">
        <v>426</v>
      </c>
      <c r="D1640" s="126">
        <f>VLOOKUP(Pag_Inicio_Corr_mas_casos[[#This Row],[Corregimiento]],Hoja3!$A$2:$D$676,4,0)</f>
        <v>81009</v>
      </c>
      <c r="E1640" s="97">
        <v>12</v>
      </c>
      <c r="F1640">
        <v>1</v>
      </c>
    </row>
    <row r="1641" spans="1:7">
      <c r="A1641" s="95">
        <v>44049</v>
      </c>
      <c r="B1641" s="96">
        <v>44049</v>
      </c>
      <c r="C1641" s="97" t="s">
        <v>463</v>
      </c>
      <c r="D1641" s="126">
        <f>VLOOKUP(Pag_Inicio_Corr_mas_casos[[#This Row],[Corregimiento]],Hoja3!$A$2:$D$676,4,0)</f>
        <v>30103</v>
      </c>
      <c r="E1641" s="97">
        <v>11</v>
      </c>
      <c r="F1641">
        <v>1</v>
      </c>
    </row>
    <row r="1642" spans="1:7">
      <c r="A1642" s="95">
        <v>44049</v>
      </c>
      <c r="B1642" s="96">
        <v>44049</v>
      </c>
      <c r="C1642" s="97" t="s">
        <v>401</v>
      </c>
      <c r="D1642" s="126">
        <f>VLOOKUP(Pag_Inicio_Corr_mas_casos[[#This Row],[Corregimiento]],Hoja3!$A$2:$D$676,4,0)</f>
        <v>30107</v>
      </c>
      <c r="E1642" s="97">
        <v>11</v>
      </c>
      <c r="F1642">
        <v>1</v>
      </c>
    </row>
    <row r="1643" spans="1:7">
      <c r="A1643" s="95">
        <v>44049</v>
      </c>
      <c r="B1643" s="96">
        <v>44049</v>
      </c>
      <c r="C1643" s="97" t="s">
        <v>395</v>
      </c>
      <c r="D1643" s="126">
        <f>VLOOKUP(Pag_Inicio_Corr_mas_casos[[#This Row],[Corregimiento]],Hoja3!$A$2:$D$676,4,0)</f>
        <v>80812</v>
      </c>
      <c r="E1643" s="97">
        <v>11</v>
      </c>
      <c r="F1643">
        <v>1</v>
      </c>
    </row>
    <row r="1644" spans="1:7">
      <c r="A1644" s="95">
        <v>44049</v>
      </c>
      <c r="B1644" s="96">
        <v>44049</v>
      </c>
      <c r="C1644" s="97" t="s">
        <v>421</v>
      </c>
      <c r="D1644" s="126">
        <f>VLOOKUP(Pag_Inicio_Corr_mas_casos[[#This Row],[Corregimiento]],Hoja3!$A$2:$D$676,4,0)</f>
        <v>40201</v>
      </c>
      <c r="E1644" s="97">
        <v>28</v>
      </c>
      <c r="F1644">
        <v>1</v>
      </c>
    </row>
    <row r="1645" spans="1:7">
      <c r="A1645" s="95">
        <v>44049</v>
      </c>
      <c r="B1645" s="96">
        <v>44049</v>
      </c>
      <c r="C1645" s="97" t="s">
        <v>412</v>
      </c>
      <c r="D1645" s="126">
        <f>VLOOKUP(Pag_Inicio_Corr_mas_casos[[#This Row],[Corregimiento]],Hoja3!$A$2:$D$676,4,0)</f>
        <v>80811</v>
      </c>
      <c r="E1645" s="97">
        <v>11</v>
      </c>
      <c r="F1645">
        <v>1</v>
      </c>
    </row>
    <row r="1646" spans="1:7">
      <c r="A1646" s="95">
        <v>44049</v>
      </c>
      <c r="B1646" s="96">
        <v>44049</v>
      </c>
      <c r="C1646" s="97" t="s">
        <v>485</v>
      </c>
      <c r="D1646" s="126">
        <f>VLOOKUP(Pag_Inicio_Corr_mas_casos[[#This Row],[Corregimiento]],Hoja3!$A$2:$D$676,4,0)</f>
        <v>41401</v>
      </c>
      <c r="E1646" s="97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405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384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379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409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381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385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397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479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471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393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414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388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380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387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392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396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398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383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418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442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421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416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391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394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431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436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452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494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392</v>
      </c>
      <c r="D1675" s="127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380</v>
      </c>
      <c r="D1676" s="127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391</v>
      </c>
      <c r="D1677" s="127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405</v>
      </c>
      <c r="D1678" s="127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381</v>
      </c>
      <c r="D1679" s="127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386</v>
      </c>
      <c r="D1680" s="127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388</v>
      </c>
      <c r="D1681" s="127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400</v>
      </c>
      <c r="D1682" s="127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384</v>
      </c>
      <c r="D1683" s="127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418</v>
      </c>
      <c r="D1684" s="127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428</v>
      </c>
      <c r="D1685" s="127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395</v>
      </c>
      <c r="D1686" s="127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397</v>
      </c>
      <c r="D1687" s="127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442</v>
      </c>
      <c r="D1688" s="127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479</v>
      </c>
      <c r="D1689" s="127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385</v>
      </c>
      <c r="D1690" s="127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389</v>
      </c>
      <c r="D1691" s="127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425</v>
      </c>
      <c r="D1692" s="127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409</v>
      </c>
      <c r="D1693" s="127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490</v>
      </c>
      <c r="D1694" s="127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420</v>
      </c>
      <c r="D1695" s="127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482</v>
      </c>
      <c r="D1696" s="127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405</v>
      </c>
      <c r="D1697" s="127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426</v>
      </c>
      <c r="D1698" s="127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384</v>
      </c>
      <c r="D1699" s="82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379</v>
      </c>
      <c r="D1700" s="82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392</v>
      </c>
      <c r="D1701" s="82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405</v>
      </c>
      <c r="D1702" s="82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381</v>
      </c>
      <c r="D1703" s="82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393</v>
      </c>
      <c r="D1704" s="82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409</v>
      </c>
      <c r="D1705" s="82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397</v>
      </c>
      <c r="D1706" s="82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388</v>
      </c>
      <c r="D1707" s="82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410</v>
      </c>
      <c r="D1708" s="82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428</v>
      </c>
      <c r="D1709" s="82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380</v>
      </c>
      <c r="D1710" s="82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386</v>
      </c>
      <c r="D1711" s="82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389</v>
      </c>
      <c r="D1712" s="127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11">
      <c r="A1713" s="58">
        <v>44053</v>
      </c>
      <c r="B1713" s="59">
        <v>44053</v>
      </c>
      <c r="C1713" s="60" t="s">
        <v>388</v>
      </c>
      <c r="D1713" s="127">
        <f>VLOOKUP(Pag_Inicio_Corr_mas_casos[[#This Row],[Corregimiento]],Hoja3!$A$2:$D$676,4,0)</f>
        <v>80817</v>
      </c>
      <c r="E1713" s="60">
        <v>30</v>
      </c>
      <c r="F1713">
        <v>1</v>
      </c>
    </row>
    <row r="1714" spans="1:11">
      <c r="A1714" s="58">
        <v>44053</v>
      </c>
      <c r="B1714" s="59">
        <v>44053</v>
      </c>
      <c r="C1714" s="60" t="s">
        <v>405</v>
      </c>
      <c r="D1714" s="127">
        <f>VLOOKUP(Pag_Inicio_Corr_mas_casos[[#This Row],[Corregimiento]],Hoja3!$A$2:$D$676,4,0)</f>
        <v>80813</v>
      </c>
      <c r="E1714" s="60">
        <v>29</v>
      </c>
      <c r="F1714">
        <v>1</v>
      </c>
    </row>
    <row r="1715" spans="1:11">
      <c r="A1715" s="58">
        <v>44053</v>
      </c>
      <c r="B1715" s="59">
        <v>44053</v>
      </c>
      <c r="C1715" s="60" t="s">
        <v>392</v>
      </c>
      <c r="D1715" s="127">
        <f>VLOOKUP(Pag_Inicio_Corr_mas_casos[[#This Row],[Corregimiento]],Hoja3!$A$2:$D$676,4,0)</f>
        <v>80819</v>
      </c>
      <c r="E1715" s="60">
        <v>27</v>
      </c>
      <c r="F1715">
        <v>1</v>
      </c>
    </row>
    <row r="1716" spans="1:11">
      <c r="A1716" s="58">
        <v>44053</v>
      </c>
      <c r="B1716" s="59">
        <v>44053</v>
      </c>
      <c r="C1716" s="60" t="s">
        <v>385</v>
      </c>
      <c r="D1716" s="127">
        <f>VLOOKUP(Pag_Inicio_Corr_mas_casos[[#This Row],[Corregimiento]],Hoja3!$A$2:$D$676,4,0)</f>
        <v>81007</v>
      </c>
      <c r="E1716" s="60">
        <v>24</v>
      </c>
      <c r="F1716">
        <v>1</v>
      </c>
    </row>
    <row r="1717" spans="1:11">
      <c r="A1717" s="58">
        <v>44053</v>
      </c>
      <c r="B1717" s="59">
        <v>44053</v>
      </c>
      <c r="C1717" s="60" t="s">
        <v>397</v>
      </c>
      <c r="D1717" s="127">
        <f>VLOOKUP(Pag_Inicio_Corr_mas_casos[[#This Row],[Corregimiento]],Hoja3!$A$2:$D$676,4,0)</f>
        <v>40601</v>
      </c>
      <c r="E1717" s="60">
        <v>24</v>
      </c>
      <c r="F1717">
        <v>1</v>
      </c>
    </row>
    <row r="1718" spans="1:11">
      <c r="A1718" s="58">
        <v>44053</v>
      </c>
      <c r="B1718" s="59">
        <v>44053</v>
      </c>
      <c r="C1718" s="60" t="s">
        <v>410</v>
      </c>
      <c r="D1718" s="127">
        <f>VLOOKUP(Pag_Inicio_Corr_mas_casos[[#This Row],[Corregimiento]],Hoja3!$A$2:$D$676,4,0)</f>
        <v>80815</v>
      </c>
      <c r="E1718" s="60">
        <v>22</v>
      </c>
      <c r="F1718">
        <v>1</v>
      </c>
    </row>
    <row r="1719" spans="1:11">
      <c r="A1719" s="58">
        <v>44053</v>
      </c>
      <c r="B1719" s="59">
        <v>44053</v>
      </c>
      <c r="C1719" s="60" t="s">
        <v>380</v>
      </c>
      <c r="D1719" s="127">
        <f>VLOOKUP(Pag_Inicio_Corr_mas_casos[[#This Row],[Corregimiento]],Hoja3!$A$2:$D$676,4,0)</f>
        <v>81002</v>
      </c>
      <c r="E1719" s="60">
        <v>17</v>
      </c>
      <c r="F1719">
        <v>1</v>
      </c>
    </row>
    <row r="1720" spans="1:11">
      <c r="A1720" s="58">
        <v>44053</v>
      </c>
      <c r="B1720" s="59">
        <v>44053</v>
      </c>
      <c r="C1720" s="60" t="s">
        <v>495</v>
      </c>
      <c r="D1720" s="127">
        <f>VLOOKUP(Pag_Inicio_Corr_mas_casos[[#This Row],[Corregimiento]],Hoja3!$A$2:$D$676,4,0)</f>
        <v>120309</v>
      </c>
      <c r="E1720" s="60">
        <v>17</v>
      </c>
      <c r="F1720">
        <v>1</v>
      </c>
    </row>
    <row r="1721" spans="1:11">
      <c r="A1721" s="58">
        <v>44053</v>
      </c>
      <c r="B1721" s="59">
        <v>44053</v>
      </c>
      <c r="C1721" s="60" t="s">
        <v>434</v>
      </c>
      <c r="D1721" s="127">
        <f>VLOOKUP(Pag_Inicio_Corr_mas_casos[[#This Row],[Corregimiento]],Hoja3!$A$2:$D$676,4,0)</f>
        <v>30111</v>
      </c>
      <c r="E1721" s="60">
        <v>17</v>
      </c>
      <c r="F1721">
        <v>1</v>
      </c>
    </row>
    <row r="1722" spans="1:11">
      <c r="A1722" s="58">
        <v>44053</v>
      </c>
      <c r="B1722" s="59">
        <v>44053</v>
      </c>
      <c r="C1722" s="60" t="s">
        <v>409</v>
      </c>
      <c r="D1722" s="127">
        <f>VLOOKUP(Pag_Inicio_Corr_mas_casos[[#This Row],[Corregimiento]],Hoja3!$A$2:$D$676,4,0)</f>
        <v>80820</v>
      </c>
      <c r="E1722" s="60">
        <v>16</v>
      </c>
      <c r="F1722">
        <v>1</v>
      </c>
    </row>
    <row r="1723" spans="1:11">
      <c r="A1723" s="58">
        <v>44053</v>
      </c>
      <c r="B1723" s="59">
        <v>44053</v>
      </c>
      <c r="C1723" s="60" t="s">
        <v>398</v>
      </c>
      <c r="D1723" s="127">
        <f>VLOOKUP(Pag_Inicio_Corr_mas_casos[[#This Row],[Corregimiento]],Hoja3!$A$2:$D$676,4,0)</f>
        <v>80806</v>
      </c>
      <c r="E1723" s="60">
        <v>15</v>
      </c>
      <c r="F1723">
        <v>1</v>
      </c>
    </row>
    <row r="1724" spans="1:11">
      <c r="A1724" s="58">
        <v>44053</v>
      </c>
      <c r="B1724" s="59">
        <v>44053</v>
      </c>
      <c r="C1724" s="60" t="s">
        <v>390</v>
      </c>
      <c r="D1724" s="127">
        <f>VLOOKUP(Pag_Inicio_Corr_mas_casos[[#This Row],[Corregimiento]],Hoja3!$A$2:$D$676,4,0)</f>
        <v>80823</v>
      </c>
      <c r="E1724" s="60">
        <v>16</v>
      </c>
      <c r="F1724">
        <v>1</v>
      </c>
    </row>
    <row r="1725" spans="1:11">
      <c r="A1725" s="58">
        <v>44053</v>
      </c>
      <c r="B1725" s="59">
        <v>44053</v>
      </c>
      <c r="C1725" s="60" t="s">
        <v>387</v>
      </c>
      <c r="D1725" s="127">
        <f>VLOOKUP(Pag_Inicio_Corr_mas_casos[[#This Row],[Corregimiento]],Hoja3!$A$2:$D$676,4,0)</f>
        <v>80816</v>
      </c>
      <c r="E1725" s="60">
        <v>15</v>
      </c>
      <c r="F1725">
        <v>1</v>
      </c>
    </row>
    <row r="1726" spans="1:11">
      <c r="A1726" s="58">
        <v>44053</v>
      </c>
      <c r="B1726" s="59">
        <v>44053</v>
      </c>
      <c r="C1726" s="60" t="s">
        <v>483</v>
      </c>
      <c r="D1726" s="127">
        <f>VLOOKUP(Pag_Inicio_Corr_mas_casos[[#This Row],[Corregimiento]],Hoja3!$A$2:$D$676,4,0)</f>
        <v>40606</v>
      </c>
      <c r="E1726" s="60">
        <v>15</v>
      </c>
      <c r="F1726">
        <v>1</v>
      </c>
    </row>
    <row r="1727" spans="1:11">
      <c r="A1727" s="58">
        <v>44053</v>
      </c>
      <c r="B1727" s="59">
        <v>44053</v>
      </c>
      <c r="C1727" s="60" t="s">
        <v>383</v>
      </c>
      <c r="D1727" s="127">
        <f>VLOOKUP(Pag_Inicio_Corr_mas_casos[[#This Row],[Corregimiento]],Hoja3!$A$2:$D$676,4,0)</f>
        <v>130102</v>
      </c>
      <c r="E1727" s="60">
        <v>15</v>
      </c>
      <c r="F1727">
        <v>1</v>
      </c>
    </row>
    <row r="1728" spans="1:11">
      <c r="A1728" s="58">
        <v>44053</v>
      </c>
      <c r="B1728" s="59">
        <v>44053</v>
      </c>
      <c r="C1728" s="60" t="s">
        <v>400</v>
      </c>
      <c r="D1728" s="127">
        <f>VLOOKUP(Pag_Inicio_Corr_mas_casos[[#This Row],[Corregimiento]],Hoja3!$A$2:$D$676,4,0)</f>
        <v>80810</v>
      </c>
      <c r="E1728" s="60">
        <v>14</v>
      </c>
      <c r="F1728">
        <v>1</v>
      </c>
      <c r="K1728" s="79"/>
    </row>
    <row r="1729" spans="1:7">
      <c r="A1729" s="58">
        <v>44053</v>
      </c>
      <c r="B1729" s="59">
        <v>44053</v>
      </c>
      <c r="C1729" s="60" t="s">
        <v>496</v>
      </c>
      <c r="D1729" s="127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414</v>
      </c>
      <c r="D1730" s="127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384</v>
      </c>
      <c r="D1731" s="127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463</v>
      </c>
      <c r="D1732" s="127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399</v>
      </c>
      <c r="D1733" s="127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386</v>
      </c>
      <c r="D1734" s="127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402</v>
      </c>
      <c r="D1735" s="127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385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384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392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383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425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389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388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395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405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414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426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410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387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393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390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380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435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443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424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420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428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396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397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497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381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479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379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412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381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392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379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405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385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383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388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389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387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384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380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409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418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407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395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398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412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397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400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391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432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403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416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394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396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393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414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425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386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410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434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381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392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384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405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379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410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393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409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396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383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416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388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498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386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380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395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389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499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415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394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443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500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436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388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410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416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405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384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392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380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414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409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501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395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407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387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412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381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391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379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396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502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434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389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393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436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407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390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384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385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405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389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391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410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372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379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409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380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435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414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405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426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392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384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414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388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381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380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389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379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415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409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385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395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405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410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386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417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503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392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386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425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388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389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504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479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385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407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387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384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397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387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479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405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392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389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390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388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410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464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384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379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407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395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384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381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405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505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389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388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488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395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387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392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418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380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412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391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379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425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409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424</v>
      </c>
      <c r="D1916" s="82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3">
        <v>44063</v>
      </c>
      <c r="B1917" s="84">
        <v>44063</v>
      </c>
      <c r="C1917" s="85" t="s">
        <v>388</v>
      </c>
      <c r="D1917" s="86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3">
        <v>44063</v>
      </c>
      <c r="B1918" s="85">
        <v>44063</v>
      </c>
      <c r="C1918" s="85" t="s">
        <v>381</v>
      </c>
      <c r="D1918" s="86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3">
        <v>44063</v>
      </c>
      <c r="B1919" s="85">
        <v>44063</v>
      </c>
      <c r="C1919" s="85" t="s">
        <v>395</v>
      </c>
      <c r="D1919" s="86">
        <f>VLOOKUP(Pag_Inicio_Corr_mas_casos[[#This Row],[Corregimiento]],Hoja3!$A$2:$D$676,4,0)</f>
        <v>80812</v>
      </c>
      <c r="E1919" s="85">
        <v>22</v>
      </c>
      <c r="F1919">
        <v>1</v>
      </c>
    </row>
    <row r="1920" spans="1:8">
      <c r="A1920" s="83">
        <v>44063</v>
      </c>
      <c r="B1920" s="85">
        <v>44063</v>
      </c>
      <c r="C1920" s="85" t="s">
        <v>392</v>
      </c>
      <c r="D1920" s="86">
        <f>VLOOKUP(Pag_Inicio_Corr_mas_casos[[#This Row],[Corregimiento]],Hoja3!$A$2:$D$676,4,0)</f>
        <v>80819</v>
      </c>
      <c r="E1920" s="85">
        <v>21</v>
      </c>
      <c r="F1920">
        <v>1</v>
      </c>
    </row>
    <row r="1921" spans="1:6">
      <c r="A1921" s="83">
        <v>44063</v>
      </c>
      <c r="B1921" s="85">
        <v>44063</v>
      </c>
      <c r="C1921" s="85" t="s">
        <v>420</v>
      </c>
      <c r="D1921" s="86">
        <f>VLOOKUP(Pag_Inicio_Corr_mas_casos[[#This Row],[Corregimiento]],Hoja3!$A$2:$D$676,4,0)</f>
        <v>80809</v>
      </c>
      <c r="E1921" s="85">
        <v>17</v>
      </c>
      <c r="F1921">
        <v>1</v>
      </c>
    </row>
    <row r="1922" spans="1:6">
      <c r="A1922" s="83">
        <v>44063</v>
      </c>
      <c r="B1922" s="85">
        <v>44063</v>
      </c>
      <c r="C1922" s="85" t="s">
        <v>436</v>
      </c>
      <c r="D1922" s="86">
        <f>VLOOKUP(Pag_Inicio_Corr_mas_casos[[#This Row],[Corregimiento]],Hoja3!$A$2:$D$676,4,0)</f>
        <v>91001</v>
      </c>
      <c r="E1922" s="85">
        <v>17</v>
      </c>
      <c r="F1922">
        <v>1</v>
      </c>
    </row>
    <row r="1923" spans="1:6">
      <c r="A1923" s="83">
        <v>44063</v>
      </c>
      <c r="B1923" s="85">
        <v>44063</v>
      </c>
      <c r="C1923" s="85" t="s">
        <v>379</v>
      </c>
      <c r="D1923" s="86">
        <f>VLOOKUP(Pag_Inicio_Corr_mas_casos[[#This Row],[Corregimiento]],Hoja3!$A$2:$D$676,4,0)</f>
        <v>130101</v>
      </c>
      <c r="E1923" s="85">
        <v>16</v>
      </c>
      <c r="F1923">
        <v>1</v>
      </c>
    </row>
    <row r="1924" spans="1:6">
      <c r="A1924" s="83">
        <v>44063</v>
      </c>
      <c r="B1924" s="85">
        <v>44063</v>
      </c>
      <c r="C1924" s="85" t="s">
        <v>410</v>
      </c>
      <c r="D1924" s="86">
        <f>VLOOKUP(Pag_Inicio_Corr_mas_casos[[#This Row],[Corregimiento]],Hoja3!$A$2:$D$676,4,0)</f>
        <v>80815</v>
      </c>
      <c r="E1924" s="85">
        <v>16</v>
      </c>
      <c r="F1924">
        <v>1</v>
      </c>
    </row>
    <row r="1925" spans="1:6">
      <c r="A1925" s="83">
        <v>44063</v>
      </c>
      <c r="B1925" s="85">
        <v>44063</v>
      </c>
      <c r="C1925" s="85" t="s">
        <v>383</v>
      </c>
      <c r="D1925" s="86">
        <f>VLOOKUP(Pag_Inicio_Corr_mas_casos[[#This Row],[Corregimiento]],Hoja3!$A$2:$D$676,4,0)</f>
        <v>130102</v>
      </c>
      <c r="E1925" s="85">
        <v>16</v>
      </c>
      <c r="F1925">
        <v>1</v>
      </c>
    </row>
    <row r="1926" spans="1:6">
      <c r="A1926" s="83">
        <v>44063</v>
      </c>
      <c r="B1926" s="85">
        <v>44063</v>
      </c>
      <c r="C1926" s="85" t="s">
        <v>405</v>
      </c>
      <c r="D1926" s="86">
        <f>VLOOKUP(Pag_Inicio_Corr_mas_casos[[#This Row],[Corregimiento]],Hoja3!$A$2:$D$676,4,0)</f>
        <v>80813</v>
      </c>
      <c r="E1926" s="85">
        <v>16</v>
      </c>
      <c r="F1926">
        <v>1</v>
      </c>
    </row>
    <row r="1927" spans="1:6">
      <c r="A1927" s="83">
        <v>44063</v>
      </c>
      <c r="B1927" s="85">
        <v>44063</v>
      </c>
      <c r="C1927" s="85" t="s">
        <v>387</v>
      </c>
      <c r="D1927" s="86">
        <f>VLOOKUP(Pag_Inicio_Corr_mas_casos[[#This Row],[Corregimiento]],Hoja3!$A$2:$D$676,4,0)</f>
        <v>80816</v>
      </c>
      <c r="E1927" s="85">
        <v>14</v>
      </c>
      <c r="F1927">
        <v>1</v>
      </c>
    </row>
    <row r="1928" spans="1:6">
      <c r="A1928" s="83">
        <v>44063</v>
      </c>
      <c r="B1928" s="85">
        <v>44063</v>
      </c>
      <c r="C1928" s="85" t="s">
        <v>464</v>
      </c>
      <c r="D1928" s="86">
        <f>VLOOKUP(Pag_Inicio_Corr_mas_casos[[#This Row],[Corregimiento]],Hoja3!$A$2:$D$676,4,0)</f>
        <v>40701</v>
      </c>
      <c r="E1928" s="85">
        <v>13</v>
      </c>
      <c r="F1928">
        <v>1</v>
      </c>
    </row>
    <row r="1929" spans="1:6">
      <c r="A1929" s="83">
        <v>44063</v>
      </c>
      <c r="B1929" s="85">
        <v>44063</v>
      </c>
      <c r="C1929" s="85" t="s">
        <v>391</v>
      </c>
      <c r="D1929" s="86">
        <f>VLOOKUP(Pag_Inicio_Corr_mas_casos[[#This Row],[Corregimiento]],Hoja3!$A$2:$D$676,4,0)</f>
        <v>81001</v>
      </c>
      <c r="E1929" s="85">
        <v>12</v>
      </c>
      <c r="F1929">
        <v>1</v>
      </c>
    </row>
    <row r="1930" spans="1:6">
      <c r="A1930" s="83">
        <v>44063</v>
      </c>
      <c r="B1930" s="85">
        <v>44063</v>
      </c>
      <c r="C1930" s="85" t="s">
        <v>400</v>
      </c>
      <c r="D1930" s="86">
        <f>VLOOKUP(Pag_Inicio_Corr_mas_casos[[#This Row],[Corregimiento]],Hoja3!$A$2:$D$676,4,0)</f>
        <v>80810</v>
      </c>
      <c r="E1930" s="85">
        <v>12</v>
      </c>
      <c r="F1930">
        <v>1</v>
      </c>
    </row>
    <row r="1931" spans="1:6">
      <c r="A1931" s="83">
        <v>44063</v>
      </c>
      <c r="B1931" s="85">
        <v>44063</v>
      </c>
      <c r="C1931" s="85" t="s">
        <v>418</v>
      </c>
      <c r="D1931" s="86">
        <f>VLOOKUP(Pag_Inicio_Corr_mas_casos[[#This Row],[Corregimiento]],Hoja3!$A$2:$D$676,4,0)</f>
        <v>130105</v>
      </c>
      <c r="E1931" s="85">
        <v>12</v>
      </c>
      <c r="F1931">
        <v>1</v>
      </c>
    </row>
    <row r="1932" spans="1:6">
      <c r="A1932" s="83">
        <v>44063</v>
      </c>
      <c r="B1932" s="85">
        <v>44063</v>
      </c>
      <c r="C1932" s="85" t="s">
        <v>384</v>
      </c>
      <c r="D1932" s="86">
        <f>VLOOKUP(Pag_Inicio_Corr_mas_casos[[#This Row],[Corregimiento]],Hoja3!$A$2:$D$676,4,0)</f>
        <v>80821</v>
      </c>
      <c r="E1932" s="85">
        <v>11</v>
      </c>
      <c r="F1932">
        <v>1</v>
      </c>
    </row>
    <row r="1933" spans="1:6">
      <c r="A1933" s="83">
        <v>44063</v>
      </c>
      <c r="B1933" s="85">
        <v>44063</v>
      </c>
      <c r="C1933" s="85" t="s">
        <v>398</v>
      </c>
      <c r="D1933" s="86">
        <f>VLOOKUP(Pag_Inicio_Corr_mas_casos[[#This Row],[Corregimiento]],Hoja3!$A$2:$D$676,4,0)</f>
        <v>80806</v>
      </c>
      <c r="E1933" s="85">
        <v>11</v>
      </c>
      <c r="F1933">
        <v>1</v>
      </c>
    </row>
    <row r="1934" spans="1:6">
      <c r="A1934" s="83">
        <v>44063</v>
      </c>
      <c r="B1934" s="85">
        <v>44063</v>
      </c>
      <c r="C1934" s="85" t="s">
        <v>393</v>
      </c>
      <c r="D1934" s="86">
        <f>VLOOKUP(Pag_Inicio_Corr_mas_casos[[#This Row],[Corregimiento]],Hoja3!$A$2:$D$676,4,0)</f>
        <v>130107</v>
      </c>
      <c r="E1934" s="85">
        <v>11</v>
      </c>
      <c r="F1934">
        <v>1</v>
      </c>
    </row>
    <row r="1935" spans="1:6">
      <c r="A1935" s="83">
        <v>44063</v>
      </c>
      <c r="B1935" s="85">
        <v>44063</v>
      </c>
      <c r="C1935" s="85" t="s">
        <v>397</v>
      </c>
      <c r="D1935" s="86">
        <f>VLOOKUP(Pag_Inicio_Corr_mas_casos[[#This Row],[Corregimiento]],Hoja3!$A$2:$D$676,4,0)</f>
        <v>40601</v>
      </c>
      <c r="E1935" s="85">
        <v>11</v>
      </c>
      <c r="F1935">
        <v>1</v>
      </c>
    </row>
    <row r="1936" spans="1:6">
      <c r="A1936" s="83">
        <v>44063</v>
      </c>
      <c r="B1936" s="85">
        <v>44063</v>
      </c>
      <c r="C1936" s="85" t="s">
        <v>416</v>
      </c>
      <c r="D1936" s="86">
        <f>VLOOKUP(Pag_Inicio_Corr_mas_casos[[#This Row],[Corregimiento]],Hoja3!$A$2:$D$676,4,0)</f>
        <v>50208</v>
      </c>
      <c r="E1936" s="85">
        <v>11</v>
      </c>
      <c r="F1936">
        <v>1</v>
      </c>
    </row>
    <row r="1937" spans="1:8">
      <c r="A1937" s="83">
        <v>44063</v>
      </c>
      <c r="B1937" s="85">
        <v>44063</v>
      </c>
      <c r="C1937" s="85" t="s">
        <v>505</v>
      </c>
      <c r="D1937" s="86">
        <f>VLOOKUP(Pag_Inicio_Corr_mas_casos[[#This Row],[Corregimiento]],Hoja3!$A$2:$D$676,4,0)</f>
        <v>20305</v>
      </c>
      <c r="E1937" s="85">
        <v>11</v>
      </c>
      <c r="F1937">
        <v>1</v>
      </c>
    </row>
    <row r="1938" spans="1:8">
      <c r="A1938" s="83">
        <v>44063</v>
      </c>
      <c r="B1938" s="85">
        <v>44063</v>
      </c>
      <c r="C1938" s="85" t="s">
        <v>412</v>
      </c>
      <c r="D1938" s="86">
        <f>VLOOKUP(Pag_Inicio_Corr_mas_casos[[#This Row],[Corregimiento]],Hoja3!$A$2:$D$676,4,0)</f>
        <v>80811</v>
      </c>
      <c r="E1938" s="85">
        <v>11</v>
      </c>
      <c r="F1938">
        <v>1</v>
      </c>
    </row>
    <row r="1939" spans="1:8">
      <c r="A1939" s="83">
        <v>44063</v>
      </c>
      <c r="B1939" s="85">
        <v>44063</v>
      </c>
      <c r="C1939" s="85" t="s">
        <v>426</v>
      </c>
      <c r="D1939" s="86">
        <f>VLOOKUP(Pag_Inicio_Corr_mas_casos[[#This Row],[Corregimiento]],Hoja3!$A$2:$D$676,4,0)</f>
        <v>81009</v>
      </c>
      <c r="E1939" s="85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425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379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383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392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483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506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381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485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7">
        <v>44065</v>
      </c>
      <c r="B1948" s="88">
        <v>44065</v>
      </c>
      <c r="C1948" s="89" t="s">
        <v>381</v>
      </c>
      <c r="D1948" s="90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7">
        <v>44065</v>
      </c>
      <c r="B1949" s="89">
        <v>44065</v>
      </c>
      <c r="C1949" s="89" t="s">
        <v>379</v>
      </c>
      <c r="D1949" s="90">
        <f>VLOOKUP(Pag_Inicio_Corr_mas_casos[[#This Row],[Corregimiento]],Hoja3!$A$2:$D$676,4,0)</f>
        <v>130101</v>
      </c>
      <c r="E1949" s="89">
        <v>37</v>
      </c>
      <c r="F1949">
        <v>1</v>
      </c>
    </row>
    <row r="1950" spans="1:8">
      <c r="A1950" s="87">
        <v>44065</v>
      </c>
      <c r="B1950" s="89">
        <v>44065</v>
      </c>
      <c r="C1950" s="89" t="s">
        <v>392</v>
      </c>
      <c r="D1950" s="90">
        <f>VLOOKUP(Pag_Inicio_Corr_mas_casos[[#This Row],[Corregimiento]],Hoja3!$A$2:$D$676,4,0)</f>
        <v>80819</v>
      </c>
      <c r="E1950" s="89">
        <v>30</v>
      </c>
      <c r="F1950">
        <v>1</v>
      </c>
    </row>
    <row r="1951" spans="1:8">
      <c r="A1951" s="87">
        <v>44065</v>
      </c>
      <c r="B1951" s="89">
        <v>44065</v>
      </c>
      <c r="C1951" s="89" t="s">
        <v>388</v>
      </c>
      <c r="D1951" s="90">
        <f>VLOOKUP(Pag_Inicio_Corr_mas_casos[[#This Row],[Corregimiento]],Hoja3!$A$2:$D$676,4,0)</f>
        <v>80817</v>
      </c>
      <c r="E1951" s="89">
        <v>25</v>
      </c>
      <c r="F1951">
        <v>1</v>
      </c>
    </row>
    <row r="1952" spans="1:8">
      <c r="A1952" s="87">
        <v>44065</v>
      </c>
      <c r="B1952" s="89">
        <v>44065</v>
      </c>
      <c r="C1952" s="89" t="s">
        <v>409</v>
      </c>
      <c r="D1952" s="90">
        <f>VLOOKUP(Pag_Inicio_Corr_mas_casos[[#This Row],[Corregimiento]],Hoja3!$A$2:$D$676,4,0)</f>
        <v>80820</v>
      </c>
      <c r="E1952" s="89">
        <v>24</v>
      </c>
      <c r="F1952">
        <v>1</v>
      </c>
    </row>
    <row r="1953" spans="1:6">
      <c r="A1953" s="87">
        <v>44065</v>
      </c>
      <c r="B1953" s="89">
        <v>44065</v>
      </c>
      <c r="C1953" s="89" t="s">
        <v>383</v>
      </c>
      <c r="D1953" s="90">
        <f>VLOOKUP(Pag_Inicio_Corr_mas_casos[[#This Row],[Corregimiento]],Hoja3!$A$2:$D$676,4,0)</f>
        <v>130102</v>
      </c>
      <c r="E1953" s="89">
        <v>22</v>
      </c>
      <c r="F1953">
        <v>1</v>
      </c>
    </row>
    <row r="1954" spans="1:6">
      <c r="A1954" s="87">
        <v>44065</v>
      </c>
      <c r="B1954" s="89">
        <v>44065</v>
      </c>
      <c r="C1954" s="89" t="s">
        <v>399</v>
      </c>
      <c r="D1954" s="90">
        <f>VLOOKUP(Pag_Inicio_Corr_mas_casos[[#This Row],[Corregimiento]],Hoja3!$A$2:$D$676,4,0)</f>
        <v>130108</v>
      </c>
      <c r="E1954" s="89">
        <v>21</v>
      </c>
      <c r="F1954">
        <v>1</v>
      </c>
    </row>
    <row r="1955" spans="1:6">
      <c r="A1955" s="87">
        <v>44065</v>
      </c>
      <c r="B1955" s="89">
        <v>44065</v>
      </c>
      <c r="C1955" s="89" t="s">
        <v>405</v>
      </c>
      <c r="D1955" s="90">
        <f>VLOOKUP(Pag_Inicio_Corr_mas_casos[[#This Row],[Corregimiento]],Hoja3!$A$2:$D$676,4,0)</f>
        <v>80813</v>
      </c>
      <c r="E1955" s="89">
        <v>21</v>
      </c>
      <c r="F1955">
        <v>1</v>
      </c>
    </row>
    <row r="1956" spans="1:6">
      <c r="A1956" s="87">
        <v>44065</v>
      </c>
      <c r="B1956" s="89">
        <v>44065</v>
      </c>
      <c r="C1956" s="89" t="s">
        <v>391</v>
      </c>
      <c r="D1956" s="90">
        <f>VLOOKUP(Pag_Inicio_Corr_mas_casos[[#This Row],[Corregimiento]],Hoja3!$A$2:$D$676,4,0)</f>
        <v>81001</v>
      </c>
      <c r="E1956" s="89">
        <v>19</v>
      </c>
      <c r="F1956">
        <v>1</v>
      </c>
    </row>
    <row r="1957" spans="1:6">
      <c r="A1957" s="87">
        <v>44065</v>
      </c>
      <c r="B1957" s="89">
        <v>44065</v>
      </c>
      <c r="C1957" s="89" t="s">
        <v>394</v>
      </c>
      <c r="D1957" s="90">
        <f>VLOOKUP(Pag_Inicio_Corr_mas_casos[[#This Row],[Corregimiento]],Hoja3!$A$2:$D$676,4,0)</f>
        <v>81006</v>
      </c>
      <c r="E1957" s="89">
        <v>18</v>
      </c>
      <c r="F1957">
        <v>1</v>
      </c>
    </row>
    <row r="1958" spans="1:6">
      <c r="A1958" s="87">
        <v>44065</v>
      </c>
      <c r="B1958" s="89">
        <v>44065</v>
      </c>
      <c r="C1958" s="89" t="s">
        <v>393</v>
      </c>
      <c r="D1958" s="90">
        <f>VLOOKUP(Pag_Inicio_Corr_mas_casos[[#This Row],[Corregimiento]],Hoja3!$A$2:$D$676,4,0)</f>
        <v>130107</v>
      </c>
      <c r="E1958" s="89">
        <v>17</v>
      </c>
      <c r="F1958">
        <v>1</v>
      </c>
    </row>
    <row r="1959" spans="1:6">
      <c r="A1959" s="87">
        <v>44065</v>
      </c>
      <c r="B1959" s="89">
        <v>44065</v>
      </c>
      <c r="C1959" s="89" t="s">
        <v>395</v>
      </c>
      <c r="D1959" s="90">
        <f>VLOOKUP(Pag_Inicio_Corr_mas_casos[[#This Row],[Corregimiento]],Hoja3!$A$2:$D$676,4,0)</f>
        <v>80812</v>
      </c>
      <c r="E1959" s="89">
        <v>17</v>
      </c>
      <c r="F1959">
        <v>1</v>
      </c>
    </row>
    <row r="1960" spans="1:6">
      <c r="A1960" s="87">
        <v>44065</v>
      </c>
      <c r="B1960" s="89">
        <v>44065</v>
      </c>
      <c r="C1960" s="89" t="s">
        <v>386</v>
      </c>
      <c r="D1960" s="90">
        <f>VLOOKUP(Pag_Inicio_Corr_mas_casos[[#This Row],[Corregimiento]],Hoja3!$A$2:$D$676,4,0)</f>
        <v>81008</v>
      </c>
      <c r="E1960" s="89">
        <v>16</v>
      </c>
      <c r="F1960">
        <v>1</v>
      </c>
    </row>
    <row r="1961" spans="1:6">
      <c r="A1961" s="87">
        <v>44065</v>
      </c>
      <c r="B1961" s="89">
        <v>44065</v>
      </c>
      <c r="C1961" s="89" t="s">
        <v>454</v>
      </c>
      <c r="D1961" s="90">
        <f>VLOOKUP(Pag_Inicio_Corr_mas_casos[[#This Row],[Corregimiento]],Hoja3!$A$2:$D$676,4,0)</f>
        <v>120504</v>
      </c>
      <c r="E1961" s="89">
        <v>16</v>
      </c>
      <c r="F1961">
        <v>1</v>
      </c>
    </row>
    <row r="1962" spans="1:6">
      <c r="A1962" s="87">
        <v>44065</v>
      </c>
      <c r="B1962" s="89">
        <v>44065</v>
      </c>
      <c r="C1962" s="89" t="s">
        <v>410</v>
      </c>
      <c r="D1962" s="90">
        <f>VLOOKUP(Pag_Inicio_Corr_mas_casos[[#This Row],[Corregimiento]],Hoja3!$A$2:$D$676,4,0)</f>
        <v>80815</v>
      </c>
      <c r="E1962" s="89">
        <v>16</v>
      </c>
      <c r="F1962">
        <v>1</v>
      </c>
    </row>
    <row r="1963" spans="1:6">
      <c r="A1963" s="87">
        <v>44065</v>
      </c>
      <c r="B1963" s="89">
        <v>44065</v>
      </c>
      <c r="C1963" s="89" t="s">
        <v>384</v>
      </c>
      <c r="D1963" s="90">
        <f>VLOOKUP(Pag_Inicio_Corr_mas_casos[[#This Row],[Corregimiento]],Hoja3!$A$2:$D$676,4,0)</f>
        <v>80821</v>
      </c>
      <c r="E1963" s="89">
        <v>16</v>
      </c>
      <c r="F1963">
        <v>1</v>
      </c>
    </row>
    <row r="1964" spans="1:6">
      <c r="A1964" s="87">
        <v>44065</v>
      </c>
      <c r="B1964" s="89">
        <v>44065</v>
      </c>
      <c r="C1964" s="89" t="s">
        <v>390</v>
      </c>
      <c r="D1964" s="90">
        <f>VLOOKUP(Pag_Inicio_Corr_mas_casos[[#This Row],[Corregimiento]],Hoja3!$A$2:$D$676,4,0)</f>
        <v>80823</v>
      </c>
      <c r="E1964" s="89">
        <v>15</v>
      </c>
      <c r="F1964">
        <v>1</v>
      </c>
    </row>
    <row r="1965" spans="1:6">
      <c r="A1965" s="87">
        <v>44065</v>
      </c>
      <c r="B1965" s="89">
        <v>44065</v>
      </c>
      <c r="C1965" s="89" t="s">
        <v>397</v>
      </c>
      <c r="D1965" s="90">
        <f>VLOOKUP(Pag_Inicio_Corr_mas_casos[[#This Row],[Corregimiento]],Hoja3!$A$2:$D$676,4,0)</f>
        <v>40601</v>
      </c>
      <c r="E1965" s="89">
        <v>14</v>
      </c>
      <c r="F1965">
        <v>1</v>
      </c>
    </row>
    <row r="1966" spans="1:6">
      <c r="A1966" s="87">
        <v>44065</v>
      </c>
      <c r="B1966" s="89">
        <v>44065</v>
      </c>
      <c r="C1966" s="89" t="s">
        <v>398</v>
      </c>
      <c r="D1966" s="90">
        <f>VLOOKUP(Pag_Inicio_Corr_mas_casos[[#This Row],[Corregimiento]],Hoja3!$A$2:$D$676,4,0)</f>
        <v>80806</v>
      </c>
      <c r="E1966" s="89">
        <v>14</v>
      </c>
      <c r="F1966">
        <v>1</v>
      </c>
    </row>
    <row r="1967" spans="1:6">
      <c r="A1967" s="87">
        <v>44065</v>
      </c>
      <c r="B1967" s="89">
        <v>44065</v>
      </c>
      <c r="C1967" s="89" t="s">
        <v>424</v>
      </c>
      <c r="D1967" s="90">
        <f>VLOOKUP(Pag_Inicio_Corr_mas_casos[[#This Row],[Corregimiento]],Hoja3!$A$2:$D$676,4,0)</f>
        <v>130717</v>
      </c>
      <c r="E1967" s="89">
        <v>12</v>
      </c>
      <c r="F1967">
        <v>1</v>
      </c>
    </row>
    <row r="1968" spans="1:6">
      <c r="A1968" s="87">
        <v>44065</v>
      </c>
      <c r="B1968" s="89">
        <v>44065</v>
      </c>
      <c r="C1968" s="89" t="s">
        <v>442</v>
      </c>
      <c r="D1968" s="90">
        <f>VLOOKUP(Pag_Inicio_Corr_mas_casos[[#This Row],[Corregimiento]],Hoja3!$A$2:$D$676,4,0)</f>
        <v>81005</v>
      </c>
      <c r="E1968" s="89">
        <v>12</v>
      </c>
      <c r="F1968">
        <v>1</v>
      </c>
    </row>
    <row r="1969" spans="1:8">
      <c r="A1969" s="87">
        <v>44065</v>
      </c>
      <c r="B1969" s="89">
        <v>44065</v>
      </c>
      <c r="C1969" s="89" t="s">
        <v>380</v>
      </c>
      <c r="D1969" s="90">
        <f>VLOOKUP(Pag_Inicio_Corr_mas_casos[[#This Row],[Corregimiento]],Hoja3!$A$2:$D$676,4,0)</f>
        <v>81002</v>
      </c>
      <c r="E1969" s="89">
        <v>11</v>
      </c>
      <c r="F1969">
        <v>1</v>
      </c>
    </row>
    <row r="1970" spans="1:8">
      <c r="A1970" s="87">
        <v>44065</v>
      </c>
      <c r="B1970" s="89">
        <v>44065</v>
      </c>
      <c r="C1970" s="89" t="s">
        <v>415</v>
      </c>
      <c r="D1970" s="90">
        <f>VLOOKUP(Pag_Inicio_Corr_mas_casos[[#This Row],[Corregimiento]],Hoja3!$A$2:$D$676,4,0)</f>
        <v>80826</v>
      </c>
      <c r="E1970" s="89">
        <v>11</v>
      </c>
      <c r="F1970">
        <v>1</v>
      </c>
    </row>
    <row r="1971" spans="1:8">
      <c r="A1971" s="87">
        <v>44065</v>
      </c>
      <c r="B1971" s="89">
        <v>44065</v>
      </c>
      <c r="C1971" s="89" t="s">
        <v>507</v>
      </c>
      <c r="D1971" s="90">
        <f>VLOOKUP(Pag_Inicio_Corr_mas_casos[[#This Row],[Corregimiento]],Hoja3!$A$2:$D$676,4,0)</f>
        <v>40510</v>
      </c>
      <c r="E1971" s="89">
        <v>10</v>
      </c>
      <c r="F1971">
        <v>1</v>
      </c>
    </row>
    <row r="1972" spans="1:8">
      <c r="A1972" s="87">
        <v>44065</v>
      </c>
      <c r="B1972" s="89">
        <v>44065</v>
      </c>
      <c r="C1972" s="89" t="s">
        <v>385</v>
      </c>
      <c r="D1972" s="90">
        <f>VLOOKUP(Pag_Inicio_Corr_mas_casos[[#This Row],[Corregimiento]],Hoja3!$A$2:$D$676,4,0)</f>
        <v>81007</v>
      </c>
      <c r="E1972" s="89">
        <v>10</v>
      </c>
      <c r="F1972">
        <v>1</v>
      </c>
    </row>
    <row r="1973" spans="1:8">
      <c r="A1973" s="87">
        <v>44065</v>
      </c>
      <c r="B1973" s="89">
        <v>44065</v>
      </c>
      <c r="C1973" s="89" t="s">
        <v>436</v>
      </c>
      <c r="D1973" s="90">
        <f>VLOOKUP(Pag_Inicio_Corr_mas_casos[[#This Row],[Corregimiento]],Hoja3!$A$2:$D$676,4,0)</f>
        <v>91001</v>
      </c>
      <c r="E1973" s="89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381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379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388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393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392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424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409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383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399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410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384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385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503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414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407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405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380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408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508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504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432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391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420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395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418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389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394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386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425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483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443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442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430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390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396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509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428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410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387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379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497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381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388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397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392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383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398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395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405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426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397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383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454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405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436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395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401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387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392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410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483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409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384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381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385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390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389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388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400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379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397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381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385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395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386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405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420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396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390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391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387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392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380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383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436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407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393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417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389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409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384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394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455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1">
        <v>44070</v>
      </c>
      <c r="B2067" s="92">
        <v>44070</v>
      </c>
      <c r="C2067" s="93" t="s">
        <v>379</v>
      </c>
      <c r="D2067" s="94">
        <f>VLOOKUP(Pag_Inicio_Corr_mas_casos[[#This Row],[Corregimiento]],Hoja3!$A$2:$D$676,4,0)</f>
        <v>130101</v>
      </c>
      <c r="E2067" s="93">
        <v>45</v>
      </c>
      <c r="F2067" s="7">
        <f>SUM(G2067:G2097)</f>
        <v>31</v>
      </c>
      <c r="G2067">
        <v>1</v>
      </c>
    </row>
    <row r="2068" spans="1:7">
      <c r="A2068" s="91">
        <v>44070</v>
      </c>
      <c r="B2068" s="93">
        <v>44070</v>
      </c>
      <c r="C2068" s="93" t="s">
        <v>389</v>
      </c>
      <c r="D2068" s="94">
        <f>VLOOKUP(Pag_Inicio_Corr_mas_casos[[#This Row],[Corregimiento]],Hoja3!$A$2:$D$676,4,0)</f>
        <v>80822</v>
      </c>
      <c r="E2068" s="93">
        <v>44</v>
      </c>
      <c r="G2068">
        <v>1</v>
      </c>
    </row>
    <row r="2069" spans="1:7">
      <c r="A2069" s="91">
        <v>44070</v>
      </c>
      <c r="B2069" s="93">
        <v>44070</v>
      </c>
      <c r="C2069" s="93" t="s">
        <v>385</v>
      </c>
      <c r="D2069" s="94">
        <f>VLOOKUP(Pag_Inicio_Corr_mas_casos[[#This Row],[Corregimiento]],Hoja3!$A$2:$D$676,4,0)</f>
        <v>81007</v>
      </c>
      <c r="E2069" s="93">
        <v>33</v>
      </c>
      <c r="G2069">
        <v>1</v>
      </c>
    </row>
    <row r="2070" spans="1:7">
      <c r="A2070" s="91">
        <v>44070</v>
      </c>
      <c r="B2070" s="93">
        <v>44070</v>
      </c>
      <c r="C2070" s="93" t="s">
        <v>395</v>
      </c>
      <c r="D2070" s="94">
        <f>VLOOKUP(Pag_Inicio_Corr_mas_casos[[#This Row],[Corregimiento]],Hoja3!$A$2:$D$676,4,0)</f>
        <v>80812</v>
      </c>
      <c r="E2070" s="93">
        <v>32</v>
      </c>
      <c r="G2070">
        <v>1</v>
      </c>
    </row>
    <row r="2071" spans="1:7">
      <c r="A2071" s="91">
        <v>44070</v>
      </c>
      <c r="B2071" s="93">
        <v>44070</v>
      </c>
      <c r="C2071" s="93" t="s">
        <v>432</v>
      </c>
      <c r="D2071" s="94">
        <f>VLOOKUP(Pag_Inicio_Corr_mas_casos[[#This Row],[Corregimiento]],Hoja3!$A$2:$D$676,4,0)</f>
        <v>80814</v>
      </c>
      <c r="E2071" s="93">
        <v>31</v>
      </c>
      <c r="G2071">
        <v>1</v>
      </c>
    </row>
    <row r="2072" spans="1:7">
      <c r="A2072" s="91">
        <v>44070</v>
      </c>
      <c r="B2072" s="93">
        <v>44070</v>
      </c>
      <c r="C2072" s="93" t="s">
        <v>505</v>
      </c>
      <c r="D2072" s="94">
        <f>VLOOKUP(Pag_Inicio_Corr_mas_casos[[#This Row],[Corregimiento]],Hoja3!$A$2:$D$676,4,0)</f>
        <v>20305</v>
      </c>
      <c r="E2072" s="93">
        <v>28</v>
      </c>
      <c r="G2072">
        <v>1</v>
      </c>
    </row>
    <row r="2073" spans="1:7">
      <c r="A2073" s="91">
        <v>44070</v>
      </c>
      <c r="B2073" s="93">
        <v>44070</v>
      </c>
      <c r="C2073" s="93" t="s">
        <v>390</v>
      </c>
      <c r="D2073" s="94">
        <f>VLOOKUP(Pag_Inicio_Corr_mas_casos[[#This Row],[Corregimiento]],Hoja3!$A$2:$D$676,4,0)</f>
        <v>80823</v>
      </c>
      <c r="E2073" s="93">
        <v>26</v>
      </c>
      <c r="G2073">
        <v>1</v>
      </c>
    </row>
    <row r="2074" spans="1:7">
      <c r="A2074" s="91">
        <v>44070</v>
      </c>
      <c r="B2074" s="93">
        <v>44070</v>
      </c>
      <c r="C2074" s="93" t="s">
        <v>394</v>
      </c>
      <c r="D2074" s="94">
        <f>VLOOKUP(Pag_Inicio_Corr_mas_casos[[#This Row],[Corregimiento]],Hoja3!$A$2:$D$676,4,0)</f>
        <v>81006</v>
      </c>
      <c r="E2074" s="93">
        <v>25</v>
      </c>
      <c r="G2074">
        <v>1</v>
      </c>
    </row>
    <row r="2075" spans="1:7">
      <c r="A2075" s="91">
        <v>44070</v>
      </c>
      <c r="B2075" s="93">
        <v>44070</v>
      </c>
      <c r="C2075" s="93" t="s">
        <v>381</v>
      </c>
      <c r="D2075" s="94">
        <f>VLOOKUP(Pag_Inicio_Corr_mas_casos[[#This Row],[Corregimiento]],Hoja3!$A$2:$D$676,4,0)</f>
        <v>130106</v>
      </c>
      <c r="E2075" s="93">
        <v>24</v>
      </c>
      <c r="G2075">
        <v>1</v>
      </c>
    </row>
    <row r="2076" spans="1:7">
      <c r="A2076" s="91">
        <v>44070</v>
      </c>
      <c r="B2076" s="93">
        <v>44070</v>
      </c>
      <c r="C2076" s="93" t="s">
        <v>405</v>
      </c>
      <c r="D2076" s="94">
        <f>VLOOKUP(Pag_Inicio_Corr_mas_casos[[#This Row],[Corregimiento]],Hoja3!$A$2:$D$676,4,0)</f>
        <v>80813</v>
      </c>
      <c r="E2076" s="93">
        <v>23</v>
      </c>
      <c r="G2076">
        <v>1</v>
      </c>
    </row>
    <row r="2077" spans="1:7">
      <c r="A2077" s="91">
        <v>44070</v>
      </c>
      <c r="B2077" s="93">
        <v>44070</v>
      </c>
      <c r="C2077" s="93" t="s">
        <v>393</v>
      </c>
      <c r="D2077" s="94">
        <f>VLOOKUP(Pag_Inicio_Corr_mas_casos[[#This Row],[Corregimiento]],Hoja3!$A$2:$D$676,4,0)</f>
        <v>130107</v>
      </c>
      <c r="E2077" s="93">
        <v>22</v>
      </c>
      <c r="G2077">
        <v>1</v>
      </c>
    </row>
    <row r="2078" spans="1:7">
      <c r="A2078" s="91">
        <v>44070</v>
      </c>
      <c r="B2078" s="93">
        <v>44070</v>
      </c>
      <c r="C2078" s="93" t="s">
        <v>380</v>
      </c>
      <c r="D2078" s="94">
        <f>VLOOKUP(Pag_Inicio_Corr_mas_casos[[#This Row],[Corregimiento]],Hoja3!$A$2:$D$676,4,0)</f>
        <v>81002</v>
      </c>
      <c r="E2078" s="93">
        <v>21</v>
      </c>
      <c r="G2078">
        <v>1</v>
      </c>
    </row>
    <row r="2079" spans="1:7">
      <c r="A2079" s="91">
        <v>44070</v>
      </c>
      <c r="B2079" s="93">
        <v>44070</v>
      </c>
      <c r="C2079" s="93" t="s">
        <v>410</v>
      </c>
      <c r="D2079" s="94">
        <f>VLOOKUP(Pag_Inicio_Corr_mas_casos[[#This Row],[Corregimiento]],Hoja3!$A$2:$D$676,4,0)</f>
        <v>80815</v>
      </c>
      <c r="E2079" s="93">
        <v>21</v>
      </c>
      <c r="G2079">
        <v>1</v>
      </c>
    </row>
    <row r="2080" spans="1:7">
      <c r="A2080" s="91">
        <v>44070</v>
      </c>
      <c r="B2080" s="93">
        <v>44070</v>
      </c>
      <c r="C2080" s="93" t="s">
        <v>392</v>
      </c>
      <c r="D2080" s="94">
        <f>VLOOKUP(Pag_Inicio_Corr_mas_casos[[#This Row],[Corregimiento]],Hoja3!$A$2:$D$676,4,0)</f>
        <v>80819</v>
      </c>
      <c r="E2080" s="93">
        <v>20</v>
      </c>
      <c r="G2080">
        <v>1</v>
      </c>
    </row>
    <row r="2081" spans="1:9">
      <c r="A2081" s="91">
        <v>44070</v>
      </c>
      <c r="B2081" s="93">
        <v>44070</v>
      </c>
      <c r="C2081" s="93" t="s">
        <v>483</v>
      </c>
      <c r="D2081" s="94">
        <f>VLOOKUP(Pag_Inicio_Corr_mas_casos[[#This Row],[Corregimiento]],Hoja3!$A$2:$D$676,4,0)</f>
        <v>40606</v>
      </c>
      <c r="E2081" s="93">
        <v>16</v>
      </c>
      <c r="G2081">
        <v>1</v>
      </c>
    </row>
    <row r="2082" spans="1:9">
      <c r="A2082" s="91">
        <v>44070</v>
      </c>
      <c r="B2082" s="93">
        <v>44070</v>
      </c>
      <c r="C2082" s="93" t="s">
        <v>510</v>
      </c>
      <c r="D2082" s="94">
        <f>VLOOKUP(Pag_Inicio_Corr_mas_casos[[#This Row],[Corregimiento]],Hoja3!$A$2:$D$676,4,0)</f>
        <v>90804</v>
      </c>
      <c r="E2082" s="93">
        <v>16</v>
      </c>
      <c r="G2082">
        <v>1</v>
      </c>
    </row>
    <row r="2083" spans="1:9">
      <c r="A2083" s="91">
        <v>44070</v>
      </c>
      <c r="B2083" s="93">
        <v>44070</v>
      </c>
      <c r="C2083" s="93" t="s">
        <v>511</v>
      </c>
      <c r="D2083" s="94">
        <f>VLOOKUP(Pag_Inicio_Corr_mas_casos[[#This Row],[Corregimiento]],Hoja3!$A$2:$D$676,4,0)</f>
        <v>50105</v>
      </c>
      <c r="E2083" s="93">
        <v>15</v>
      </c>
      <c r="G2083">
        <v>1</v>
      </c>
    </row>
    <row r="2084" spans="1:9">
      <c r="A2084" s="91">
        <v>44070</v>
      </c>
      <c r="B2084" s="93">
        <v>44070</v>
      </c>
      <c r="C2084" s="93" t="s">
        <v>397</v>
      </c>
      <c r="D2084" s="94">
        <f>VLOOKUP(Pag_Inicio_Corr_mas_casos[[#This Row],[Corregimiento]],Hoja3!$A$2:$D$676,4,0)</f>
        <v>40601</v>
      </c>
      <c r="E2084" s="93">
        <v>27</v>
      </c>
      <c r="G2084">
        <v>1</v>
      </c>
      <c r="H2084" t="s">
        <v>512</v>
      </c>
      <c r="I2084" t="s">
        <v>513</v>
      </c>
    </row>
    <row r="2085" spans="1:9">
      <c r="A2085" s="91">
        <v>44070</v>
      </c>
      <c r="B2085" s="93">
        <v>44070</v>
      </c>
      <c r="C2085" s="93" t="s">
        <v>387</v>
      </c>
      <c r="D2085" s="94">
        <f>VLOOKUP(Pag_Inicio_Corr_mas_casos[[#This Row],[Corregimiento]],Hoja3!$A$2:$D$676,4,0)</f>
        <v>80816</v>
      </c>
      <c r="E2085" s="93">
        <v>14</v>
      </c>
      <c r="G2085">
        <v>1</v>
      </c>
    </row>
    <row r="2086" spans="1:9">
      <c r="A2086" s="91">
        <v>44070</v>
      </c>
      <c r="B2086" s="93">
        <v>44070</v>
      </c>
      <c r="C2086" s="93" t="s">
        <v>503</v>
      </c>
      <c r="D2086" s="94">
        <f>VLOOKUP(Pag_Inicio_Corr_mas_casos[[#This Row],[Corregimiento]],Hoja3!$A$2:$D$676,4,0)</f>
        <v>50106</v>
      </c>
      <c r="E2086" s="93">
        <v>14</v>
      </c>
      <c r="G2086">
        <v>1</v>
      </c>
    </row>
    <row r="2087" spans="1:9">
      <c r="A2087" s="91">
        <v>44070</v>
      </c>
      <c r="B2087" s="93">
        <v>44070</v>
      </c>
      <c r="C2087" s="93" t="s">
        <v>414</v>
      </c>
      <c r="D2087" s="94">
        <f>VLOOKUP(Pag_Inicio_Corr_mas_casos[[#This Row],[Corregimiento]],Hoja3!$A$2:$D$676,4,0)</f>
        <v>130708</v>
      </c>
      <c r="E2087" s="93">
        <v>13</v>
      </c>
      <c r="G2087">
        <v>1</v>
      </c>
    </row>
    <row r="2088" spans="1:9">
      <c r="A2088" s="91">
        <v>44070</v>
      </c>
      <c r="B2088" s="93">
        <v>44070</v>
      </c>
      <c r="C2088" s="93" t="s">
        <v>386</v>
      </c>
      <c r="D2088" s="94">
        <f>VLOOKUP(Pag_Inicio_Corr_mas_casos[[#This Row],[Corregimiento]],Hoja3!$A$2:$D$676,4,0)</f>
        <v>81008</v>
      </c>
      <c r="E2088" s="93">
        <v>13</v>
      </c>
      <c r="G2088">
        <v>1</v>
      </c>
    </row>
    <row r="2089" spans="1:9">
      <c r="A2089" s="91">
        <v>44070</v>
      </c>
      <c r="B2089" s="93">
        <v>44070</v>
      </c>
      <c r="C2089" s="93" t="s">
        <v>426</v>
      </c>
      <c r="D2089" s="94">
        <f>VLOOKUP(Pag_Inicio_Corr_mas_casos[[#This Row],[Corregimiento]],Hoja3!$A$2:$D$676,4,0)</f>
        <v>81009</v>
      </c>
      <c r="E2089" s="93">
        <v>13</v>
      </c>
      <c r="G2089">
        <v>1</v>
      </c>
    </row>
    <row r="2090" spans="1:9">
      <c r="A2090" s="91">
        <v>44070</v>
      </c>
      <c r="B2090" s="93">
        <v>44070</v>
      </c>
      <c r="C2090" s="93" t="s">
        <v>425</v>
      </c>
      <c r="D2090" s="94">
        <f>VLOOKUP(Pag_Inicio_Corr_mas_casos[[#This Row],[Corregimiento]],Hoja3!$A$2:$D$676,4,0)</f>
        <v>81003</v>
      </c>
      <c r="E2090" s="93">
        <v>12</v>
      </c>
      <c r="G2090">
        <v>1</v>
      </c>
    </row>
    <row r="2091" spans="1:9">
      <c r="A2091" s="91">
        <v>44070</v>
      </c>
      <c r="B2091" s="93">
        <v>44070</v>
      </c>
      <c r="C2091" s="93" t="s">
        <v>477</v>
      </c>
      <c r="D2091" s="94">
        <f>VLOOKUP(Pag_Inicio_Corr_mas_casos[[#This Row],[Corregimiento]],Hoja3!$A$2:$D$676,4,0)</f>
        <v>10207</v>
      </c>
      <c r="E2091" s="93">
        <v>12</v>
      </c>
      <c r="G2091">
        <v>1</v>
      </c>
    </row>
    <row r="2092" spans="1:9">
      <c r="A2092" s="91">
        <v>44070</v>
      </c>
      <c r="B2092" s="93">
        <v>44070</v>
      </c>
      <c r="C2092" s="93" t="s">
        <v>388</v>
      </c>
      <c r="D2092" s="94">
        <f>VLOOKUP(Pag_Inicio_Corr_mas_casos[[#This Row],[Corregimiento]],Hoja3!$A$2:$D$676,4,0)</f>
        <v>80817</v>
      </c>
      <c r="E2092" s="93">
        <v>12</v>
      </c>
      <c r="G2092">
        <v>1</v>
      </c>
    </row>
    <row r="2093" spans="1:9">
      <c r="A2093" s="91">
        <v>44070</v>
      </c>
      <c r="B2093" s="93">
        <v>44070</v>
      </c>
      <c r="C2093" s="93" t="s">
        <v>408</v>
      </c>
      <c r="D2093" s="94">
        <f>VLOOKUP(Pag_Inicio_Corr_mas_casos[[#This Row],[Corregimiento]],Hoja3!$A$2:$D$676,4,0)</f>
        <v>80808</v>
      </c>
      <c r="E2093" s="93">
        <v>12</v>
      </c>
      <c r="G2093">
        <v>1</v>
      </c>
    </row>
    <row r="2094" spans="1:9">
      <c r="A2094" s="91">
        <v>44070</v>
      </c>
      <c r="B2094" s="93">
        <v>44070</v>
      </c>
      <c r="C2094" s="93" t="s">
        <v>384</v>
      </c>
      <c r="D2094" s="94">
        <f>VLOOKUP(Pag_Inicio_Corr_mas_casos[[#This Row],[Corregimiento]],Hoja3!$A$2:$D$676,4,0)</f>
        <v>80821</v>
      </c>
      <c r="E2094" s="93">
        <v>11</v>
      </c>
      <c r="G2094">
        <v>1</v>
      </c>
    </row>
    <row r="2095" spans="1:9">
      <c r="A2095" s="91">
        <v>44070</v>
      </c>
      <c r="B2095" s="93">
        <v>44070</v>
      </c>
      <c r="C2095" s="93" t="s">
        <v>427</v>
      </c>
      <c r="D2095" s="94">
        <f>VLOOKUP(Pag_Inicio_Corr_mas_casos[[#This Row],[Corregimiento]],Hoja3!$A$2:$D$676,4,0)</f>
        <v>30104</v>
      </c>
      <c r="E2095" s="93">
        <v>11</v>
      </c>
      <c r="G2095">
        <v>1</v>
      </c>
    </row>
    <row r="2096" spans="1:9">
      <c r="A2096" s="91">
        <v>44070</v>
      </c>
      <c r="B2096" s="93">
        <v>44070</v>
      </c>
      <c r="C2096" s="93" t="s">
        <v>417</v>
      </c>
      <c r="D2096" s="94">
        <f>VLOOKUP(Pag_Inicio_Corr_mas_casos[[#This Row],[Corregimiento]],Hoja3!$A$2:$D$676,4,0)</f>
        <v>80803</v>
      </c>
      <c r="E2096" s="93">
        <v>11</v>
      </c>
      <c r="G2096">
        <v>1</v>
      </c>
    </row>
    <row r="2097" spans="1:7">
      <c r="A2097" s="91">
        <v>44070</v>
      </c>
      <c r="B2097" s="93">
        <v>44070</v>
      </c>
      <c r="C2097" s="93" t="s">
        <v>436</v>
      </c>
      <c r="D2097" s="94">
        <f>VLOOKUP(Pag_Inicio_Corr_mas_casos[[#This Row],[Corregimiento]],Hoja3!$A$2:$D$676,4,0)</f>
        <v>91001</v>
      </c>
      <c r="E2097" s="93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379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405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384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392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390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410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381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385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380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395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387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393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436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396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388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418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514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409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432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391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416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400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420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424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389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398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397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408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441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515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392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385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405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379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386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395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381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432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409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384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388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410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436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399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516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425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391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387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483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414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393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415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380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428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389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383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3">
        <v>44073</v>
      </c>
      <c r="B2154" s="84">
        <v>44073</v>
      </c>
      <c r="C2154" s="85" t="s">
        <v>454</v>
      </c>
      <c r="D2154" s="86">
        <f>VLOOKUP(Pag_Inicio_Corr_mas_casos[[#This Row],[Corregimiento]],Hoja3!$A$2:$D$676,4,0)</f>
        <v>120504</v>
      </c>
      <c r="E2154" s="85">
        <v>25</v>
      </c>
      <c r="F2154" s="7">
        <f>SUM(G2154:G2173)</f>
        <v>20</v>
      </c>
      <c r="G2154">
        <v>1</v>
      </c>
    </row>
    <row r="2155" spans="1:7">
      <c r="A2155" s="83">
        <v>44073</v>
      </c>
      <c r="B2155" s="84">
        <v>44073</v>
      </c>
      <c r="C2155" s="85" t="s">
        <v>398</v>
      </c>
      <c r="D2155" s="86">
        <f>VLOOKUP(Pag_Inicio_Corr_mas_casos[[#This Row],[Corregimiento]],Hoja3!$A$2:$D$676,4,0)</f>
        <v>80806</v>
      </c>
      <c r="E2155" s="85">
        <v>20</v>
      </c>
      <c r="G2155">
        <v>1</v>
      </c>
    </row>
    <row r="2156" spans="1:7">
      <c r="A2156" s="83">
        <v>44073</v>
      </c>
      <c r="B2156" s="84">
        <v>44073</v>
      </c>
      <c r="C2156" s="85" t="s">
        <v>488</v>
      </c>
      <c r="D2156" s="86">
        <f>VLOOKUP(Pag_Inicio_Corr_mas_casos[[#This Row],[Corregimiento]],Hoja3!$A$2:$D$676,4,0)</f>
        <v>100104</v>
      </c>
      <c r="E2156" s="85">
        <v>20</v>
      </c>
      <c r="G2156">
        <v>1</v>
      </c>
    </row>
    <row r="2157" spans="1:7">
      <c r="A2157" s="83">
        <v>44073</v>
      </c>
      <c r="B2157" s="84">
        <v>44073</v>
      </c>
      <c r="C2157" s="85" t="s">
        <v>503</v>
      </c>
      <c r="D2157" s="86">
        <f>VLOOKUP(Pag_Inicio_Corr_mas_casos[[#This Row],[Corregimiento]],Hoja3!$A$2:$D$676,4,0)</f>
        <v>50106</v>
      </c>
      <c r="E2157" s="85">
        <v>18</v>
      </c>
      <c r="G2157">
        <v>1</v>
      </c>
    </row>
    <row r="2158" spans="1:7">
      <c r="A2158" s="83">
        <v>44073</v>
      </c>
      <c r="B2158" s="84">
        <v>44073</v>
      </c>
      <c r="C2158" s="85" t="s">
        <v>384</v>
      </c>
      <c r="D2158" s="86">
        <f>VLOOKUP(Pag_Inicio_Corr_mas_casos[[#This Row],[Corregimiento]],Hoja3!$A$2:$D$676,4,0)</f>
        <v>80821</v>
      </c>
      <c r="E2158" s="85">
        <v>17</v>
      </c>
      <c r="G2158">
        <v>1</v>
      </c>
    </row>
    <row r="2159" spans="1:7">
      <c r="A2159" s="83">
        <v>44073</v>
      </c>
      <c r="B2159" s="84">
        <v>44073</v>
      </c>
      <c r="C2159" s="85" t="s">
        <v>410</v>
      </c>
      <c r="D2159" s="86">
        <f>VLOOKUP(Pag_Inicio_Corr_mas_casos[[#This Row],[Corregimiento]],Hoja3!$A$2:$D$676,4,0)</f>
        <v>80815</v>
      </c>
      <c r="E2159" s="85">
        <v>17</v>
      </c>
      <c r="G2159">
        <v>1</v>
      </c>
    </row>
    <row r="2160" spans="1:7">
      <c r="A2160" s="83">
        <v>44073</v>
      </c>
      <c r="B2160" s="84">
        <v>44073</v>
      </c>
      <c r="C2160" s="85" t="s">
        <v>407</v>
      </c>
      <c r="D2160" s="86">
        <f>VLOOKUP(Pag_Inicio_Corr_mas_casos[[#This Row],[Corregimiento]],Hoja3!$A$2:$D$676,4,0)</f>
        <v>80501</v>
      </c>
      <c r="E2160" s="85">
        <v>16</v>
      </c>
      <c r="G2160">
        <v>1</v>
      </c>
    </row>
    <row r="2161" spans="1:7">
      <c r="A2161" s="83">
        <v>44073</v>
      </c>
      <c r="B2161" s="84">
        <v>44073</v>
      </c>
      <c r="C2161" s="85" t="s">
        <v>452</v>
      </c>
      <c r="D2161" s="86">
        <f>VLOOKUP(Pag_Inicio_Corr_mas_casos[[#This Row],[Corregimiento]],Hoja3!$A$2:$D$676,4,0)</f>
        <v>10401</v>
      </c>
      <c r="E2161" s="85">
        <v>14</v>
      </c>
      <c r="G2161">
        <v>1</v>
      </c>
    </row>
    <row r="2162" spans="1:7">
      <c r="A2162" s="83">
        <v>44073</v>
      </c>
      <c r="B2162" s="84">
        <v>44073</v>
      </c>
      <c r="C2162" s="85" t="s">
        <v>390</v>
      </c>
      <c r="D2162" s="86">
        <f>VLOOKUP(Pag_Inicio_Corr_mas_casos[[#This Row],[Corregimiento]],Hoja3!$A$2:$D$676,4,0)</f>
        <v>80823</v>
      </c>
      <c r="E2162" s="85">
        <v>14</v>
      </c>
      <c r="G2162">
        <v>1</v>
      </c>
    </row>
    <row r="2163" spans="1:7">
      <c r="A2163" s="83">
        <v>44073</v>
      </c>
      <c r="B2163" s="84">
        <v>44073</v>
      </c>
      <c r="C2163" s="85" t="s">
        <v>500</v>
      </c>
      <c r="D2163" s="86">
        <f>VLOOKUP(Pag_Inicio_Corr_mas_casos[[#This Row],[Corregimiento]],Hoja3!$A$2:$D$676,4,0)</f>
        <v>40404</v>
      </c>
      <c r="E2163" s="85">
        <v>14</v>
      </c>
      <c r="G2163">
        <v>1</v>
      </c>
    </row>
    <row r="2164" spans="1:7">
      <c r="A2164" s="83">
        <v>44073</v>
      </c>
      <c r="B2164" s="84">
        <v>44073</v>
      </c>
      <c r="C2164" s="85" t="s">
        <v>397</v>
      </c>
      <c r="D2164" s="86">
        <f>VLOOKUP(Pag_Inicio_Corr_mas_casos[[#This Row],[Corregimiento]],Hoja3!$A$2:$D$676,4,0)</f>
        <v>40601</v>
      </c>
      <c r="E2164" s="85">
        <v>13</v>
      </c>
      <c r="G2164">
        <v>1</v>
      </c>
    </row>
    <row r="2165" spans="1:7">
      <c r="A2165" s="83">
        <v>44073</v>
      </c>
      <c r="B2165" s="84">
        <v>44073</v>
      </c>
      <c r="C2165" s="85" t="s">
        <v>483</v>
      </c>
      <c r="D2165" s="86">
        <f>VLOOKUP(Pag_Inicio_Corr_mas_casos[[#This Row],[Corregimiento]],Hoja3!$A$2:$D$676,4,0)</f>
        <v>40606</v>
      </c>
      <c r="E2165" s="85">
        <v>13</v>
      </c>
      <c r="G2165">
        <v>1</v>
      </c>
    </row>
    <row r="2166" spans="1:7">
      <c r="A2166" s="83">
        <v>44073</v>
      </c>
      <c r="B2166" s="84">
        <v>44073</v>
      </c>
      <c r="C2166" s="85" t="s">
        <v>392</v>
      </c>
      <c r="D2166" s="86">
        <f>VLOOKUP(Pag_Inicio_Corr_mas_casos[[#This Row],[Corregimiento]],Hoja3!$A$2:$D$676,4,0)</f>
        <v>80819</v>
      </c>
      <c r="E2166" s="85">
        <v>13</v>
      </c>
      <c r="G2166">
        <v>1</v>
      </c>
    </row>
    <row r="2167" spans="1:7">
      <c r="A2167" s="83">
        <v>44073</v>
      </c>
      <c r="B2167" s="84">
        <v>44073</v>
      </c>
      <c r="C2167" s="85" t="s">
        <v>511</v>
      </c>
      <c r="D2167" s="86">
        <f>VLOOKUP(Pag_Inicio_Corr_mas_casos[[#This Row],[Corregimiento]],Hoja3!$A$2:$D$676,4,0)</f>
        <v>50105</v>
      </c>
      <c r="E2167" s="85">
        <v>13</v>
      </c>
      <c r="G2167">
        <v>1</v>
      </c>
    </row>
    <row r="2168" spans="1:7">
      <c r="A2168" s="83">
        <v>44073</v>
      </c>
      <c r="B2168" s="84">
        <v>44073</v>
      </c>
      <c r="C2168" s="85" t="s">
        <v>391</v>
      </c>
      <c r="D2168" s="86">
        <f>VLOOKUP(Pag_Inicio_Corr_mas_casos[[#This Row],[Corregimiento]],Hoja3!$A$2:$D$676,4,0)</f>
        <v>81001</v>
      </c>
      <c r="E2168" s="85">
        <v>12</v>
      </c>
      <c r="G2168">
        <v>1</v>
      </c>
    </row>
    <row r="2169" spans="1:7">
      <c r="A2169" s="83">
        <v>44073</v>
      </c>
      <c r="B2169" s="84">
        <v>44073</v>
      </c>
      <c r="C2169" s="85" t="s">
        <v>389</v>
      </c>
      <c r="D2169" s="86">
        <f>VLOOKUP(Pag_Inicio_Corr_mas_casos[[#This Row],[Corregimiento]],Hoja3!$A$2:$D$676,4,0)</f>
        <v>80822</v>
      </c>
      <c r="E2169" s="85">
        <v>12</v>
      </c>
      <c r="G2169">
        <v>1</v>
      </c>
    </row>
    <row r="2170" spans="1:7">
      <c r="A2170" s="83">
        <v>44073</v>
      </c>
      <c r="B2170" s="84">
        <v>44073</v>
      </c>
      <c r="C2170" s="85" t="s">
        <v>432</v>
      </c>
      <c r="D2170" s="86">
        <f>VLOOKUP(Pag_Inicio_Corr_mas_casos[[#This Row],[Corregimiento]],Hoja3!$A$2:$D$676,4,0)</f>
        <v>80814</v>
      </c>
      <c r="E2170" s="85">
        <v>12</v>
      </c>
      <c r="G2170">
        <v>1</v>
      </c>
    </row>
    <row r="2171" spans="1:7">
      <c r="A2171" s="83">
        <v>44073</v>
      </c>
      <c r="B2171" s="84">
        <v>44073</v>
      </c>
      <c r="C2171" s="85" t="s">
        <v>420</v>
      </c>
      <c r="D2171" s="86">
        <f>VLOOKUP(Pag_Inicio_Corr_mas_casos[[#This Row],[Corregimiento]],Hoja3!$A$2:$D$676,4,0)</f>
        <v>80809</v>
      </c>
      <c r="E2171" s="85">
        <v>11</v>
      </c>
      <c r="G2171">
        <v>1</v>
      </c>
    </row>
    <row r="2172" spans="1:7">
      <c r="A2172" s="83">
        <v>44073</v>
      </c>
      <c r="B2172" s="84">
        <v>44073</v>
      </c>
      <c r="C2172" s="85" t="s">
        <v>380</v>
      </c>
      <c r="D2172" s="86">
        <f>VLOOKUP(Pag_Inicio_Corr_mas_casos[[#This Row],[Corregimiento]],Hoja3!$A$2:$D$676,4,0)</f>
        <v>81002</v>
      </c>
      <c r="E2172" s="85">
        <v>11</v>
      </c>
      <c r="G2172">
        <v>1</v>
      </c>
    </row>
    <row r="2173" spans="1:7">
      <c r="A2173" s="83">
        <v>44073</v>
      </c>
      <c r="B2173" s="84">
        <v>44073</v>
      </c>
      <c r="C2173" s="85" t="s">
        <v>517</v>
      </c>
      <c r="D2173" s="86">
        <f>VLOOKUP(Pag_Inicio_Corr_mas_casos[[#This Row],[Corregimiento]],Hoja3!$A$2:$D$676,4,0)</f>
        <v>90402</v>
      </c>
      <c r="E2173" s="85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383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392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384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407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379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454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388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381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390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389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432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385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489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483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397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395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405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380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398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410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518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387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399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420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391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425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452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393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477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428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372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409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455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400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431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415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519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500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520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427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403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435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386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424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426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521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448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463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522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392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477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405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379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397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409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407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380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395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427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388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517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383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391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426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442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410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5">
        <v>44076</v>
      </c>
      <c r="B2240" s="96">
        <v>44076</v>
      </c>
      <c r="C2240" s="97" t="s">
        <v>381</v>
      </c>
      <c r="D2240" s="98">
        <f>VLOOKUP(Pag_Inicio_Corr_mas_casos[[#This Row],[Corregimiento]],Hoja3!$A$2:$D$676,4,0)</f>
        <v>130106</v>
      </c>
      <c r="E2240" s="97">
        <v>33</v>
      </c>
      <c r="F2240" s="7">
        <f>SUM(G2240:G2247)</f>
        <v>8</v>
      </c>
      <c r="G2240">
        <v>1</v>
      </c>
    </row>
    <row r="2241" spans="1:7">
      <c r="A2241" s="95">
        <v>44076</v>
      </c>
      <c r="B2241" s="96">
        <v>44076</v>
      </c>
      <c r="C2241" s="97" t="s">
        <v>379</v>
      </c>
      <c r="D2241" s="98">
        <f>VLOOKUP(Pag_Inicio_Corr_mas_casos[[#This Row],[Corregimiento]],Hoja3!$A$2:$D$676,4,0)</f>
        <v>130101</v>
      </c>
      <c r="E2241" s="97">
        <v>22</v>
      </c>
      <c r="G2241">
        <v>1</v>
      </c>
    </row>
    <row r="2242" spans="1:7">
      <c r="A2242" s="95">
        <v>44076</v>
      </c>
      <c r="B2242" s="96">
        <v>44076</v>
      </c>
      <c r="C2242" s="97" t="s">
        <v>392</v>
      </c>
      <c r="D2242" s="98">
        <f>VLOOKUP(Pag_Inicio_Corr_mas_casos[[#This Row],[Corregimiento]],Hoja3!$A$2:$D$676,4,0)</f>
        <v>80819</v>
      </c>
      <c r="E2242" s="97">
        <v>18</v>
      </c>
      <c r="G2242">
        <v>1</v>
      </c>
    </row>
    <row r="2243" spans="1:7">
      <c r="A2243" s="95">
        <v>44076</v>
      </c>
      <c r="B2243" s="96">
        <v>44076</v>
      </c>
      <c r="C2243" s="97" t="s">
        <v>410</v>
      </c>
      <c r="D2243" s="98">
        <f>VLOOKUP(Pag_Inicio_Corr_mas_casos[[#This Row],[Corregimiento]],Hoja3!$A$2:$D$676,4,0)</f>
        <v>80815</v>
      </c>
      <c r="E2243" s="97">
        <v>16</v>
      </c>
      <c r="G2243">
        <v>1</v>
      </c>
    </row>
    <row r="2244" spans="1:7">
      <c r="A2244" s="95">
        <v>44076</v>
      </c>
      <c r="B2244" s="96">
        <v>44076</v>
      </c>
      <c r="C2244" s="97" t="s">
        <v>405</v>
      </c>
      <c r="D2244" s="98">
        <f>VLOOKUP(Pag_Inicio_Corr_mas_casos[[#This Row],[Corregimiento]],Hoja3!$A$2:$D$676,4,0)</f>
        <v>80813</v>
      </c>
      <c r="E2244" s="97">
        <v>16</v>
      </c>
      <c r="G2244">
        <v>1</v>
      </c>
    </row>
    <row r="2245" spans="1:7">
      <c r="A2245" s="95">
        <v>44076</v>
      </c>
      <c r="B2245" s="96">
        <v>44076</v>
      </c>
      <c r="C2245" s="97" t="s">
        <v>390</v>
      </c>
      <c r="D2245" s="98">
        <f>VLOOKUP(Pag_Inicio_Corr_mas_casos[[#This Row],[Corregimiento]],Hoja3!$A$2:$D$676,4,0)</f>
        <v>80823</v>
      </c>
      <c r="E2245" s="97">
        <v>12</v>
      </c>
      <c r="G2245">
        <v>1</v>
      </c>
    </row>
    <row r="2246" spans="1:7">
      <c r="A2246" s="95">
        <v>44076</v>
      </c>
      <c r="B2246" s="96">
        <v>44076</v>
      </c>
      <c r="C2246" s="97" t="s">
        <v>409</v>
      </c>
      <c r="D2246" s="98">
        <f>VLOOKUP(Pag_Inicio_Corr_mas_casos[[#This Row],[Corregimiento]],Hoja3!$A$2:$D$676,4,0)</f>
        <v>80820</v>
      </c>
      <c r="E2246" s="97">
        <v>12</v>
      </c>
      <c r="G2246">
        <v>1</v>
      </c>
    </row>
    <row r="2247" spans="1:7">
      <c r="A2247" s="95">
        <v>44076</v>
      </c>
      <c r="B2247" s="96">
        <v>44076</v>
      </c>
      <c r="C2247" s="97" t="s">
        <v>398</v>
      </c>
      <c r="D2247" s="98">
        <f>VLOOKUP(Pag_Inicio_Corr_mas_casos[[#This Row],[Corregimiento]],Hoja3!$A$2:$D$676,4,0)</f>
        <v>80806</v>
      </c>
      <c r="E2247" s="97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384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381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432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388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379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385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389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519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399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380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396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400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410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387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420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390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407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483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397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372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395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392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477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383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391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393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426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455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436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425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432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381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384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385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392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477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380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399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395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388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379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383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390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387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396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393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397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389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410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483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420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418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407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400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426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9">
        <v>44079</v>
      </c>
      <c r="B2303" s="100">
        <v>44079</v>
      </c>
      <c r="C2303" s="101" t="s">
        <v>390</v>
      </c>
      <c r="D2303" s="102">
        <f>VLOOKUP(Pag_Inicio_Corr_mas_casos[[#This Row],[Corregimiento]],Hoja3!$A$2:$D$676,4,0)</f>
        <v>80823</v>
      </c>
      <c r="E2303" s="101">
        <v>23</v>
      </c>
      <c r="F2303">
        <v>1</v>
      </c>
      <c r="G2303" s="7">
        <f>SUM(F2303:F2324)</f>
        <v>22</v>
      </c>
    </row>
    <row r="2304" spans="1:7">
      <c r="A2304" s="99">
        <v>44079</v>
      </c>
      <c r="B2304" s="100">
        <v>44079</v>
      </c>
      <c r="C2304" s="101" t="s">
        <v>397</v>
      </c>
      <c r="D2304" s="102">
        <f>VLOOKUP(Pag_Inicio_Corr_mas_casos[[#This Row],[Corregimiento]],Hoja3!$A$2:$D$676,4,0)</f>
        <v>40601</v>
      </c>
      <c r="E2304" s="101">
        <v>23</v>
      </c>
      <c r="F2304">
        <v>1</v>
      </c>
    </row>
    <row r="2305" spans="1:6">
      <c r="A2305" s="99">
        <v>44079</v>
      </c>
      <c r="B2305" s="100">
        <v>44079</v>
      </c>
      <c r="C2305" s="101" t="s">
        <v>483</v>
      </c>
      <c r="D2305" s="102">
        <f>VLOOKUP(Pag_Inicio_Corr_mas_casos[[#This Row],[Corregimiento]],Hoja3!$A$2:$D$676,4,0)</f>
        <v>40606</v>
      </c>
      <c r="E2305" s="101">
        <v>22</v>
      </c>
      <c r="F2305">
        <v>1</v>
      </c>
    </row>
    <row r="2306" spans="1:6">
      <c r="A2306" s="99">
        <v>44079</v>
      </c>
      <c r="B2306" s="100">
        <v>44079</v>
      </c>
      <c r="C2306" s="101" t="s">
        <v>523</v>
      </c>
      <c r="D2306" s="102">
        <f>VLOOKUP(Pag_Inicio_Corr_mas_casos[[#This Row],[Corregimiento]],Hoja3!$A$2:$D$676,4,0)</f>
        <v>20201</v>
      </c>
      <c r="E2306" s="101">
        <v>21</v>
      </c>
      <c r="F2306">
        <v>1</v>
      </c>
    </row>
    <row r="2307" spans="1:6">
      <c r="A2307" s="99">
        <v>44079</v>
      </c>
      <c r="B2307" s="100">
        <v>44079</v>
      </c>
      <c r="C2307" s="101" t="s">
        <v>522</v>
      </c>
      <c r="D2307" s="102">
        <f>VLOOKUP(Pag_Inicio_Corr_mas_casos[[#This Row],[Corregimiento]],Hoja3!$A$2:$D$676,4,0)</f>
        <v>120101</v>
      </c>
      <c r="E2307" s="101">
        <v>20</v>
      </c>
      <c r="F2307">
        <v>1</v>
      </c>
    </row>
    <row r="2308" spans="1:6">
      <c r="A2308" s="99">
        <v>44079</v>
      </c>
      <c r="B2308" s="100">
        <v>44079</v>
      </c>
      <c r="C2308" s="101" t="s">
        <v>381</v>
      </c>
      <c r="D2308" s="102">
        <f>VLOOKUP(Pag_Inicio_Corr_mas_casos[[#This Row],[Corregimiento]],Hoja3!$A$2:$D$676,4,0)</f>
        <v>130106</v>
      </c>
      <c r="E2308" s="101">
        <v>17</v>
      </c>
      <c r="F2308">
        <v>1</v>
      </c>
    </row>
    <row r="2309" spans="1:6">
      <c r="A2309" s="99">
        <v>44079</v>
      </c>
      <c r="B2309" s="100">
        <v>44079</v>
      </c>
      <c r="C2309" s="101" t="s">
        <v>432</v>
      </c>
      <c r="D2309" s="102">
        <f>VLOOKUP(Pag_Inicio_Corr_mas_casos[[#This Row],[Corregimiento]],Hoja3!$A$2:$D$676,4,0)</f>
        <v>80814</v>
      </c>
      <c r="E2309" s="101">
        <v>16</v>
      </c>
      <c r="F2309">
        <v>1</v>
      </c>
    </row>
    <row r="2310" spans="1:6">
      <c r="A2310" s="99">
        <v>44079</v>
      </c>
      <c r="B2310" s="100">
        <v>44079</v>
      </c>
      <c r="C2310" s="101" t="s">
        <v>379</v>
      </c>
      <c r="D2310" s="102">
        <f>VLOOKUP(Pag_Inicio_Corr_mas_casos[[#This Row],[Corregimiento]],Hoja3!$A$2:$D$676,4,0)</f>
        <v>130101</v>
      </c>
      <c r="E2310" s="101">
        <v>16</v>
      </c>
      <c r="F2310">
        <v>1</v>
      </c>
    </row>
    <row r="2311" spans="1:6">
      <c r="A2311" s="99">
        <v>44079</v>
      </c>
      <c r="B2311" s="100">
        <v>44079</v>
      </c>
      <c r="C2311" s="101" t="s">
        <v>384</v>
      </c>
      <c r="D2311" s="102">
        <f>VLOOKUP(Pag_Inicio_Corr_mas_casos[[#This Row],[Corregimiento]],Hoja3!$A$2:$D$676,4,0)</f>
        <v>80821</v>
      </c>
      <c r="E2311" s="101">
        <v>16</v>
      </c>
      <c r="F2311">
        <v>1</v>
      </c>
    </row>
    <row r="2312" spans="1:6">
      <c r="A2312" s="99">
        <v>44079</v>
      </c>
      <c r="B2312" s="100">
        <v>44079</v>
      </c>
      <c r="C2312" s="101" t="s">
        <v>388</v>
      </c>
      <c r="D2312" s="102">
        <f>VLOOKUP(Pag_Inicio_Corr_mas_casos[[#This Row],[Corregimiento]],Hoja3!$A$2:$D$676,4,0)</f>
        <v>80817</v>
      </c>
      <c r="E2312" s="101">
        <v>15</v>
      </c>
      <c r="F2312">
        <v>1</v>
      </c>
    </row>
    <row r="2313" spans="1:6">
      <c r="A2313" s="99">
        <v>44079</v>
      </c>
      <c r="B2313" s="100">
        <v>44079</v>
      </c>
      <c r="C2313" s="101" t="s">
        <v>383</v>
      </c>
      <c r="D2313" s="102">
        <f>VLOOKUP(Pag_Inicio_Corr_mas_casos[[#This Row],[Corregimiento]],Hoja3!$A$2:$D$676,4,0)</f>
        <v>130102</v>
      </c>
      <c r="E2313" s="101">
        <v>14</v>
      </c>
      <c r="F2313">
        <v>1</v>
      </c>
    </row>
    <row r="2314" spans="1:6">
      <c r="A2314" s="99">
        <v>44079</v>
      </c>
      <c r="B2314" s="100">
        <v>44079</v>
      </c>
      <c r="C2314" s="101" t="s">
        <v>450</v>
      </c>
      <c r="D2314" s="102">
        <f>VLOOKUP(Pag_Inicio_Corr_mas_casos[[#This Row],[Corregimiento]],Hoja3!$A$2:$D$676,4,0)</f>
        <v>40503</v>
      </c>
      <c r="E2314" s="101">
        <v>13</v>
      </c>
      <c r="F2314">
        <v>1</v>
      </c>
    </row>
    <row r="2315" spans="1:6">
      <c r="A2315" s="99">
        <v>44079</v>
      </c>
      <c r="B2315" s="100">
        <v>44079</v>
      </c>
      <c r="C2315" s="101" t="s">
        <v>420</v>
      </c>
      <c r="D2315" s="102">
        <f>VLOOKUP(Pag_Inicio_Corr_mas_casos[[#This Row],[Corregimiento]],Hoja3!$A$2:$D$676,4,0)</f>
        <v>80809</v>
      </c>
      <c r="E2315" s="101">
        <v>12</v>
      </c>
      <c r="F2315">
        <v>1</v>
      </c>
    </row>
    <row r="2316" spans="1:6">
      <c r="A2316" s="99">
        <v>44079</v>
      </c>
      <c r="B2316" s="100">
        <v>44079</v>
      </c>
      <c r="C2316" s="101" t="s">
        <v>399</v>
      </c>
      <c r="D2316" s="102">
        <f>VLOOKUP(Pag_Inicio_Corr_mas_casos[[#This Row],[Corregimiento]],Hoja3!$A$2:$D$676,4,0)</f>
        <v>130108</v>
      </c>
      <c r="E2316" s="101">
        <v>11</v>
      </c>
      <c r="F2316">
        <v>1</v>
      </c>
    </row>
    <row r="2317" spans="1:6">
      <c r="A2317" s="99">
        <v>44079</v>
      </c>
      <c r="B2317" s="100">
        <v>44079</v>
      </c>
      <c r="C2317" s="101" t="s">
        <v>455</v>
      </c>
      <c r="D2317" s="102">
        <f>VLOOKUP(Pag_Inicio_Corr_mas_casos[[#This Row],[Corregimiento]],Hoja3!$A$2:$D$676,4,0)</f>
        <v>81004</v>
      </c>
      <c r="E2317" s="101">
        <v>11</v>
      </c>
      <c r="F2317">
        <v>1</v>
      </c>
    </row>
    <row r="2318" spans="1:6">
      <c r="A2318" s="99">
        <v>44079</v>
      </c>
      <c r="B2318" s="100">
        <v>44079</v>
      </c>
      <c r="C2318" s="101" t="s">
        <v>425</v>
      </c>
      <c r="D2318" s="102">
        <f>VLOOKUP(Pag_Inicio_Corr_mas_casos[[#This Row],[Corregimiento]],Hoja3!$A$2:$D$676,4,0)</f>
        <v>81003</v>
      </c>
      <c r="E2318" s="101">
        <v>11</v>
      </c>
      <c r="F2318">
        <v>1</v>
      </c>
    </row>
    <row r="2319" spans="1:6">
      <c r="A2319" s="99">
        <v>44079</v>
      </c>
      <c r="B2319" s="100">
        <v>44079</v>
      </c>
      <c r="C2319" s="101" t="s">
        <v>405</v>
      </c>
      <c r="D2319" s="102">
        <f>VLOOKUP(Pag_Inicio_Corr_mas_casos[[#This Row],[Corregimiento]],Hoja3!$A$2:$D$676,4,0)</f>
        <v>80813</v>
      </c>
      <c r="E2319" s="101">
        <v>10</v>
      </c>
      <c r="F2319">
        <v>1</v>
      </c>
    </row>
    <row r="2320" spans="1:6">
      <c r="A2320" s="99">
        <v>44079</v>
      </c>
      <c r="B2320" s="100">
        <v>44079</v>
      </c>
      <c r="C2320" s="101" t="s">
        <v>524</v>
      </c>
      <c r="D2320" s="102">
        <f>VLOOKUP(Pag_Inicio_Corr_mas_casos[[#This Row],[Corregimiento]],Hoja3!$A$2:$D$676,4,0)</f>
        <v>40513</v>
      </c>
      <c r="E2320" s="101">
        <v>10</v>
      </c>
      <c r="F2320">
        <v>1</v>
      </c>
    </row>
    <row r="2321" spans="1:7">
      <c r="A2321" s="99">
        <v>44079</v>
      </c>
      <c r="B2321" s="100">
        <v>44079</v>
      </c>
      <c r="C2321" s="101" t="s">
        <v>410</v>
      </c>
      <c r="D2321" s="102">
        <f>VLOOKUP(Pag_Inicio_Corr_mas_casos[[#This Row],[Corregimiento]],Hoja3!$A$2:$D$676,4,0)</f>
        <v>80815</v>
      </c>
      <c r="E2321" s="101">
        <v>10</v>
      </c>
      <c r="F2321">
        <v>1</v>
      </c>
    </row>
    <row r="2322" spans="1:7">
      <c r="A2322" s="99">
        <v>44079</v>
      </c>
      <c r="B2322" s="100">
        <v>44079</v>
      </c>
      <c r="C2322" s="101" t="s">
        <v>396</v>
      </c>
      <c r="D2322" s="102">
        <f>VLOOKUP(Pag_Inicio_Corr_mas_casos[[#This Row],[Corregimiento]],Hoja3!$A$2:$D$676,4,0)</f>
        <v>130702</v>
      </c>
      <c r="E2322" s="101">
        <v>10</v>
      </c>
      <c r="F2322">
        <v>1</v>
      </c>
    </row>
    <row r="2323" spans="1:7">
      <c r="A2323" s="99">
        <v>44079</v>
      </c>
      <c r="B2323" s="100">
        <v>44079</v>
      </c>
      <c r="C2323" s="101" t="s">
        <v>392</v>
      </c>
      <c r="D2323" s="102">
        <f>VLOOKUP(Pag_Inicio_Corr_mas_casos[[#This Row],[Corregimiento]],Hoja3!$A$2:$D$676,4,0)</f>
        <v>80819</v>
      </c>
      <c r="E2323" s="101">
        <v>10</v>
      </c>
      <c r="F2323">
        <v>1</v>
      </c>
    </row>
    <row r="2324" spans="1:7">
      <c r="A2324" s="99">
        <v>44079</v>
      </c>
      <c r="B2324" s="100">
        <v>44079</v>
      </c>
      <c r="C2324" s="101" t="s">
        <v>385</v>
      </c>
      <c r="D2324" s="102">
        <f>VLOOKUP(Pag_Inicio_Corr_mas_casos[[#This Row],[Corregimiento]],Hoja3!$A$2:$D$676,4,0)</f>
        <v>81007</v>
      </c>
      <c r="E2324" s="101">
        <v>10</v>
      </c>
      <c r="F2324">
        <v>1</v>
      </c>
    </row>
    <row r="2325" spans="1:7">
      <c r="A2325" s="95">
        <v>44080</v>
      </c>
      <c r="B2325" s="96">
        <v>44080</v>
      </c>
      <c r="C2325" s="97" t="s">
        <v>522</v>
      </c>
      <c r="D2325" s="98">
        <f>VLOOKUP(Pag_Inicio_Corr_mas_casos[[#This Row],[Corregimiento]],Hoja3!$A$2:$D$676,4,0)</f>
        <v>120101</v>
      </c>
      <c r="E2325" s="97">
        <v>25</v>
      </c>
      <c r="F2325">
        <v>1</v>
      </c>
      <c r="G2325" s="7">
        <f>SUM(F2325:F2343)</f>
        <v>19</v>
      </c>
    </row>
    <row r="2326" spans="1:7">
      <c r="A2326" s="95">
        <v>44080</v>
      </c>
      <c r="B2326" s="96">
        <v>44080</v>
      </c>
      <c r="C2326" s="97" t="s">
        <v>397</v>
      </c>
      <c r="D2326" s="98">
        <f>VLOOKUP(Pag_Inicio_Corr_mas_casos[[#This Row],[Corregimiento]],Hoja3!$A$2:$D$676,4,0)</f>
        <v>40601</v>
      </c>
      <c r="E2326" s="97">
        <v>24</v>
      </c>
      <c r="F2326">
        <v>1</v>
      </c>
    </row>
    <row r="2327" spans="1:7">
      <c r="A2327" s="95">
        <v>44080</v>
      </c>
      <c r="B2327" s="96">
        <v>44080</v>
      </c>
      <c r="C2327" s="97" t="s">
        <v>385</v>
      </c>
      <c r="D2327" s="98">
        <f>VLOOKUP(Pag_Inicio_Corr_mas_casos[[#This Row],[Corregimiento]],Hoja3!$A$2:$D$676,4,0)</f>
        <v>81007</v>
      </c>
      <c r="E2327" s="97">
        <v>22</v>
      </c>
      <c r="F2327">
        <v>1</v>
      </c>
    </row>
    <row r="2328" spans="1:7">
      <c r="A2328" s="95">
        <v>44080</v>
      </c>
      <c r="B2328" s="96">
        <v>44080</v>
      </c>
      <c r="C2328" s="97" t="s">
        <v>392</v>
      </c>
      <c r="D2328" s="98">
        <f>VLOOKUP(Pag_Inicio_Corr_mas_casos[[#This Row],[Corregimiento]],Hoja3!$A$2:$D$676,4,0)</f>
        <v>80819</v>
      </c>
      <c r="E2328" s="97">
        <v>20</v>
      </c>
      <c r="F2328">
        <v>1</v>
      </c>
    </row>
    <row r="2329" spans="1:7">
      <c r="A2329" s="95">
        <v>44080</v>
      </c>
      <c r="B2329" s="96">
        <v>44080</v>
      </c>
      <c r="C2329" s="97" t="s">
        <v>410</v>
      </c>
      <c r="D2329" s="98">
        <f>VLOOKUP(Pag_Inicio_Corr_mas_casos[[#This Row],[Corregimiento]],Hoja3!$A$2:$D$676,4,0)</f>
        <v>80815</v>
      </c>
      <c r="E2329" s="97">
        <v>18</v>
      </c>
      <c r="F2329">
        <v>1</v>
      </c>
    </row>
    <row r="2330" spans="1:7">
      <c r="A2330" s="95">
        <v>44080</v>
      </c>
      <c r="B2330" s="96">
        <v>44080</v>
      </c>
      <c r="C2330" s="97" t="s">
        <v>488</v>
      </c>
      <c r="D2330" s="98">
        <f>VLOOKUP(Pag_Inicio_Corr_mas_casos[[#This Row],[Corregimiento]],Hoja3!$A$2:$D$676,4,0)</f>
        <v>100104</v>
      </c>
      <c r="E2330" s="97">
        <v>16</v>
      </c>
      <c r="F2330">
        <v>1</v>
      </c>
    </row>
    <row r="2331" spans="1:7">
      <c r="A2331" s="95">
        <v>44080</v>
      </c>
      <c r="B2331" s="96">
        <v>44080</v>
      </c>
      <c r="C2331" s="97" t="s">
        <v>381</v>
      </c>
      <c r="D2331" s="98">
        <f>VLOOKUP(Pag_Inicio_Corr_mas_casos[[#This Row],[Corregimiento]],Hoja3!$A$2:$D$676,4,0)</f>
        <v>130106</v>
      </c>
      <c r="E2331" s="97">
        <v>14</v>
      </c>
      <c r="F2331">
        <v>1</v>
      </c>
    </row>
    <row r="2332" spans="1:7">
      <c r="A2332" s="95">
        <v>44080</v>
      </c>
      <c r="B2332" s="96">
        <v>44080</v>
      </c>
      <c r="C2332" s="97" t="s">
        <v>393</v>
      </c>
      <c r="D2332" s="98">
        <f>VLOOKUP(Pag_Inicio_Corr_mas_casos[[#This Row],[Corregimiento]],Hoja3!$A$2:$D$676,4,0)</f>
        <v>130107</v>
      </c>
      <c r="E2332" s="97">
        <v>14</v>
      </c>
      <c r="F2332">
        <v>1</v>
      </c>
    </row>
    <row r="2333" spans="1:7">
      <c r="A2333" s="95">
        <v>44080</v>
      </c>
      <c r="B2333" s="96">
        <v>44080</v>
      </c>
      <c r="C2333" s="97" t="s">
        <v>432</v>
      </c>
      <c r="D2333" s="98">
        <f>VLOOKUP(Pag_Inicio_Corr_mas_casos[[#This Row],[Corregimiento]],Hoja3!$A$2:$D$676,4,0)</f>
        <v>80814</v>
      </c>
      <c r="E2333" s="97">
        <v>14</v>
      </c>
      <c r="F2333">
        <v>1</v>
      </c>
    </row>
    <row r="2334" spans="1:7">
      <c r="A2334" s="95">
        <v>44080</v>
      </c>
      <c r="B2334" s="96">
        <v>44080</v>
      </c>
      <c r="C2334" s="97" t="s">
        <v>451</v>
      </c>
      <c r="D2334" s="98">
        <f>VLOOKUP(Pag_Inicio_Corr_mas_casos[[#This Row],[Corregimiento]],Hoja3!$A$2:$D$676,4,0)</f>
        <v>20601</v>
      </c>
      <c r="E2334" s="97">
        <v>13</v>
      </c>
      <c r="F2334">
        <v>1</v>
      </c>
    </row>
    <row r="2335" spans="1:7">
      <c r="A2335" s="95">
        <v>44080</v>
      </c>
      <c r="B2335" s="96">
        <v>44080</v>
      </c>
      <c r="C2335" s="97" t="s">
        <v>511</v>
      </c>
      <c r="D2335" s="98">
        <f>VLOOKUP(Pag_Inicio_Corr_mas_casos[[#This Row],[Corregimiento]],Hoja3!$A$2:$D$676,4,0)</f>
        <v>50105</v>
      </c>
      <c r="E2335" s="97">
        <v>13</v>
      </c>
      <c r="F2335">
        <v>1</v>
      </c>
    </row>
    <row r="2336" spans="1:7">
      <c r="A2336" s="95">
        <v>44080</v>
      </c>
      <c r="B2336" s="96">
        <v>44080</v>
      </c>
      <c r="C2336" s="97" t="s">
        <v>525</v>
      </c>
      <c r="D2336" s="98">
        <f>VLOOKUP(Pag_Inicio_Corr_mas_casos[[#This Row],[Corregimiento]],Hoja3!$A$2:$D$676,4,0)</f>
        <v>40905</v>
      </c>
      <c r="E2336" s="97">
        <v>12</v>
      </c>
      <c r="F2336">
        <v>1</v>
      </c>
    </row>
    <row r="2337" spans="1:7">
      <c r="A2337" s="95">
        <v>44080</v>
      </c>
      <c r="B2337" s="96">
        <v>44080</v>
      </c>
      <c r="C2337" s="97" t="s">
        <v>515</v>
      </c>
      <c r="D2337" s="98">
        <f>VLOOKUP(Pag_Inicio_Corr_mas_casos[[#This Row],[Corregimiento]],Hoja3!$A$2:$D$676,4,0)</f>
        <v>91101</v>
      </c>
      <c r="E2337" s="97">
        <v>12</v>
      </c>
      <c r="F2337">
        <v>1</v>
      </c>
    </row>
    <row r="2338" spans="1:7">
      <c r="A2338" s="95">
        <v>44080</v>
      </c>
      <c r="B2338" s="96">
        <v>44080</v>
      </c>
      <c r="C2338" s="97" t="s">
        <v>526</v>
      </c>
      <c r="D2338" s="98">
        <f>VLOOKUP(Pag_Inicio_Corr_mas_casos[[#This Row],[Corregimiento]],Hoja3!$A$2:$D$676,4,0)</f>
        <v>40204</v>
      </c>
      <c r="E2338" s="97">
        <v>12</v>
      </c>
      <c r="F2338">
        <v>1</v>
      </c>
    </row>
    <row r="2339" spans="1:7">
      <c r="A2339" s="95">
        <v>44080</v>
      </c>
      <c r="B2339" s="96">
        <v>44080</v>
      </c>
      <c r="C2339" s="97" t="s">
        <v>372</v>
      </c>
      <c r="D2339" s="98">
        <f>VLOOKUP(Pag_Inicio_Corr_mas_casos[[#This Row],[Corregimiento]],Hoja3!$A$2:$D$676,4,0)</f>
        <v>130709</v>
      </c>
      <c r="E2339" s="97">
        <v>12</v>
      </c>
      <c r="F2339">
        <v>1</v>
      </c>
    </row>
    <row r="2340" spans="1:7">
      <c r="A2340" s="95">
        <v>44080</v>
      </c>
      <c r="B2340" s="96">
        <v>44080</v>
      </c>
      <c r="C2340" s="97" t="s">
        <v>384</v>
      </c>
      <c r="D2340" s="98">
        <f>VLOOKUP(Pag_Inicio_Corr_mas_casos[[#This Row],[Corregimiento]],Hoja3!$A$2:$D$676,4,0)</f>
        <v>80821</v>
      </c>
      <c r="E2340" s="97">
        <v>12</v>
      </c>
      <c r="F2340">
        <v>1</v>
      </c>
    </row>
    <row r="2341" spans="1:7">
      <c r="A2341" s="95">
        <v>44080</v>
      </c>
      <c r="B2341" s="96">
        <v>44080</v>
      </c>
      <c r="C2341" s="97" t="s">
        <v>388</v>
      </c>
      <c r="D2341" s="98">
        <f>VLOOKUP(Pag_Inicio_Corr_mas_casos[[#This Row],[Corregimiento]],Hoja3!$A$2:$D$676,4,0)</f>
        <v>80817</v>
      </c>
      <c r="E2341" s="97">
        <v>12</v>
      </c>
      <c r="F2341">
        <v>1</v>
      </c>
    </row>
    <row r="2342" spans="1:7">
      <c r="A2342" s="95">
        <v>44080</v>
      </c>
      <c r="B2342" s="96">
        <v>44080</v>
      </c>
      <c r="C2342" s="97" t="s">
        <v>390</v>
      </c>
      <c r="D2342" s="98">
        <f>VLOOKUP(Pag_Inicio_Corr_mas_casos[[#This Row],[Corregimiento]],Hoja3!$A$2:$D$676,4,0)</f>
        <v>80823</v>
      </c>
      <c r="E2342" s="97">
        <v>12</v>
      </c>
      <c r="F2342">
        <v>1</v>
      </c>
    </row>
    <row r="2343" spans="1:7">
      <c r="A2343" s="95">
        <v>44080</v>
      </c>
      <c r="B2343" s="96">
        <v>44080</v>
      </c>
      <c r="C2343" s="97" t="s">
        <v>405</v>
      </c>
      <c r="D2343" s="98">
        <f>VLOOKUP(Pag_Inicio_Corr_mas_casos[[#This Row],[Corregimiento]],Hoja3!$A$2:$D$676,4,0)</f>
        <v>80813</v>
      </c>
      <c r="E2343" s="97">
        <v>11</v>
      </c>
      <c r="F2343">
        <v>1</v>
      </c>
    </row>
    <row r="2344" spans="1:7">
      <c r="A2344" s="83">
        <v>44081</v>
      </c>
      <c r="B2344" s="84">
        <v>44081</v>
      </c>
      <c r="C2344" s="85" t="s">
        <v>483</v>
      </c>
      <c r="D2344" s="86">
        <f>VLOOKUP(Pag_Inicio_Corr_mas_casos[[#This Row],[Corregimiento]],Hoja3!$A$2:$D$676,4,0)</f>
        <v>40606</v>
      </c>
      <c r="E2344" s="85">
        <v>18</v>
      </c>
      <c r="F2344">
        <v>1</v>
      </c>
      <c r="G2344" s="7">
        <f>SUM(F2344:F2355)</f>
        <v>12</v>
      </c>
    </row>
    <row r="2345" spans="1:7">
      <c r="A2345" s="83">
        <v>44081</v>
      </c>
      <c r="B2345" s="84">
        <v>44081</v>
      </c>
      <c r="C2345" s="85" t="s">
        <v>403</v>
      </c>
      <c r="D2345" s="86">
        <f>VLOOKUP(Pag_Inicio_Corr_mas_casos[[#This Row],[Corregimiento]],Hoja3!$A$2:$D$676,4,0)</f>
        <v>10201</v>
      </c>
      <c r="E2345" s="85">
        <v>17</v>
      </c>
      <c r="F2345">
        <v>1</v>
      </c>
    </row>
    <row r="2346" spans="1:7">
      <c r="A2346" s="83">
        <v>44081</v>
      </c>
      <c r="B2346" s="84">
        <v>44081</v>
      </c>
      <c r="C2346" s="85" t="s">
        <v>527</v>
      </c>
      <c r="D2346" s="86">
        <f>VLOOKUP(Pag_Inicio_Corr_mas_casos[[#This Row],[Corregimiento]],Hoja3!$A$2:$D$676,4,0)</f>
        <v>130310</v>
      </c>
      <c r="E2346" s="85">
        <v>17</v>
      </c>
      <c r="F2346">
        <v>1</v>
      </c>
    </row>
    <row r="2347" spans="1:7">
      <c r="A2347" s="83">
        <v>44081</v>
      </c>
      <c r="B2347" s="84">
        <v>44081</v>
      </c>
      <c r="C2347" s="85" t="s">
        <v>528</v>
      </c>
      <c r="D2347" s="86">
        <f>VLOOKUP(Pag_Inicio_Corr_mas_casos[[#This Row],[Corregimiento]],Hoja3!$A$2:$D$676,4,0)</f>
        <v>110201</v>
      </c>
      <c r="E2347" s="85">
        <v>17</v>
      </c>
      <c r="F2347">
        <v>1</v>
      </c>
    </row>
    <row r="2348" spans="1:7">
      <c r="A2348" s="83">
        <v>44081</v>
      </c>
      <c r="B2348" s="84">
        <v>44081</v>
      </c>
      <c r="C2348" s="85" t="s">
        <v>399</v>
      </c>
      <c r="D2348" s="86">
        <f>VLOOKUP(Pag_Inicio_Corr_mas_casos[[#This Row],[Corregimiento]],Hoja3!$A$2:$D$676,4,0)</f>
        <v>130108</v>
      </c>
      <c r="E2348" s="85">
        <v>16</v>
      </c>
      <c r="F2348">
        <v>1</v>
      </c>
    </row>
    <row r="2349" spans="1:7">
      <c r="A2349" s="83">
        <v>44081</v>
      </c>
      <c r="B2349" s="84">
        <v>44081</v>
      </c>
      <c r="C2349" s="85" t="s">
        <v>379</v>
      </c>
      <c r="D2349" s="86">
        <f>VLOOKUP(Pag_Inicio_Corr_mas_casos[[#This Row],[Corregimiento]],Hoja3!$A$2:$D$676,4,0)</f>
        <v>130101</v>
      </c>
      <c r="E2349" s="85">
        <v>14</v>
      </c>
      <c r="F2349">
        <v>1</v>
      </c>
    </row>
    <row r="2350" spans="1:7">
      <c r="A2350" s="83">
        <v>44081</v>
      </c>
      <c r="B2350" s="84">
        <v>44081</v>
      </c>
      <c r="C2350" s="85" t="s">
        <v>392</v>
      </c>
      <c r="D2350" s="86">
        <f>VLOOKUP(Pag_Inicio_Corr_mas_casos[[#This Row],[Corregimiento]],Hoja3!$A$2:$D$676,4,0)</f>
        <v>80819</v>
      </c>
      <c r="E2350" s="85">
        <v>14</v>
      </c>
      <c r="F2350">
        <v>1</v>
      </c>
    </row>
    <row r="2351" spans="1:7">
      <c r="A2351" s="83">
        <v>44081</v>
      </c>
      <c r="B2351" s="84">
        <v>44081</v>
      </c>
      <c r="C2351" s="85" t="s">
        <v>509</v>
      </c>
      <c r="D2351" s="86">
        <f>VLOOKUP(Pag_Inicio_Corr_mas_casos[[#This Row],[Corregimiento]],Hoja3!$A$2:$D$676,4,0)</f>
        <v>50104</v>
      </c>
      <c r="E2351" s="85">
        <v>13</v>
      </c>
      <c r="F2351">
        <v>1</v>
      </c>
    </row>
    <row r="2352" spans="1:7">
      <c r="A2352" s="83">
        <v>44081</v>
      </c>
      <c r="B2352" s="84">
        <v>44081</v>
      </c>
      <c r="C2352" s="85" t="s">
        <v>425</v>
      </c>
      <c r="D2352" s="86">
        <f>VLOOKUP(Pag_Inicio_Corr_mas_casos[[#This Row],[Corregimiento]],Hoja3!$A$2:$D$676,4,0)</f>
        <v>81003</v>
      </c>
      <c r="E2352" s="85">
        <v>13</v>
      </c>
      <c r="F2352">
        <v>1</v>
      </c>
    </row>
    <row r="2353" spans="1:7">
      <c r="A2353" s="83">
        <v>44081</v>
      </c>
      <c r="B2353" s="84">
        <v>44081</v>
      </c>
      <c r="C2353" s="85" t="s">
        <v>426</v>
      </c>
      <c r="D2353" s="86">
        <f>VLOOKUP(Pag_Inicio_Corr_mas_casos[[#This Row],[Corregimiento]],Hoja3!$A$2:$D$676,4,0)</f>
        <v>81009</v>
      </c>
      <c r="E2353" s="85">
        <v>10</v>
      </c>
      <c r="F2353">
        <v>1</v>
      </c>
    </row>
    <row r="2354" spans="1:7">
      <c r="A2354" s="83">
        <v>44081</v>
      </c>
      <c r="B2354" s="84">
        <v>44081</v>
      </c>
      <c r="C2354" s="85" t="s">
        <v>375</v>
      </c>
      <c r="D2354" s="86">
        <f>VLOOKUP(Pag_Inicio_Corr_mas_casos[[#This Row],[Corregimiento]],Hoja3!$A$2:$D$676,4,0)</f>
        <v>40604</v>
      </c>
      <c r="E2354" s="85">
        <v>10</v>
      </c>
      <c r="F2354">
        <v>1</v>
      </c>
    </row>
    <row r="2355" spans="1:7">
      <c r="A2355" s="83">
        <v>44081</v>
      </c>
      <c r="B2355" s="84">
        <v>44081</v>
      </c>
      <c r="C2355" s="85" t="s">
        <v>397</v>
      </c>
      <c r="D2355" s="86">
        <f>VLOOKUP(Pag_Inicio_Corr_mas_casos[[#This Row],[Corregimiento]],Hoja3!$A$2:$D$676,4,0)</f>
        <v>40601</v>
      </c>
      <c r="E2355" s="85">
        <v>10</v>
      </c>
      <c r="F2355">
        <v>1</v>
      </c>
    </row>
    <row r="2356" spans="1:7">
      <c r="A2356" s="91">
        <v>44082</v>
      </c>
      <c r="B2356" s="92">
        <v>44082</v>
      </c>
      <c r="C2356" s="93" t="s">
        <v>379</v>
      </c>
      <c r="D2356" s="94">
        <f>VLOOKUP(Pag_Inicio_Corr_mas_casos[[#This Row],[Corregimiento]],Hoja3!$A$2:$D$676,4,0)</f>
        <v>130101</v>
      </c>
      <c r="E2356" s="93">
        <v>34</v>
      </c>
      <c r="F2356">
        <v>1</v>
      </c>
      <c r="G2356" s="7">
        <f>SUM(F2356:F2374)</f>
        <v>19</v>
      </c>
    </row>
    <row r="2357" spans="1:7">
      <c r="A2357" s="91">
        <v>44082</v>
      </c>
      <c r="B2357" s="92">
        <v>44082</v>
      </c>
      <c r="C2357" s="93" t="s">
        <v>529</v>
      </c>
      <c r="D2357" s="94">
        <f>VLOOKUP(Pag_Inicio_Corr_mas_casos[[#This Row],[Corregimiento]],Hoja3!$A$2:$D$676,4,0)</f>
        <v>40403</v>
      </c>
      <c r="E2357" s="93">
        <v>26</v>
      </c>
      <c r="F2357">
        <v>1</v>
      </c>
    </row>
    <row r="2358" spans="1:7">
      <c r="A2358" s="91">
        <v>44082</v>
      </c>
      <c r="B2358" s="92">
        <v>44082</v>
      </c>
      <c r="C2358" s="93" t="s">
        <v>515</v>
      </c>
      <c r="D2358" s="94">
        <f>VLOOKUP(Pag_Inicio_Corr_mas_casos[[#This Row],[Corregimiento]],Hoja3!$A$2:$D$676,4,0)</f>
        <v>91101</v>
      </c>
      <c r="E2358" s="93">
        <v>23</v>
      </c>
      <c r="F2358">
        <v>1</v>
      </c>
    </row>
    <row r="2359" spans="1:7">
      <c r="A2359" s="91">
        <v>44082</v>
      </c>
      <c r="B2359" s="92">
        <v>44082</v>
      </c>
      <c r="C2359" s="93" t="s">
        <v>522</v>
      </c>
      <c r="D2359" s="94">
        <f>VLOOKUP(Pag_Inicio_Corr_mas_casos[[#This Row],[Corregimiento]],Hoja3!$A$2:$D$676,4,0)</f>
        <v>120101</v>
      </c>
      <c r="E2359" s="93">
        <v>17</v>
      </c>
      <c r="F2359">
        <v>1</v>
      </c>
    </row>
    <row r="2360" spans="1:7">
      <c r="A2360" s="91">
        <v>44082</v>
      </c>
      <c r="B2360" s="92">
        <v>44082</v>
      </c>
      <c r="C2360" s="93" t="s">
        <v>477</v>
      </c>
      <c r="D2360" s="94">
        <f>VLOOKUP(Pag_Inicio_Corr_mas_casos[[#This Row],[Corregimiento]],Hoja3!$A$2:$D$676,4,0)</f>
        <v>10207</v>
      </c>
      <c r="E2360" s="93">
        <v>16</v>
      </c>
      <c r="F2360">
        <v>1</v>
      </c>
    </row>
    <row r="2361" spans="1:7">
      <c r="A2361" s="91">
        <v>44082</v>
      </c>
      <c r="B2361" s="92">
        <v>44082</v>
      </c>
      <c r="C2361" s="93" t="s">
        <v>399</v>
      </c>
      <c r="D2361" s="94">
        <f>VLOOKUP(Pag_Inicio_Corr_mas_casos[[#This Row],[Corregimiento]],Hoja3!$A$2:$D$676,4,0)</f>
        <v>130108</v>
      </c>
      <c r="E2361" s="93">
        <v>15</v>
      </c>
      <c r="F2361">
        <v>1</v>
      </c>
    </row>
    <row r="2362" spans="1:7">
      <c r="A2362" s="91">
        <v>44082</v>
      </c>
      <c r="B2362" s="92">
        <v>44082</v>
      </c>
      <c r="C2362" s="93" t="s">
        <v>391</v>
      </c>
      <c r="D2362" s="94">
        <f>VLOOKUP(Pag_Inicio_Corr_mas_casos[[#This Row],[Corregimiento]],Hoja3!$A$2:$D$676,4,0)</f>
        <v>81001</v>
      </c>
      <c r="E2362" s="93">
        <v>14</v>
      </c>
      <c r="F2362">
        <v>1</v>
      </c>
    </row>
    <row r="2363" spans="1:7">
      <c r="A2363" s="91">
        <v>44082</v>
      </c>
      <c r="B2363" s="92">
        <v>44082</v>
      </c>
      <c r="C2363" s="93" t="s">
        <v>394</v>
      </c>
      <c r="D2363" s="94">
        <f>VLOOKUP(Pag_Inicio_Corr_mas_casos[[#This Row],[Corregimiento]],Hoja3!$A$2:$D$676,4,0)</f>
        <v>81006</v>
      </c>
      <c r="E2363" s="93">
        <v>14</v>
      </c>
      <c r="F2363">
        <v>1</v>
      </c>
    </row>
    <row r="2364" spans="1:7">
      <c r="A2364" s="91">
        <v>44082</v>
      </c>
      <c r="B2364" s="92">
        <v>44082</v>
      </c>
      <c r="C2364" s="93" t="s">
        <v>410</v>
      </c>
      <c r="D2364" s="94">
        <f>VLOOKUP(Pag_Inicio_Corr_mas_casos[[#This Row],[Corregimiento]],Hoja3!$A$2:$D$676,4,0)</f>
        <v>80815</v>
      </c>
      <c r="E2364" s="93">
        <v>14</v>
      </c>
      <c r="F2364">
        <v>1</v>
      </c>
    </row>
    <row r="2365" spans="1:7">
      <c r="A2365" s="91">
        <v>44082</v>
      </c>
      <c r="B2365" s="92">
        <v>44082</v>
      </c>
      <c r="C2365" s="93" t="s">
        <v>395</v>
      </c>
      <c r="D2365" s="94">
        <f>VLOOKUP(Pag_Inicio_Corr_mas_casos[[#This Row],[Corregimiento]],Hoja3!$A$2:$D$676,4,0)</f>
        <v>80812</v>
      </c>
      <c r="E2365" s="93">
        <v>14</v>
      </c>
      <c r="F2365">
        <v>1</v>
      </c>
    </row>
    <row r="2366" spans="1:7">
      <c r="A2366" s="91">
        <v>44082</v>
      </c>
      <c r="B2366" s="92">
        <v>44082</v>
      </c>
      <c r="C2366" s="93" t="s">
        <v>436</v>
      </c>
      <c r="D2366" s="94">
        <f>VLOOKUP(Pag_Inicio_Corr_mas_casos[[#This Row],[Corregimiento]],Hoja3!$A$2:$D$676,4,0)</f>
        <v>91001</v>
      </c>
      <c r="E2366" s="93">
        <v>14</v>
      </c>
      <c r="F2366">
        <v>1</v>
      </c>
    </row>
    <row r="2367" spans="1:7">
      <c r="A2367" s="91">
        <v>44082</v>
      </c>
      <c r="B2367" s="92">
        <v>44082</v>
      </c>
      <c r="C2367" s="93" t="s">
        <v>530</v>
      </c>
      <c r="D2367" s="94">
        <f>VLOOKUP(Pag_Inicio_Corr_mas_casos[[#This Row],[Corregimiento]],Hoja3!$A$2:$D$676,4,0)</f>
        <v>91003</v>
      </c>
      <c r="E2367" s="93">
        <v>13</v>
      </c>
      <c r="F2367">
        <v>1</v>
      </c>
    </row>
    <row r="2368" spans="1:7">
      <c r="A2368" s="91">
        <v>44082</v>
      </c>
      <c r="B2368" s="92">
        <v>44082</v>
      </c>
      <c r="C2368" s="93" t="s">
        <v>418</v>
      </c>
      <c r="D2368" s="94">
        <f>VLOOKUP(Pag_Inicio_Corr_mas_casos[[#This Row],[Corregimiento]],Hoja3!$A$2:$D$676,4,0)</f>
        <v>130105</v>
      </c>
      <c r="E2368" s="93">
        <v>13</v>
      </c>
      <c r="F2368">
        <v>1</v>
      </c>
    </row>
    <row r="2369" spans="1:7">
      <c r="A2369" s="91">
        <v>44082</v>
      </c>
      <c r="B2369" s="92">
        <v>44082</v>
      </c>
      <c r="C2369" s="93" t="s">
        <v>390</v>
      </c>
      <c r="D2369" s="94">
        <f>VLOOKUP(Pag_Inicio_Corr_mas_casos[[#This Row],[Corregimiento]],Hoja3!$A$2:$D$676,4,0)</f>
        <v>80823</v>
      </c>
      <c r="E2369" s="93">
        <v>12</v>
      </c>
      <c r="F2369">
        <v>1</v>
      </c>
    </row>
    <row r="2370" spans="1:7">
      <c r="A2370" s="91">
        <v>44082</v>
      </c>
      <c r="B2370" s="92">
        <v>44082</v>
      </c>
      <c r="C2370" s="93" t="s">
        <v>384</v>
      </c>
      <c r="D2370" s="94">
        <f>VLOOKUP(Pag_Inicio_Corr_mas_casos[[#This Row],[Corregimiento]],Hoja3!$A$2:$D$676,4,0)</f>
        <v>80821</v>
      </c>
      <c r="E2370" s="93">
        <v>11</v>
      </c>
      <c r="F2370">
        <v>1</v>
      </c>
    </row>
    <row r="2371" spans="1:7">
      <c r="A2371" s="91">
        <v>44082</v>
      </c>
      <c r="B2371" s="92">
        <v>44082</v>
      </c>
      <c r="C2371" s="93" t="s">
        <v>531</v>
      </c>
      <c r="D2371" s="94">
        <f>VLOOKUP(Pag_Inicio_Corr_mas_casos[[#This Row],[Corregimiento]],Hoja3!$A$2:$D$676,4,0)</f>
        <v>120606</v>
      </c>
      <c r="E2371" s="93">
        <v>11</v>
      </c>
      <c r="F2371">
        <v>1</v>
      </c>
    </row>
    <row r="2372" spans="1:7">
      <c r="A2372" s="91">
        <v>44082</v>
      </c>
      <c r="B2372" s="92">
        <v>44082</v>
      </c>
      <c r="C2372" s="93" t="s">
        <v>472</v>
      </c>
      <c r="D2372" s="94">
        <f>VLOOKUP(Pag_Inicio_Corr_mas_casos[[#This Row],[Corregimiento]],Hoja3!$A$2:$D$676,4,0)</f>
        <v>91014</v>
      </c>
      <c r="E2372" s="93">
        <v>11</v>
      </c>
      <c r="F2372">
        <v>1</v>
      </c>
    </row>
    <row r="2373" spans="1:7">
      <c r="A2373" s="91">
        <v>44082</v>
      </c>
      <c r="B2373" s="92">
        <v>44082</v>
      </c>
      <c r="C2373" s="93" t="s">
        <v>466</v>
      </c>
      <c r="D2373" s="94">
        <f>VLOOKUP(Pag_Inicio_Corr_mas_casos[[#This Row],[Corregimiento]],Hoja3!$A$2:$D$676,4,0)</f>
        <v>40203</v>
      </c>
      <c r="E2373" s="93">
        <v>11</v>
      </c>
      <c r="F2373">
        <v>1</v>
      </c>
    </row>
    <row r="2374" spans="1:7">
      <c r="A2374" s="91">
        <v>44082</v>
      </c>
      <c r="B2374" s="92">
        <v>44082</v>
      </c>
      <c r="C2374" s="93" t="s">
        <v>381</v>
      </c>
      <c r="D2374" s="94">
        <f>VLOOKUP(Pag_Inicio_Corr_mas_casos[[#This Row],[Corregimiento]],Hoja3!$A$2:$D$676,4,0)</f>
        <v>130106</v>
      </c>
      <c r="E2374" s="93">
        <v>11</v>
      </c>
      <c r="F2374">
        <v>1</v>
      </c>
    </row>
    <row r="2375" spans="1:7">
      <c r="A2375" s="99">
        <v>44083</v>
      </c>
      <c r="B2375" s="100">
        <v>44083</v>
      </c>
      <c r="C2375" s="101" t="s">
        <v>388</v>
      </c>
      <c r="D2375" s="102">
        <f>VLOOKUP(Pag_Inicio_Corr_mas_casos[[#This Row],[Corregimiento]],Hoja3!$A$2:$D$676,4,0)</f>
        <v>80817</v>
      </c>
      <c r="E2375" s="101">
        <v>27</v>
      </c>
      <c r="F2375">
        <v>1</v>
      </c>
      <c r="G2375" s="7">
        <f>SUM(F2375:F2397)</f>
        <v>23</v>
      </c>
    </row>
    <row r="2376" spans="1:7">
      <c r="A2376" s="99">
        <v>44083</v>
      </c>
      <c r="B2376" s="100">
        <v>44083</v>
      </c>
      <c r="C2376" s="101" t="s">
        <v>384</v>
      </c>
      <c r="D2376" s="102">
        <f>VLOOKUP(Pag_Inicio_Corr_mas_casos[[#This Row],[Corregimiento]],Hoja3!$A$2:$D$676,4,0)</f>
        <v>80821</v>
      </c>
      <c r="E2376" s="101">
        <v>22</v>
      </c>
      <c r="F2376">
        <v>1</v>
      </c>
    </row>
    <row r="2377" spans="1:7">
      <c r="A2377" s="99">
        <v>44083</v>
      </c>
      <c r="B2377" s="100">
        <v>44083</v>
      </c>
      <c r="C2377" s="101" t="s">
        <v>397</v>
      </c>
      <c r="D2377" s="102">
        <f>VLOOKUP(Pag_Inicio_Corr_mas_casos[[#This Row],[Corregimiento]],Hoja3!$A$2:$D$676,4,0)</f>
        <v>40601</v>
      </c>
      <c r="E2377" s="101">
        <v>21</v>
      </c>
      <c r="F2377">
        <v>1</v>
      </c>
    </row>
    <row r="2378" spans="1:7">
      <c r="A2378" s="99">
        <v>44083</v>
      </c>
      <c r="B2378" s="100">
        <v>44083</v>
      </c>
      <c r="C2378" s="101" t="s">
        <v>379</v>
      </c>
      <c r="D2378" s="102">
        <f>VLOOKUP(Pag_Inicio_Corr_mas_casos[[#This Row],[Corregimiento]],Hoja3!$A$2:$D$676,4,0)</f>
        <v>130101</v>
      </c>
      <c r="E2378" s="101">
        <v>19</v>
      </c>
      <c r="F2378">
        <v>1</v>
      </c>
    </row>
    <row r="2379" spans="1:7">
      <c r="A2379" s="99">
        <v>44083</v>
      </c>
      <c r="B2379" s="100">
        <v>44083</v>
      </c>
      <c r="C2379" s="101" t="s">
        <v>405</v>
      </c>
      <c r="D2379" s="102">
        <f>VLOOKUP(Pag_Inicio_Corr_mas_casos[[#This Row],[Corregimiento]],Hoja3!$A$2:$D$676,4,0)</f>
        <v>80813</v>
      </c>
      <c r="E2379" s="101">
        <v>17</v>
      </c>
      <c r="F2379">
        <v>1</v>
      </c>
    </row>
    <row r="2380" spans="1:7">
      <c r="A2380" s="99">
        <v>44083</v>
      </c>
      <c r="B2380" s="100">
        <v>44083</v>
      </c>
      <c r="C2380" s="101" t="s">
        <v>407</v>
      </c>
      <c r="D2380" s="102">
        <f>VLOOKUP(Pag_Inicio_Corr_mas_casos[[#This Row],[Corregimiento]],Hoja3!$A$2:$D$676,4,0)</f>
        <v>80501</v>
      </c>
      <c r="E2380" s="101">
        <v>15</v>
      </c>
      <c r="F2380">
        <v>1</v>
      </c>
    </row>
    <row r="2381" spans="1:7">
      <c r="A2381" s="99">
        <v>44083</v>
      </c>
      <c r="B2381" s="100">
        <v>44083</v>
      </c>
      <c r="C2381" s="101" t="s">
        <v>414</v>
      </c>
      <c r="D2381" s="102">
        <f>VLOOKUP(Pag_Inicio_Corr_mas_casos[[#This Row],[Corregimiento]],Hoja3!$A$2:$D$676,4,0)</f>
        <v>130708</v>
      </c>
      <c r="E2381" s="101">
        <v>15</v>
      </c>
      <c r="F2381">
        <v>1</v>
      </c>
    </row>
    <row r="2382" spans="1:7">
      <c r="A2382" s="99">
        <v>44083</v>
      </c>
      <c r="B2382" s="100">
        <v>44083</v>
      </c>
      <c r="C2382" s="101" t="s">
        <v>399</v>
      </c>
      <c r="D2382" s="102">
        <f>VLOOKUP(Pag_Inicio_Corr_mas_casos[[#This Row],[Corregimiento]],Hoja3!$A$2:$D$676,4,0)</f>
        <v>130108</v>
      </c>
      <c r="E2382" s="101">
        <v>14</v>
      </c>
      <c r="F2382">
        <v>1</v>
      </c>
    </row>
    <row r="2383" spans="1:7">
      <c r="A2383" s="99">
        <v>44083</v>
      </c>
      <c r="B2383" s="100">
        <v>44083</v>
      </c>
      <c r="C2383" s="101" t="s">
        <v>532</v>
      </c>
      <c r="D2383" s="102">
        <f>VLOOKUP(Pag_Inicio_Corr_mas_casos[[#This Row],[Corregimiento]],Hoja3!$A$2:$D$676,4,0)</f>
        <v>40514</v>
      </c>
      <c r="E2383" s="101">
        <v>14</v>
      </c>
      <c r="F2383">
        <v>1</v>
      </c>
    </row>
    <row r="2384" spans="1:7">
      <c r="A2384" s="99">
        <v>44083</v>
      </c>
      <c r="B2384" s="100">
        <v>44083</v>
      </c>
      <c r="C2384" s="101" t="s">
        <v>401</v>
      </c>
      <c r="D2384" s="102">
        <f>VLOOKUP(Pag_Inicio_Corr_mas_casos[[#This Row],[Corregimiento]],Hoja3!$A$2:$D$676,4,0)</f>
        <v>30107</v>
      </c>
      <c r="E2384" s="101">
        <v>14</v>
      </c>
      <c r="F2384">
        <v>1</v>
      </c>
    </row>
    <row r="2385" spans="1:7">
      <c r="A2385" s="99">
        <v>44083</v>
      </c>
      <c r="B2385" s="100">
        <v>44083</v>
      </c>
      <c r="C2385" s="101" t="s">
        <v>385</v>
      </c>
      <c r="D2385" s="102">
        <f>VLOOKUP(Pag_Inicio_Corr_mas_casos[[#This Row],[Corregimiento]],Hoja3!$A$2:$D$676,4,0)</f>
        <v>81007</v>
      </c>
      <c r="E2385" s="101">
        <v>14</v>
      </c>
      <c r="F2385">
        <v>1</v>
      </c>
    </row>
    <row r="2386" spans="1:7">
      <c r="A2386" s="99">
        <v>44083</v>
      </c>
      <c r="B2386" s="100">
        <v>44083</v>
      </c>
      <c r="C2386" s="101" t="s">
        <v>522</v>
      </c>
      <c r="D2386" s="102">
        <f>VLOOKUP(Pag_Inicio_Corr_mas_casos[[#This Row],[Corregimiento]],Hoja3!$A$2:$D$676,4,0)</f>
        <v>120101</v>
      </c>
      <c r="E2386" s="101">
        <v>14</v>
      </c>
      <c r="F2386">
        <v>1</v>
      </c>
    </row>
    <row r="2387" spans="1:7">
      <c r="A2387" s="99">
        <v>44083</v>
      </c>
      <c r="B2387" s="100">
        <v>44083</v>
      </c>
      <c r="C2387" s="101" t="s">
        <v>409</v>
      </c>
      <c r="D2387" s="102">
        <f>VLOOKUP(Pag_Inicio_Corr_mas_casos[[#This Row],[Corregimiento]],Hoja3!$A$2:$D$676,4,0)</f>
        <v>80820</v>
      </c>
      <c r="E2387" s="101">
        <v>14</v>
      </c>
      <c r="F2387">
        <v>1</v>
      </c>
    </row>
    <row r="2388" spans="1:7">
      <c r="A2388" s="99">
        <v>44083</v>
      </c>
      <c r="B2388" s="100">
        <v>44083</v>
      </c>
      <c r="C2388" s="101" t="s">
        <v>395</v>
      </c>
      <c r="D2388" s="102">
        <f>VLOOKUP(Pag_Inicio_Corr_mas_casos[[#This Row],[Corregimiento]],Hoja3!$A$2:$D$676,4,0)</f>
        <v>80812</v>
      </c>
      <c r="E2388" s="101">
        <v>14</v>
      </c>
      <c r="F2388">
        <v>1</v>
      </c>
    </row>
    <row r="2389" spans="1:7">
      <c r="A2389" s="99">
        <v>44083</v>
      </c>
      <c r="B2389" s="100">
        <v>44083</v>
      </c>
      <c r="C2389" s="101" t="s">
        <v>426</v>
      </c>
      <c r="D2389" s="102">
        <f>VLOOKUP(Pag_Inicio_Corr_mas_casos[[#This Row],[Corregimiento]],Hoja3!$A$2:$D$676,4,0)</f>
        <v>81009</v>
      </c>
      <c r="E2389" s="101">
        <v>13</v>
      </c>
      <c r="F2389">
        <v>1</v>
      </c>
    </row>
    <row r="2390" spans="1:7">
      <c r="A2390" s="99">
        <v>44083</v>
      </c>
      <c r="B2390" s="100">
        <v>44083</v>
      </c>
      <c r="C2390" s="101" t="s">
        <v>381</v>
      </c>
      <c r="D2390" s="102">
        <f>VLOOKUP(Pag_Inicio_Corr_mas_casos[[#This Row],[Corregimiento]],Hoja3!$A$2:$D$676,4,0)</f>
        <v>130106</v>
      </c>
      <c r="E2390" s="101">
        <v>13</v>
      </c>
      <c r="F2390">
        <v>1</v>
      </c>
    </row>
    <row r="2391" spans="1:7">
      <c r="A2391" s="99">
        <v>44083</v>
      </c>
      <c r="B2391" s="100">
        <v>44083</v>
      </c>
      <c r="C2391" s="101" t="s">
        <v>425</v>
      </c>
      <c r="D2391" s="102">
        <f>VLOOKUP(Pag_Inicio_Corr_mas_casos[[#This Row],[Corregimiento]],Hoja3!$A$2:$D$676,4,0)</f>
        <v>81003</v>
      </c>
      <c r="E2391" s="101">
        <v>13</v>
      </c>
      <c r="F2391">
        <v>1</v>
      </c>
    </row>
    <row r="2392" spans="1:7">
      <c r="A2392" s="99">
        <v>44083</v>
      </c>
      <c r="B2392" s="100">
        <v>44083</v>
      </c>
      <c r="C2392" s="101" t="s">
        <v>389</v>
      </c>
      <c r="D2392" s="102">
        <f>VLOOKUP(Pag_Inicio_Corr_mas_casos[[#This Row],[Corregimiento]],Hoja3!$A$2:$D$676,4,0)</f>
        <v>80822</v>
      </c>
      <c r="E2392" s="101">
        <v>12</v>
      </c>
      <c r="F2392">
        <v>1</v>
      </c>
    </row>
    <row r="2393" spans="1:7">
      <c r="A2393" s="99">
        <v>44083</v>
      </c>
      <c r="B2393" s="100">
        <v>44083</v>
      </c>
      <c r="C2393" s="101" t="s">
        <v>436</v>
      </c>
      <c r="D2393" s="102">
        <f>VLOOKUP(Pag_Inicio_Corr_mas_casos[[#This Row],[Corregimiento]],Hoja3!$A$2:$D$676,4,0)</f>
        <v>91001</v>
      </c>
      <c r="E2393" s="101">
        <v>11</v>
      </c>
      <c r="F2393">
        <v>1</v>
      </c>
    </row>
    <row r="2394" spans="1:7">
      <c r="A2394" s="99">
        <v>44083</v>
      </c>
      <c r="B2394" s="100">
        <v>44083</v>
      </c>
      <c r="C2394" s="101" t="s">
        <v>418</v>
      </c>
      <c r="D2394" s="102">
        <f>VLOOKUP(Pag_Inicio_Corr_mas_casos[[#This Row],[Corregimiento]],Hoja3!$A$2:$D$676,4,0)</f>
        <v>130105</v>
      </c>
      <c r="E2394" s="101">
        <v>11</v>
      </c>
      <c r="F2394">
        <v>1</v>
      </c>
    </row>
    <row r="2395" spans="1:7">
      <c r="A2395" s="99">
        <v>44083</v>
      </c>
      <c r="B2395" s="100">
        <v>44083</v>
      </c>
      <c r="C2395" s="101" t="s">
        <v>393</v>
      </c>
      <c r="D2395" s="102">
        <f>VLOOKUP(Pag_Inicio_Corr_mas_casos[[#This Row],[Corregimiento]],Hoja3!$A$2:$D$676,4,0)</f>
        <v>130107</v>
      </c>
      <c r="E2395" s="101">
        <v>11</v>
      </c>
      <c r="F2395">
        <v>1</v>
      </c>
    </row>
    <row r="2396" spans="1:7">
      <c r="A2396" s="99">
        <v>44083</v>
      </c>
      <c r="B2396" s="100">
        <v>44083</v>
      </c>
      <c r="C2396" s="101" t="s">
        <v>445</v>
      </c>
      <c r="D2396" s="102">
        <f>VLOOKUP(Pag_Inicio_Corr_mas_casos[[#This Row],[Corregimiento]],Hoja3!$A$2:$D$676,4,0)</f>
        <v>130301</v>
      </c>
      <c r="E2396" s="101">
        <v>10</v>
      </c>
      <c r="F2396">
        <v>1</v>
      </c>
    </row>
    <row r="2397" spans="1:7">
      <c r="A2397" s="99">
        <v>44083</v>
      </c>
      <c r="B2397" s="100">
        <v>44083</v>
      </c>
      <c r="C2397" s="101" t="s">
        <v>533</v>
      </c>
      <c r="D2397" s="102">
        <f>VLOOKUP(Pag_Inicio_Corr_mas_casos[[#This Row],[Corregimiento]],Hoja3!$A$2:$D$676,4,0)</f>
        <v>50317</v>
      </c>
      <c r="E2397" s="101">
        <v>10</v>
      </c>
      <c r="F2397">
        <v>1</v>
      </c>
    </row>
    <row r="2398" spans="1:7">
      <c r="A2398" s="103">
        <v>44084</v>
      </c>
      <c r="B2398" s="104">
        <v>44084</v>
      </c>
      <c r="C2398" s="105" t="s">
        <v>414</v>
      </c>
      <c r="D2398" s="106">
        <f>VLOOKUP(Pag_Inicio_Corr_mas_casos[[#This Row],[Corregimiento]],Hoja3!$A$2:$D$676,4,0)</f>
        <v>130708</v>
      </c>
      <c r="E2398" s="105">
        <v>23</v>
      </c>
      <c r="F2398">
        <v>1</v>
      </c>
      <c r="G2398" s="7">
        <f>SUM(F2398:F2412)</f>
        <v>15</v>
      </c>
    </row>
    <row r="2399" spans="1:7">
      <c r="A2399" s="103">
        <v>44084</v>
      </c>
      <c r="B2399" s="104">
        <v>44084</v>
      </c>
      <c r="C2399" s="105" t="s">
        <v>381</v>
      </c>
      <c r="D2399" s="106">
        <f>VLOOKUP(Pag_Inicio_Corr_mas_casos[[#This Row],[Corregimiento]],Hoja3!$A$2:$D$676,4,0)</f>
        <v>130106</v>
      </c>
      <c r="E2399" s="105">
        <v>22</v>
      </c>
      <c r="F2399">
        <v>1</v>
      </c>
    </row>
    <row r="2400" spans="1:7">
      <c r="A2400" s="103">
        <v>44084</v>
      </c>
      <c r="B2400" s="104">
        <v>44084</v>
      </c>
      <c r="C2400" s="105" t="s">
        <v>515</v>
      </c>
      <c r="D2400" s="106">
        <f>VLOOKUP(Pag_Inicio_Corr_mas_casos[[#This Row],[Corregimiento]],Hoja3!$A$2:$D$676,4,0)</f>
        <v>91101</v>
      </c>
      <c r="E2400" s="105">
        <v>16</v>
      </c>
      <c r="F2400">
        <v>1</v>
      </c>
    </row>
    <row r="2401" spans="1:7">
      <c r="A2401" s="103">
        <v>44084</v>
      </c>
      <c r="B2401" s="104">
        <v>44084</v>
      </c>
      <c r="C2401" s="105" t="s">
        <v>410</v>
      </c>
      <c r="D2401" s="106">
        <f>VLOOKUP(Pag_Inicio_Corr_mas_casos[[#This Row],[Corregimiento]],Hoja3!$A$2:$D$676,4,0)</f>
        <v>80815</v>
      </c>
      <c r="E2401" s="105">
        <v>16</v>
      </c>
      <c r="F2401">
        <v>1</v>
      </c>
    </row>
    <row r="2402" spans="1:7">
      <c r="A2402" s="103">
        <v>44084</v>
      </c>
      <c r="B2402" s="104">
        <v>44084</v>
      </c>
      <c r="C2402" s="105" t="s">
        <v>489</v>
      </c>
      <c r="D2402" s="106">
        <f>VLOOKUP(Pag_Inicio_Corr_mas_casos[[#This Row],[Corregimiento]],Hoja3!$A$2:$D$676,4,0)</f>
        <v>40501</v>
      </c>
      <c r="E2402" s="105">
        <v>16</v>
      </c>
      <c r="F2402">
        <v>1</v>
      </c>
    </row>
    <row r="2403" spans="1:7">
      <c r="A2403" s="103">
        <v>44084</v>
      </c>
      <c r="B2403" s="104">
        <v>44084</v>
      </c>
      <c r="C2403" s="105" t="s">
        <v>386</v>
      </c>
      <c r="D2403" s="106">
        <f>VLOOKUP(Pag_Inicio_Corr_mas_casos[[#This Row],[Corregimiento]],Hoja3!$A$2:$D$676,4,0)</f>
        <v>81008</v>
      </c>
      <c r="E2403" s="105">
        <v>15</v>
      </c>
      <c r="F2403">
        <v>1</v>
      </c>
    </row>
    <row r="2404" spans="1:7">
      <c r="A2404" s="103">
        <v>44084</v>
      </c>
      <c r="B2404" s="104">
        <v>44084</v>
      </c>
      <c r="C2404" s="105" t="s">
        <v>392</v>
      </c>
      <c r="D2404" s="106">
        <f>VLOOKUP(Pag_Inicio_Corr_mas_casos[[#This Row],[Corregimiento]],Hoja3!$A$2:$D$676,4,0)</f>
        <v>80819</v>
      </c>
      <c r="E2404" s="105">
        <v>15</v>
      </c>
      <c r="F2404">
        <v>1</v>
      </c>
    </row>
    <row r="2405" spans="1:7">
      <c r="A2405" s="103">
        <v>44084</v>
      </c>
      <c r="B2405" s="104">
        <v>44084</v>
      </c>
      <c r="C2405" s="105" t="s">
        <v>388</v>
      </c>
      <c r="D2405" s="106">
        <f>VLOOKUP(Pag_Inicio_Corr_mas_casos[[#This Row],[Corregimiento]],Hoja3!$A$2:$D$676,4,0)</f>
        <v>80817</v>
      </c>
      <c r="E2405" s="105">
        <v>15</v>
      </c>
      <c r="F2405">
        <v>1</v>
      </c>
    </row>
    <row r="2406" spans="1:7">
      <c r="A2406" s="103">
        <v>44084</v>
      </c>
      <c r="B2406" s="104">
        <v>44084</v>
      </c>
      <c r="C2406" s="105" t="s">
        <v>407</v>
      </c>
      <c r="D2406" s="106">
        <f>VLOOKUP(Pag_Inicio_Corr_mas_casos[[#This Row],[Corregimiento]],Hoja3!$A$2:$D$676,4,0)</f>
        <v>80501</v>
      </c>
      <c r="E2406" s="105">
        <v>13</v>
      </c>
      <c r="F2406">
        <v>1</v>
      </c>
    </row>
    <row r="2407" spans="1:7">
      <c r="A2407" s="103">
        <v>44084</v>
      </c>
      <c r="B2407" s="104">
        <v>44084</v>
      </c>
      <c r="C2407" s="105" t="s">
        <v>384</v>
      </c>
      <c r="D2407" s="106">
        <f>VLOOKUP(Pag_Inicio_Corr_mas_casos[[#This Row],[Corregimiento]],Hoja3!$A$2:$D$676,4,0)</f>
        <v>80821</v>
      </c>
      <c r="E2407" s="105">
        <v>13</v>
      </c>
      <c r="F2407">
        <v>1</v>
      </c>
    </row>
    <row r="2408" spans="1:7">
      <c r="A2408" s="103">
        <v>44084</v>
      </c>
      <c r="B2408" s="104">
        <v>44084</v>
      </c>
      <c r="C2408" s="105" t="s">
        <v>397</v>
      </c>
      <c r="D2408" s="106">
        <f>VLOOKUP(Pag_Inicio_Corr_mas_casos[[#This Row],[Corregimiento]],Hoja3!$A$2:$D$676,4,0)</f>
        <v>40601</v>
      </c>
      <c r="E2408" s="105">
        <v>12</v>
      </c>
      <c r="F2408">
        <v>1</v>
      </c>
    </row>
    <row r="2409" spans="1:7">
      <c r="A2409" s="103">
        <v>44084</v>
      </c>
      <c r="B2409" s="104">
        <v>44084</v>
      </c>
      <c r="C2409" s="105" t="s">
        <v>399</v>
      </c>
      <c r="D2409" s="106">
        <f>VLOOKUP(Pag_Inicio_Corr_mas_casos[[#This Row],[Corregimiento]],Hoja3!$A$2:$D$676,4,0)</f>
        <v>130108</v>
      </c>
      <c r="E2409" s="105">
        <v>12</v>
      </c>
      <c r="F2409">
        <v>1</v>
      </c>
    </row>
    <row r="2410" spans="1:7">
      <c r="A2410" s="103">
        <v>44084</v>
      </c>
      <c r="B2410" s="104">
        <v>44084</v>
      </c>
      <c r="C2410" s="105" t="s">
        <v>442</v>
      </c>
      <c r="D2410" s="106">
        <f>VLOOKUP(Pag_Inicio_Corr_mas_casos[[#This Row],[Corregimiento]],Hoja3!$A$2:$D$676,4,0)</f>
        <v>81005</v>
      </c>
      <c r="E2410" s="105">
        <v>12</v>
      </c>
      <c r="F2410">
        <v>1</v>
      </c>
    </row>
    <row r="2411" spans="1:7">
      <c r="A2411" s="103">
        <v>44084</v>
      </c>
      <c r="B2411" s="104">
        <v>44084</v>
      </c>
      <c r="C2411" s="105" t="s">
        <v>534</v>
      </c>
      <c r="D2411" s="106">
        <f>VLOOKUP(Pag_Inicio_Corr_mas_casos[[#This Row],[Corregimiento]],Hoja3!$A$2:$D$676,4,0)</f>
        <v>41301</v>
      </c>
      <c r="E2411" s="105">
        <v>11</v>
      </c>
      <c r="F2411">
        <v>1</v>
      </c>
    </row>
    <row r="2412" spans="1:7">
      <c r="A2412" s="103">
        <v>44084</v>
      </c>
      <c r="B2412" s="104">
        <v>44084</v>
      </c>
      <c r="C2412" s="105" t="s">
        <v>436</v>
      </c>
      <c r="D2412" s="106">
        <f>VLOOKUP(Pag_Inicio_Corr_mas_casos[[#This Row],[Corregimiento]],Hoja3!$A$2:$D$676,4,0)</f>
        <v>91001</v>
      </c>
      <c r="E2412" s="105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379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399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381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388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384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396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483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477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392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393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397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383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535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387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9">
        <v>44086</v>
      </c>
      <c r="B2427" s="100">
        <v>44086</v>
      </c>
      <c r="C2427" s="101" t="s">
        <v>379</v>
      </c>
      <c r="D2427" s="102">
        <f>VLOOKUP(Pag_Inicio_Corr_mas_casos[[#This Row],[Corregimiento]],Hoja3!$A$2:$D$676,4,0)</f>
        <v>130101</v>
      </c>
      <c r="E2427" s="101">
        <v>54</v>
      </c>
      <c r="F2427">
        <v>1</v>
      </c>
      <c r="G2427" s="7">
        <f>SUM(F2427:F2452)</f>
        <v>26</v>
      </c>
    </row>
    <row r="2428" spans="1:7">
      <c r="A2428" s="99">
        <v>44086</v>
      </c>
      <c r="B2428" s="100">
        <v>44086</v>
      </c>
      <c r="C2428" s="101" t="s">
        <v>477</v>
      </c>
      <c r="D2428" s="102">
        <f>VLOOKUP(Pag_Inicio_Corr_mas_casos[[#This Row],[Corregimiento]],Hoja3!$A$2:$D$676,4,0)</f>
        <v>10207</v>
      </c>
      <c r="E2428" s="101">
        <v>53</v>
      </c>
      <c r="F2428">
        <v>1</v>
      </c>
    </row>
    <row r="2429" spans="1:7">
      <c r="A2429" s="99">
        <v>44086</v>
      </c>
      <c r="B2429" s="100">
        <v>44086</v>
      </c>
      <c r="C2429" s="101" t="s">
        <v>388</v>
      </c>
      <c r="D2429" s="102">
        <f>VLOOKUP(Pag_Inicio_Corr_mas_casos[[#This Row],[Corregimiento]],Hoja3!$A$2:$D$676,4,0)</f>
        <v>80817</v>
      </c>
      <c r="E2429" s="101">
        <v>27</v>
      </c>
      <c r="F2429">
        <v>1</v>
      </c>
    </row>
    <row r="2430" spans="1:7">
      <c r="A2430" s="99">
        <v>44086</v>
      </c>
      <c r="B2430" s="100">
        <v>44086</v>
      </c>
      <c r="C2430" s="101" t="s">
        <v>384</v>
      </c>
      <c r="D2430" s="102">
        <f>VLOOKUP(Pag_Inicio_Corr_mas_casos[[#This Row],[Corregimiento]],Hoja3!$A$2:$D$676,4,0)</f>
        <v>80821</v>
      </c>
      <c r="E2430" s="101">
        <v>24</v>
      </c>
      <c r="F2430">
        <v>1</v>
      </c>
    </row>
    <row r="2431" spans="1:7">
      <c r="A2431" s="99">
        <v>44086</v>
      </c>
      <c r="B2431" s="100">
        <v>44086</v>
      </c>
      <c r="C2431" s="101" t="s">
        <v>399</v>
      </c>
      <c r="D2431" s="102">
        <f>VLOOKUP(Pag_Inicio_Corr_mas_casos[[#This Row],[Corregimiento]],Hoja3!$A$2:$D$676,4,0)</f>
        <v>130108</v>
      </c>
      <c r="E2431" s="101">
        <v>22</v>
      </c>
      <c r="F2431">
        <v>1</v>
      </c>
    </row>
    <row r="2432" spans="1:7">
      <c r="A2432" s="99">
        <v>44086</v>
      </c>
      <c r="B2432" s="100">
        <v>44086</v>
      </c>
      <c r="C2432" s="101" t="s">
        <v>515</v>
      </c>
      <c r="D2432" s="102">
        <f>VLOOKUP(Pag_Inicio_Corr_mas_casos[[#This Row],[Corregimiento]],Hoja3!$A$2:$D$676,4,0)</f>
        <v>91101</v>
      </c>
      <c r="E2432" s="101">
        <v>22</v>
      </c>
      <c r="F2432">
        <v>1</v>
      </c>
    </row>
    <row r="2433" spans="1:6">
      <c r="A2433" s="99">
        <v>44086</v>
      </c>
      <c r="B2433" s="100">
        <v>44086</v>
      </c>
      <c r="C2433" s="101" t="s">
        <v>393</v>
      </c>
      <c r="D2433" s="102">
        <f>VLOOKUP(Pag_Inicio_Corr_mas_casos[[#This Row],[Corregimiento]],Hoja3!$A$2:$D$676,4,0)</f>
        <v>130107</v>
      </c>
      <c r="E2433" s="101">
        <v>20</v>
      </c>
      <c r="F2433">
        <v>1</v>
      </c>
    </row>
    <row r="2434" spans="1:6">
      <c r="A2434" s="99">
        <v>44086</v>
      </c>
      <c r="B2434" s="100">
        <v>44086</v>
      </c>
      <c r="C2434" s="101" t="s">
        <v>397</v>
      </c>
      <c r="D2434" s="102">
        <f>VLOOKUP(Pag_Inicio_Corr_mas_casos[[#This Row],[Corregimiento]],Hoja3!$A$2:$D$676,4,0)</f>
        <v>40601</v>
      </c>
      <c r="E2434" s="101">
        <v>17</v>
      </c>
      <c r="F2434">
        <v>1</v>
      </c>
    </row>
    <row r="2435" spans="1:6">
      <c r="A2435" s="99">
        <v>44086</v>
      </c>
      <c r="B2435" s="100">
        <v>44086</v>
      </c>
      <c r="C2435" s="101" t="s">
        <v>390</v>
      </c>
      <c r="D2435" s="102">
        <f>VLOOKUP(Pag_Inicio_Corr_mas_casos[[#This Row],[Corregimiento]],Hoja3!$A$2:$D$676,4,0)</f>
        <v>80823</v>
      </c>
      <c r="E2435" s="101">
        <v>16</v>
      </c>
      <c r="F2435">
        <v>1</v>
      </c>
    </row>
    <row r="2436" spans="1:6">
      <c r="A2436" s="99">
        <v>44086</v>
      </c>
      <c r="B2436" s="100">
        <v>44086</v>
      </c>
      <c r="C2436" s="101" t="s">
        <v>410</v>
      </c>
      <c r="D2436" s="102">
        <f>VLOOKUP(Pag_Inicio_Corr_mas_casos[[#This Row],[Corregimiento]],Hoja3!$A$2:$D$676,4,0)</f>
        <v>80815</v>
      </c>
      <c r="E2436" s="101">
        <v>16</v>
      </c>
      <c r="F2436">
        <v>1</v>
      </c>
    </row>
    <row r="2437" spans="1:6">
      <c r="A2437" s="99">
        <v>44086</v>
      </c>
      <c r="B2437" s="100">
        <v>44086</v>
      </c>
      <c r="C2437" s="101" t="s">
        <v>483</v>
      </c>
      <c r="D2437" s="102">
        <f>VLOOKUP(Pag_Inicio_Corr_mas_casos[[#This Row],[Corregimiento]],Hoja3!$A$2:$D$676,4,0)</f>
        <v>40606</v>
      </c>
      <c r="E2437" s="101">
        <v>16</v>
      </c>
      <c r="F2437">
        <v>1</v>
      </c>
    </row>
    <row r="2438" spans="1:6">
      <c r="A2438" s="99">
        <v>44086</v>
      </c>
      <c r="B2438" s="100">
        <v>44086</v>
      </c>
      <c r="C2438" s="101" t="s">
        <v>392</v>
      </c>
      <c r="D2438" s="102">
        <f>VLOOKUP(Pag_Inicio_Corr_mas_casos[[#This Row],[Corregimiento]],Hoja3!$A$2:$D$676,4,0)</f>
        <v>80819</v>
      </c>
      <c r="E2438" s="101">
        <v>15</v>
      </c>
      <c r="F2438">
        <v>1</v>
      </c>
    </row>
    <row r="2439" spans="1:6">
      <c r="A2439" s="99">
        <v>44086</v>
      </c>
      <c r="B2439" s="100">
        <v>44086</v>
      </c>
      <c r="C2439" s="101" t="s">
        <v>405</v>
      </c>
      <c r="D2439" s="102">
        <f>VLOOKUP(Pag_Inicio_Corr_mas_casos[[#This Row],[Corregimiento]],Hoja3!$A$2:$D$676,4,0)</f>
        <v>80813</v>
      </c>
      <c r="E2439" s="101">
        <v>15</v>
      </c>
      <c r="F2439">
        <v>1</v>
      </c>
    </row>
    <row r="2440" spans="1:6">
      <c r="A2440" s="99">
        <v>44086</v>
      </c>
      <c r="B2440" s="100">
        <v>44086</v>
      </c>
      <c r="C2440" s="101" t="s">
        <v>391</v>
      </c>
      <c r="D2440" s="102">
        <f>VLOOKUP(Pag_Inicio_Corr_mas_casos[[#This Row],[Corregimiento]],Hoja3!$A$2:$D$676,4,0)</f>
        <v>81001</v>
      </c>
      <c r="E2440" s="101">
        <v>14</v>
      </c>
      <c r="F2440">
        <v>1</v>
      </c>
    </row>
    <row r="2441" spans="1:6">
      <c r="A2441" s="99">
        <v>44086</v>
      </c>
      <c r="B2441" s="100">
        <v>44086</v>
      </c>
      <c r="C2441" s="101" t="s">
        <v>520</v>
      </c>
      <c r="D2441" s="102">
        <f>VLOOKUP(Pag_Inicio_Corr_mas_casos[[#This Row],[Corregimiento]],Hoja3!$A$2:$D$676,4,0)</f>
        <v>40502</v>
      </c>
      <c r="E2441" s="101">
        <v>14</v>
      </c>
      <c r="F2441">
        <v>1</v>
      </c>
    </row>
    <row r="2442" spans="1:6">
      <c r="A2442" s="99">
        <v>44086</v>
      </c>
      <c r="B2442" s="100">
        <v>44086</v>
      </c>
      <c r="C2442" s="101" t="s">
        <v>528</v>
      </c>
      <c r="D2442" s="102">
        <f>VLOOKUP(Pag_Inicio_Corr_mas_casos[[#This Row],[Corregimiento]],Hoja3!$A$2:$D$676,4,0)</f>
        <v>110201</v>
      </c>
      <c r="E2442" s="101">
        <v>13</v>
      </c>
      <c r="F2442">
        <v>1</v>
      </c>
    </row>
    <row r="2443" spans="1:6">
      <c r="A2443" s="99">
        <v>44086</v>
      </c>
      <c r="B2443" s="100">
        <v>44086</v>
      </c>
      <c r="C2443" s="101" t="s">
        <v>409</v>
      </c>
      <c r="D2443" s="102">
        <f>VLOOKUP(Pag_Inicio_Corr_mas_casos[[#This Row],[Corregimiento]],Hoja3!$A$2:$D$676,4,0)</f>
        <v>80820</v>
      </c>
      <c r="E2443" s="101">
        <v>13</v>
      </c>
      <c r="F2443">
        <v>1</v>
      </c>
    </row>
    <row r="2444" spans="1:6">
      <c r="A2444" s="99">
        <v>44086</v>
      </c>
      <c r="B2444" s="100">
        <v>44086</v>
      </c>
      <c r="C2444" s="101" t="s">
        <v>407</v>
      </c>
      <c r="D2444" s="102">
        <f>VLOOKUP(Pag_Inicio_Corr_mas_casos[[#This Row],[Corregimiento]],Hoja3!$A$2:$D$676,4,0)</f>
        <v>80501</v>
      </c>
      <c r="E2444" s="101">
        <v>13</v>
      </c>
      <c r="F2444">
        <v>1</v>
      </c>
    </row>
    <row r="2445" spans="1:6">
      <c r="A2445" s="99">
        <v>44086</v>
      </c>
      <c r="B2445" s="100">
        <v>44086</v>
      </c>
      <c r="C2445" s="101" t="s">
        <v>381</v>
      </c>
      <c r="D2445" s="102">
        <f>VLOOKUP(Pag_Inicio_Corr_mas_casos[[#This Row],[Corregimiento]],Hoja3!$A$2:$D$676,4,0)</f>
        <v>130106</v>
      </c>
      <c r="E2445" s="101">
        <v>13</v>
      </c>
      <c r="F2445">
        <v>1</v>
      </c>
    </row>
    <row r="2446" spans="1:6">
      <c r="A2446" s="99">
        <v>44086</v>
      </c>
      <c r="B2446" s="100">
        <v>44086</v>
      </c>
      <c r="C2446" s="101" t="s">
        <v>431</v>
      </c>
      <c r="D2446" s="102">
        <f>VLOOKUP(Pag_Inicio_Corr_mas_casos[[#This Row],[Corregimiento]],Hoja3!$A$2:$D$676,4,0)</f>
        <v>80807</v>
      </c>
      <c r="E2446" s="101">
        <v>12</v>
      </c>
      <c r="F2446">
        <v>1</v>
      </c>
    </row>
    <row r="2447" spans="1:6">
      <c r="A2447" s="99">
        <v>44086</v>
      </c>
      <c r="B2447" s="100">
        <v>44086</v>
      </c>
      <c r="C2447" s="101" t="s">
        <v>395</v>
      </c>
      <c r="D2447" s="102">
        <f>VLOOKUP(Pag_Inicio_Corr_mas_casos[[#This Row],[Corregimiento]],Hoja3!$A$2:$D$676,4,0)</f>
        <v>80812</v>
      </c>
      <c r="E2447" s="101">
        <v>11</v>
      </c>
      <c r="F2447">
        <v>1</v>
      </c>
    </row>
    <row r="2448" spans="1:6">
      <c r="A2448" s="99">
        <v>44086</v>
      </c>
      <c r="B2448" s="100">
        <v>44086</v>
      </c>
      <c r="C2448" s="101" t="s">
        <v>432</v>
      </c>
      <c r="D2448" s="102">
        <f>VLOOKUP(Pag_Inicio_Corr_mas_casos[[#This Row],[Corregimiento]],Hoja3!$A$2:$D$676,4,0)</f>
        <v>80814</v>
      </c>
      <c r="E2448" s="101">
        <v>10</v>
      </c>
      <c r="F2448">
        <v>1</v>
      </c>
    </row>
    <row r="2449" spans="1:7">
      <c r="A2449" s="99">
        <v>44086</v>
      </c>
      <c r="B2449" s="100">
        <v>44086</v>
      </c>
      <c r="C2449" s="101" t="s">
        <v>428</v>
      </c>
      <c r="D2449" s="102">
        <f>VLOOKUP(Pag_Inicio_Corr_mas_casos[[#This Row],[Corregimiento]],Hoja3!$A$2:$D$676,4,0)</f>
        <v>130701</v>
      </c>
      <c r="E2449" s="101">
        <v>10</v>
      </c>
      <c r="F2449">
        <v>1</v>
      </c>
    </row>
    <row r="2450" spans="1:7">
      <c r="A2450" s="99">
        <v>44086</v>
      </c>
      <c r="B2450" s="100">
        <v>44086</v>
      </c>
      <c r="C2450" s="101" t="s">
        <v>426</v>
      </c>
      <c r="D2450" s="102">
        <f>VLOOKUP(Pag_Inicio_Corr_mas_casos[[#This Row],[Corregimiento]],Hoja3!$A$2:$D$676,4,0)</f>
        <v>81009</v>
      </c>
      <c r="E2450" s="101">
        <v>10</v>
      </c>
      <c r="F2450">
        <v>1</v>
      </c>
    </row>
    <row r="2451" spans="1:7">
      <c r="A2451" s="99">
        <v>44086</v>
      </c>
      <c r="B2451" s="100">
        <v>44086</v>
      </c>
      <c r="C2451" s="101" t="s">
        <v>400</v>
      </c>
      <c r="D2451" s="102">
        <f>VLOOKUP(Pag_Inicio_Corr_mas_casos[[#This Row],[Corregimiento]],Hoja3!$A$2:$D$676,4,0)</f>
        <v>80810</v>
      </c>
      <c r="E2451" s="101">
        <v>10</v>
      </c>
      <c r="F2451">
        <v>1</v>
      </c>
    </row>
    <row r="2452" spans="1:7">
      <c r="A2452" s="99">
        <v>44086</v>
      </c>
      <c r="B2452" s="100">
        <v>44086</v>
      </c>
      <c r="C2452" s="101" t="s">
        <v>536</v>
      </c>
      <c r="D2452" s="102">
        <f>VLOOKUP(Pag_Inicio_Corr_mas_casos[[#This Row],[Corregimiento]],Hoja3!$A$2:$D$676,4,0)</f>
        <v>10204</v>
      </c>
      <c r="E2452" s="101">
        <v>10</v>
      </c>
      <c r="F2452">
        <v>1</v>
      </c>
    </row>
    <row r="2453" spans="1:7">
      <c r="A2453" s="107">
        <v>44087</v>
      </c>
      <c r="B2453" s="108">
        <v>44087</v>
      </c>
      <c r="C2453" s="109" t="s">
        <v>537</v>
      </c>
      <c r="D2453" s="110">
        <f>VLOOKUP(Pag_Inicio_Corr_mas_casos[[#This Row],[Corregimiento]],Hoja3!$A$2:$D$676,4,0)</f>
        <v>40205</v>
      </c>
      <c r="E2453" s="109">
        <v>43</v>
      </c>
      <c r="F2453">
        <v>1</v>
      </c>
      <c r="G2453" s="7">
        <f>SUM(F2453:F2471)</f>
        <v>19</v>
      </c>
    </row>
    <row r="2454" spans="1:7">
      <c r="A2454" s="107">
        <v>44087</v>
      </c>
      <c r="B2454" s="108">
        <v>44087</v>
      </c>
      <c r="C2454" s="109" t="s">
        <v>379</v>
      </c>
      <c r="D2454" s="110">
        <f>VLOOKUP(Pag_Inicio_Corr_mas_casos[[#This Row],[Corregimiento]],Hoja3!$A$2:$D$676,4,0)</f>
        <v>130101</v>
      </c>
      <c r="E2454" s="109">
        <v>39</v>
      </c>
      <c r="F2454">
        <v>1</v>
      </c>
    </row>
    <row r="2455" spans="1:7">
      <c r="A2455" s="107">
        <v>44087</v>
      </c>
      <c r="B2455" s="108">
        <v>44087</v>
      </c>
      <c r="C2455" s="109" t="s">
        <v>392</v>
      </c>
      <c r="D2455" s="110">
        <f>VLOOKUP(Pag_Inicio_Corr_mas_casos[[#This Row],[Corregimiento]],Hoja3!$A$2:$D$676,4,0)</f>
        <v>80819</v>
      </c>
      <c r="E2455" s="109">
        <v>25</v>
      </c>
      <c r="F2455">
        <v>1</v>
      </c>
    </row>
    <row r="2456" spans="1:7">
      <c r="A2456" s="107">
        <v>44087</v>
      </c>
      <c r="B2456" s="108">
        <v>44087</v>
      </c>
      <c r="C2456" s="109" t="s">
        <v>421</v>
      </c>
      <c r="D2456" s="110">
        <f>VLOOKUP(Pag_Inicio_Corr_mas_casos[[#This Row],[Corregimiento]],Hoja3!$A$2:$D$676,4,0)</f>
        <v>40201</v>
      </c>
      <c r="E2456" s="109">
        <v>20</v>
      </c>
      <c r="F2456">
        <v>1</v>
      </c>
    </row>
    <row r="2457" spans="1:7">
      <c r="A2457" s="107">
        <v>44087</v>
      </c>
      <c r="B2457" s="108">
        <v>44087</v>
      </c>
      <c r="C2457" s="109" t="s">
        <v>522</v>
      </c>
      <c r="D2457" s="110">
        <f>VLOOKUP(Pag_Inicio_Corr_mas_casos[[#This Row],[Corregimiento]],Hoja3!$A$2:$D$676,4,0)</f>
        <v>120101</v>
      </c>
      <c r="E2457" s="109">
        <v>19</v>
      </c>
      <c r="F2457">
        <v>1</v>
      </c>
    </row>
    <row r="2458" spans="1:7">
      <c r="A2458" s="107">
        <v>44087</v>
      </c>
      <c r="B2458" s="108">
        <v>44087</v>
      </c>
      <c r="C2458" s="109" t="s">
        <v>391</v>
      </c>
      <c r="D2458" s="110">
        <f>VLOOKUP(Pag_Inicio_Corr_mas_casos[[#This Row],[Corregimiento]],Hoja3!$A$2:$D$676,4,0)</f>
        <v>81001</v>
      </c>
      <c r="E2458" s="109">
        <v>18</v>
      </c>
      <c r="F2458">
        <v>1</v>
      </c>
    </row>
    <row r="2459" spans="1:7">
      <c r="A2459" s="107">
        <v>44087</v>
      </c>
      <c r="B2459" s="108">
        <v>44087</v>
      </c>
      <c r="C2459" s="109" t="s">
        <v>436</v>
      </c>
      <c r="D2459" s="110">
        <f>VLOOKUP(Pag_Inicio_Corr_mas_casos[[#This Row],[Corregimiento]],Hoja3!$A$2:$D$676,4,0)</f>
        <v>91001</v>
      </c>
      <c r="E2459" s="109">
        <v>18</v>
      </c>
      <c r="F2459">
        <v>1</v>
      </c>
    </row>
    <row r="2460" spans="1:7">
      <c r="A2460" s="107">
        <v>44087</v>
      </c>
      <c r="B2460" s="108">
        <v>44087</v>
      </c>
      <c r="C2460" s="109" t="s">
        <v>528</v>
      </c>
      <c r="D2460" s="110">
        <f>VLOOKUP(Pag_Inicio_Corr_mas_casos[[#This Row],[Corregimiento]],Hoja3!$A$2:$D$676,4,0)</f>
        <v>110201</v>
      </c>
      <c r="E2460" s="109">
        <v>17</v>
      </c>
      <c r="F2460">
        <v>1</v>
      </c>
    </row>
    <row r="2461" spans="1:7">
      <c r="A2461" s="107">
        <v>44087</v>
      </c>
      <c r="B2461" s="108">
        <v>44087</v>
      </c>
      <c r="C2461" s="109" t="s">
        <v>399</v>
      </c>
      <c r="D2461" s="110">
        <f>VLOOKUP(Pag_Inicio_Corr_mas_casos[[#This Row],[Corregimiento]],Hoja3!$A$2:$D$676,4,0)</f>
        <v>130108</v>
      </c>
      <c r="E2461" s="109">
        <v>17</v>
      </c>
      <c r="F2461">
        <v>1</v>
      </c>
    </row>
    <row r="2462" spans="1:7">
      <c r="A2462" s="107">
        <v>44087</v>
      </c>
      <c r="B2462" s="108">
        <v>44087</v>
      </c>
      <c r="C2462" s="109" t="s">
        <v>385</v>
      </c>
      <c r="D2462" s="110">
        <f>VLOOKUP(Pag_Inicio_Corr_mas_casos[[#This Row],[Corregimiento]],Hoja3!$A$2:$D$676,4,0)</f>
        <v>81007</v>
      </c>
      <c r="E2462" s="109">
        <v>15</v>
      </c>
      <c r="F2462">
        <v>1</v>
      </c>
    </row>
    <row r="2463" spans="1:7">
      <c r="A2463" s="107">
        <v>44087</v>
      </c>
      <c r="B2463" s="108">
        <v>44087</v>
      </c>
      <c r="C2463" s="109" t="s">
        <v>397</v>
      </c>
      <c r="D2463" s="110">
        <f>VLOOKUP(Pag_Inicio_Corr_mas_casos[[#This Row],[Corregimiento]],Hoja3!$A$2:$D$676,4,0)</f>
        <v>40601</v>
      </c>
      <c r="E2463" s="109">
        <v>15</v>
      </c>
      <c r="F2463">
        <v>1</v>
      </c>
    </row>
    <row r="2464" spans="1:7">
      <c r="A2464" s="107">
        <v>44087</v>
      </c>
      <c r="B2464" s="108">
        <v>44087</v>
      </c>
      <c r="C2464" s="109" t="s">
        <v>409</v>
      </c>
      <c r="D2464" s="110">
        <f>VLOOKUP(Pag_Inicio_Corr_mas_casos[[#This Row],[Corregimiento]],Hoja3!$A$2:$D$676,4,0)</f>
        <v>80820</v>
      </c>
      <c r="E2464" s="109">
        <v>15</v>
      </c>
      <c r="F2464">
        <v>1</v>
      </c>
    </row>
    <row r="2465" spans="1:7">
      <c r="A2465" s="107">
        <v>44087</v>
      </c>
      <c r="B2465" s="108">
        <v>44087</v>
      </c>
      <c r="C2465" s="109" t="s">
        <v>383</v>
      </c>
      <c r="D2465" s="110">
        <f>VLOOKUP(Pag_Inicio_Corr_mas_casos[[#This Row],[Corregimiento]],Hoja3!$A$2:$D$676,4,0)</f>
        <v>130102</v>
      </c>
      <c r="E2465" s="109">
        <v>14</v>
      </c>
      <c r="F2465">
        <v>1</v>
      </c>
    </row>
    <row r="2466" spans="1:7">
      <c r="A2466" s="107">
        <v>44087</v>
      </c>
      <c r="B2466" s="108">
        <v>44087</v>
      </c>
      <c r="C2466" s="109" t="s">
        <v>441</v>
      </c>
      <c r="D2466" s="110">
        <f>VLOOKUP(Pag_Inicio_Corr_mas_casos[[#This Row],[Corregimiento]],Hoja3!$A$2:$D$676,4,0)</f>
        <v>80818</v>
      </c>
      <c r="E2466" s="109">
        <v>14</v>
      </c>
      <c r="F2466">
        <v>1</v>
      </c>
    </row>
    <row r="2467" spans="1:7">
      <c r="A2467" s="107">
        <v>44087</v>
      </c>
      <c r="B2467" s="108">
        <v>44087</v>
      </c>
      <c r="C2467" s="109" t="s">
        <v>384</v>
      </c>
      <c r="D2467" s="110">
        <f>VLOOKUP(Pag_Inicio_Corr_mas_casos[[#This Row],[Corregimiento]],Hoja3!$A$2:$D$676,4,0)</f>
        <v>80821</v>
      </c>
      <c r="E2467" s="109">
        <v>13</v>
      </c>
      <c r="F2467">
        <v>1</v>
      </c>
    </row>
    <row r="2468" spans="1:7">
      <c r="A2468" s="107">
        <v>44087</v>
      </c>
      <c r="B2468" s="108">
        <v>44087</v>
      </c>
      <c r="C2468" s="109" t="s">
        <v>405</v>
      </c>
      <c r="D2468" s="110">
        <f>VLOOKUP(Pag_Inicio_Corr_mas_casos[[#This Row],[Corregimiento]],Hoja3!$A$2:$D$676,4,0)</f>
        <v>80813</v>
      </c>
      <c r="E2468" s="109">
        <v>13</v>
      </c>
      <c r="F2468">
        <v>1</v>
      </c>
    </row>
    <row r="2469" spans="1:7">
      <c r="A2469" s="107">
        <v>44087</v>
      </c>
      <c r="B2469" s="108">
        <v>44087</v>
      </c>
      <c r="C2469" s="109" t="s">
        <v>395</v>
      </c>
      <c r="D2469" s="110">
        <f>VLOOKUP(Pag_Inicio_Corr_mas_casos[[#This Row],[Corregimiento]],Hoja3!$A$2:$D$676,4,0)</f>
        <v>80812</v>
      </c>
      <c r="E2469" s="109">
        <v>13</v>
      </c>
      <c r="F2469">
        <v>1</v>
      </c>
    </row>
    <row r="2470" spans="1:7">
      <c r="A2470" s="107">
        <v>44087</v>
      </c>
      <c r="B2470" s="108">
        <v>44087</v>
      </c>
      <c r="C2470" s="109" t="s">
        <v>466</v>
      </c>
      <c r="D2470" s="110">
        <f>VLOOKUP(Pag_Inicio_Corr_mas_casos[[#This Row],[Corregimiento]],Hoja3!$A$2:$D$676,4,0)</f>
        <v>40203</v>
      </c>
      <c r="E2470" s="109">
        <v>13</v>
      </c>
      <c r="F2470">
        <v>1</v>
      </c>
    </row>
    <row r="2471" spans="1:7">
      <c r="A2471" s="107">
        <v>44087</v>
      </c>
      <c r="B2471" s="108">
        <v>44087</v>
      </c>
      <c r="C2471" s="109" t="s">
        <v>393</v>
      </c>
      <c r="D2471" s="110">
        <f>VLOOKUP(Pag_Inicio_Corr_mas_casos[[#This Row],[Corregimiento]],Hoja3!$A$2:$D$676,4,0)</f>
        <v>130107</v>
      </c>
      <c r="E2471" s="109">
        <v>12</v>
      </c>
      <c r="F2471">
        <v>1</v>
      </c>
    </row>
    <row r="2472" spans="1:7">
      <c r="A2472" s="91">
        <v>44088</v>
      </c>
      <c r="B2472" s="92">
        <v>44088</v>
      </c>
      <c r="C2472" s="93" t="s">
        <v>520</v>
      </c>
      <c r="D2472" s="94">
        <f>VLOOKUP(Pag_Inicio_Corr_mas_casos[[#This Row],[Corregimiento]],Hoja3!$A$2:$D$676,4,0)</f>
        <v>40502</v>
      </c>
      <c r="E2472" s="93">
        <v>18</v>
      </c>
      <c r="F2472">
        <v>1</v>
      </c>
      <c r="G2472" s="7">
        <f>SUM(F2472:F2481)</f>
        <v>10</v>
      </c>
    </row>
    <row r="2473" spans="1:7">
      <c r="A2473" s="91">
        <v>44088</v>
      </c>
      <c r="B2473" s="92">
        <v>44088</v>
      </c>
      <c r="C2473" s="93" t="s">
        <v>425</v>
      </c>
      <c r="D2473" s="94">
        <f>VLOOKUP(Pag_Inicio_Corr_mas_casos[[#This Row],[Corregimiento]],Hoja3!$A$2:$D$676,4,0)</f>
        <v>81003</v>
      </c>
      <c r="E2473" s="93">
        <v>14</v>
      </c>
      <c r="F2473">
        <v>1</v>
      </c>
    </row>
    <row r="2474" spans="1:7">
      <c r="A2474" s="91">
        <v>44088</v>
      </c>
      <c r="B2474" s="92">
        <v>44088</v>
      </c>
      <c r="C2474" s="93" t="s">
        <v>528</v>
      </c>
      <c r="D2474" s="94">
        <f>VLOOKUP(Pag_Inicio_Corr_mas_casos[[#This Row],[Corregimiento]],Hoja3!$A$2:$D$676,4,0)</f>
        <v>110201</v>
      </c>
      <c r="E2474" s="93">
        <v>13</v>
      </c>
      <c r="F2474">
        <v>1</v>
      </c>
    </row>
    <row r="2475" spans="1:7">
      <c r="A2475" s="91">
        <v>44088</v>
      </c>
      <c r="B2475" s="92">
        <v>44088</v>
      </c>
      <c r="C2475" s="93" t="s">
        <v>386</v>
      </c>
      <c r="D2475" s="94">
        <f>VLOOKUP(Pag_Inicio_Corr_mas_casos[[#This Row],[Corregimiento]],Hoja3!$A$2:$D$676,4,0)</f>
        <v>81008</v>
      </c>
      <c r="E2475" s="93">
        <v>12</v>
      </c>
      <c r="F2475">
        <v>1</v>
      </c>
    </row>
    <row r="2476" spans="1:7">
      <c r="A2476" s="91">
        <v>44088</v>
      </c>
      <c r="B2476" s="92">
        <v>44088</v>
      </c>
      <c r="C2476" s="93" t="s">
        <v>457</v>
      </c>
      <c r="D2476" s="94">
        <f>VLOOKUP(Pag_Inicio_Corr_mas_casos[[#This Row],[Corregimiento]],Hoja3!$A$2:$D$676,4,0)</f>
        <v>120701</v>
      </c>
      <c r="E2476" s="93">
        <v>11</v>
      </c>
      <c r="F2476">
        <v>1</v>
      </c>
    </row>
    <row r="2477" spans="1:7">
      <c r="A2477" s="91">
        <v>44088</v>
      </c>
      <c r="B2477" s="92">
        <v>44088</v>
      </c>
      <c r="C2477" s="93" t="s">
        <v>538</v>
      </c>
      <c r="D2477" s="94">
        <f>VLOOKUP(Pag_Inicio_Corr_mas_casos[[#This Row],[Corregimiento]],Hoja3!$A$2:$D$676,4,0)</f>
        <v>90407</v>
      </c>
      <c r="E2477" s="93">
        <v>10</v>
      </c>
      <c r="F2477">
        <v>1</v>
      </c>
    </row>
    <row r="2478" spans="1:7">
      <c r="A2478" s="91">
        <v>44088</v>
      </c>
      <c r="B2478" s="92">
        <v>44088</v>
      </c>
      <c r="C2478" s="93" t="s">
        <v>390</v>
      </c>
      <c r="D2478" s="94">
        <f>VLOOKUP(Pag_Inicio_Corr_mas_casos[[#This Row],[Corregimiento]],Hoja3!$A$2:$D$676,4,0)</f>
        <v>80823</v>
      </c>
      <c r="E2478" s="93">
        <v>10</v>
      </c>
      <c r="F2478">
        <v>1</v>
      </c>
    </row>
    <row r="2479" spans="1:7">
      <c r="A2479" s="91">
        <v>44088</v>
      </c>
      <c r="B2479" s="92">
        <v>44088</v>
      </c>
      <c r="C2479" s="93" t="s">
        <v>383</v>
      </c>
      <c r="D2479" s="94">
        <f>VLOOKUP(Pag_Inicio_Corr_mas_casos[[#This Row],[Corregimiento]],Hoja3!$A$2:$D$676,4,0)</f>
        <v>130102</v>
      </c>
      <c r="E2479" s="93">
        <v>10</v>
      </c>
      <c r="F2479">
        <v>1</v>
      </c>
    </row>
    <row r="2480" spans="1:7">
      <c r="A2480" s="91">
        <v>44088</v>
      </c>
      <c r="B2480" s="92">
        <v>44088</v>
      </c>
      <c r="C2480" s="93" t="s">
        <v>539</v>
      </c>
      <c r="D2480" s="94">
        <f>VLOOKUP(Pag_Inicio_Corr_mas_casos[[#This Row],[Corregimiento]],Hoja3!$A$2:$D$676,4,0)</f>
        <v>90401</v>
      </c>
      <c r="E2480" s="93">
        <v>10</v>
      </c>
      <c r="F2480">
        <v>1</v>
      </c>
    </row>
    <row r="2481" spans="1:7">
      <c r="A2481" s="91">
        <v>44088</v>
      </c>
      <c r="B2481" s="92">
        <v>44088</v>
      </c>
      <c r="C2481" s="93" t="s">
        <v>420</v>
      </c>
      <c r="D2481" s="94">
        <f>VLOOKUP(Pag_Inicio_Corr_mas_casos[[#This Row],[Corregimiento]],Hoja3!$A$2:$D$676,4,0)</f>
        <v>80809</v>
      </c>
      <c r="E2481" s="93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400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397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407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483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389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388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540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522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541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392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395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396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528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414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466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9">
        <v>44090</v>
      </c>
      <c r="B2497" s="100">
        <v>44090</v>
      </c>
      <c r="C2497" s="101" t="s">
        <v>395</v>
      </c>
      <c r="D2497" s="102">
        <f>VLOOKUP(Pag_Inicio_Corr_mas_casos[[#This Row],[Corregimiento]],Hoja3!$A$2:$D$676,4,0)</f>
        <v>80812</v>
      </c>
      <c r="E2497" s="101">
        <v>34</v>
      </c>
      <c r="F2497">
        <v>1</v>
      </c>
      <c r="G2497" s="7">
        <f>SUM(F2497:F2511)</f>
        <v>15</v>
      </c>
    </row>
    <row r="2498" spans="1:7">
      <c r="A2498" s="99">
        <v>44090</v>
      </c>
      <c r="B2498" s="100">
        <v>44090</v>
      </c>
      <c r="C2498" s="101" t="s">
        <v>542</v>
      </c>
      <c r="D2498" s="102">
        <f>VLOOKUP(Pag_Inicio_Corr_mas_casos[[#This Row],[Corregimiento]],Hoja3!$A$2:$D$676,4,0)</f>
        <v>60101</v>
      </c>
      <c r="E2498" s="101">
        <v>29</v>
      </c>
      <c r="F2498">
        <v>1</v>
      </c>
    </row>
    <row r="2499" spans="1:7">
      <c r="A2499" s="99">
        <v>44090</v>
      </c>
      <c r="B2499" s="100">
        <v>44090</v>
      </c>
      <c r="C2499" s="101" t="s">
        <v>381</v>
      </c>
      <c r="D2499" s="102">
        <f>VLOOKUP(Pag_Inicio_Corr_mas_casos[[#This Row],[Corregimiento]],Hoja3!$A$2:$D$676,4,0)</f>
        <v>130106</v>
      </c>
      <c r="E2499" s="101">
        <v>21</v>
      </c>
      <c r="F2499">
        <v>1</v>
      </c>
    </row>
    <row r="2500" spans="1:7">
      <c r="A2500" s="99">
        <v>44090</v>
      </c>
      <c r="B2500" s="100">
        <v>44090</v>
      </c>
      <c r="C2500" s="101" t="s">
        <v>388</v>
      </c>
      <c r="D2500" s="102">
        <f>VLOOKUP(Pag_Inicio_Corr_mas_casos[[#This Row],[Corregimiento]],Hoja3!$A$2:$D$676,4,0)</f>
        <v>80817</v>
      </c>
      <c r="E2500" s="101">
        <v>19</v>
      </c>
      <c r="F2500">
        <v>1</v>
      </c>
    </row>
    <row r="2501" spans="1:7">
      <c r="A2501" s="99">
        <v>44090</v>
      </c>
      <c r="B2501" s="100">
        <v>44090</v>
      </c>
      <c r="C2501" s="101" t="s">
        <v>384</v>
      </c>
      <c r="D2501" s="102">
        <f>VLOOKUP(Pag_Inicio_Corr_mas_casos[[#This Row],[Corregimiento]],Hoja3!$A$2:$D$676,4,0)</f>
        <v>80821</v>
      </c>
      <c r="E2501" s="101">
        <v>18</v>
      </c>
      <c r="F2501">
        <v>1</v>
      </c>
    </row>
    <row r="2502" spans="1:7">
      <c r="A2502" s="99">
        <v>44090</v>
      </c>
      <c r="B2502" s="100">
        <v>44090</v>
      </c>
      <c r="C2502" s="101" t="s">
        <v>526</v>
      </c>
      <c r="D2502" s="102">
        <f>VLOOKUP(Pag_Inicio_Corr_mas_casos[[#This Row],[Corregimiento]],Hoja3!$A$2:$D$676,4,0)</f>
        <v>40204</v>
      </c>
      <c r="E2502" s="101">
        <v>18</v>
      </c>
      <c r="F2502">
        <v>1</v>
      </c>
    </row>
    <row r="2503" spans="1:7">
      <c r="A2503" s="99">
        <v>44090</v>
      </c>
      <c r="B2503" s="100">
        <v>44090</v>
      </c>
      <c r="C2503" s="101" t="s">
        <v>396</v>
      </c>
      <c r="D2503" s="102">
        <f>VLOOKUP(Pag_Inicio_Corr_mas_casos[[#This Row],[Corregimiento]],Hoja3!$A$2:$D$676,4,0)</f>
        <v>130702</v>
      </c>
      <c r="E2503" s="101">
        <v>16</v>
      </c>
      <c r="F2503">
        <v>1</v>
      </c>
    </row>
    <row r="2504" spans="1:7">
      <c r="A2504" s="99">
        <v>44090</v>
      </c>
      <c r="B2504" s="100">
        <v>44090</v>
      </c>
      <c r="C2504" s="101" t="s">
        <v>533</v>
      </c>
      <c r="D2504" s="102">
        <f>VLOOKUP(Pag_Inicio_Corr_mas_casos[[#This Row],[Corregimiento]],Hoja3!$A$2:$D$676,4,0)</f>
        <v>50317</v>
      </c>
      <c r="E2504" s="101">
        <v>16</v>
      </c>
      <c r="F2504">
        <v>1</v>
      </c>
    </row>
    <row r="2505" spans="1:7">
      <c r="A2505" s="99">
        <v>44090</v>
      </c>
      <c r="B2505" s="100">
        <v>44090</v>
      </c>
      <c r="C2505" s="101" t="s">
        <v>392</v>
      </c>
      <c r="D2505" s="102">
        <f>VLOOKUP(Pag_Inicio_Corr_mas_casos[[#This Row],[Corregimiento]],Hoja3!$A$2:$D$676,4,0)</f>
        <v>80819</v>
      </c>
      <c r="E2505" s="101">
        <v>15</v>
      </c>
      <c r="F2505">
        <v>1</v>
      </c>
    </row>
    <row r="2506" spans="1:7">
      <c r="A2506" s="99">
        <v>44090</v>
      </c>
      <c r="B2506" s="100">
        <v>44090</v>
      </c>
      <c r="C2506" s="101" t="s">
        <v>379</v>
      </c>
      <c r="D2506" s="102">
        <f>VLOOKUP(Pag_Inicio_Corr_mas_casos[[#This Row],[Corregimiento]],Hoja3!$A$2:$D$676,4,0)</f>
        <v>130101</v>
      </c>
      <c r="E2506" s="101">
        <v>13</v>
      </c>
      <c r="F2506">
        <v>1</v>
      </c>
    </row>
    <row r="2507" spans="1:7">
      <c r="A2507" s="99">
        <v>44090</v>
      </c>
      <c r="B2507" s="100">
        <v>44090</v>
      </c>
      <c r="C2507" s="101" t="s">
        <v>489</v>
      </c>
      <c r="D2507" s="102">
        <f>VLOOKUP(Pag_Inicio_Corr_mas_casos[[#This Row],[Corregimiento]],Hoja3!$A$2:$D$676,4,0)</f>
        <v>40501</v>
      </c>
      <c r="E2507" s="101">
        <v>13</v>
      </c>
      <c r="F2507">
        <v>1</v>
      </c>
    </row>
    <row r="2508" spans="1:7">
      <c r="A2508" s="99">
        <v>44090</v>
      </c>
      <c r="B2508" s="100">
        <v>44090</v>
      </c>
      <c r="C2508" s="101" t="s">
        <v>432</v>
      </c>
      <c r="D2508" s="102">
        <f>VLOOKUP(Pag_Inicio_Corr_mas_casos[[#This Row],[Corregimiento]],Hoja3!$A$2:$D$676,4,0)</f>
        <v>80814</v>
      </c>
      <c r="E2508" s="101">
        <v>12</v>
      </c>
      <c r="F2508">
        <v>1</v>
      </c>
    </row>
    <row r="2509" spans="1:7">
      <c r="A2509" s="99">
        <v>44090</v>
      </c>
      <c r="B2509" s="100">
        <v>44090</v>
      </c>
      <c r="C2509" s="101" t="s">
        <v>483</v>
      </c>
      <c r="D2509" s="102">
        <f>VLOOKUP(Pag_Inicio_Corr_mas_casos[[#This Row],[Corregimiento]],Hoja3!$A$2:$D$676,4,0)</f>
        <v>40606</v>
      </c>
      <c r="E2509" s="101">
        <v>12</v>
      </c>
      <c r="F2509">
        <v>1</v>
      </c>
    </row>
    <row r="2510" spans="1:7">
      <c r="A2510" s="99">
        <v>44090</v>
      </c>
      <c r="B2510" s="100">
        <v>44090</v>
      </c>
      <c r="C2510" s="101" t="s">
        <v>399</v>
      </c>
      <c r="D2510" s="102">
        <f>VLOOKUP(Pag_Inicio_Corr_mas_casos[[#This Row],[Corregimiento]],Hoja3!$A$2:$D$676,4,0)</f>
        <v>130108</v>
      </c>
      <c r="E2510" s="101">
        <v>11</v>
      </c>
      <c r="F2510">
        <v>1</v>
      </c>
    </row>
    <row r="2511" spans="1:7">
      <c r="A2511" s="99">
        <v>44090</v>
      </c>
      <c r="B2511" s="100">
        <v>44090</v>
      </c>
      <c r="C2511" s="101" t="s">
        <v>409</v>
      </c>
      <c r="D2511" s="102">
        <f>VLOOKUP(Pag_Inicio_Corr_mas_casos[[#This Row],[Corregimiento]],Hoja3!$A$2:$D$676,4,0)</f>
        <v>80820</v>
      </c>
      <c r="E2511" s="101">
        <v>11</v>
      </c>
      <c r="F2511">
        <v>1</v>
      </c>
    </row>
    <row r="2512" spans="1:7">
      <c r="A2512" s="103">
        <v>44091</v>
      </c>
      <c r="B2512" s="104">
        <v>44091</v>
      </c>
      <c r="C2512" s="105" t="s">
        <v>542</v>
      </c>
      <c r="D2512" s="106">
        <f>VLOOKUP(Pag_Inicio_Corr_mas_casos[[#This Row],[Corregimiento]],Hoja3!$A$2:$D$676,4,0)</f>
        <v>60101</v>
      </c>
      <c r="E2512" s="105">
        <v>68</v>
      </c>
      <c r="F2512">
        <v>1</v>
      </c>
      <c r="G2512">
        <f>SUM(F2512:F2528)</f>
        <v>17</v>
      </c>
    </row>
    <row r="2513" spans="1:6">
      <c r="A2513" s="103">
        <v>44091</v>
      </c>
      <c r="B2513" s="104">
        <v>44091</v>
      </c>
      <c r="C2513" s="105" t="s">
        <v>543</v>
      </c>
      <c r="D2513" s="106">
        <f>VLOOKUP(Pag_Inicio_Corr_mas_casos[[#This Row],[Corregimiento]],Hoja3!$A$2:$D$676,4,0)</f>
        <v>60102</v>
      </c>
      <c r="E2513" s="105">
        <v>25</v>
      </c>
      <c r="F2513">
        <v>1</v>
      </c>
    </row>
    <row r="2514" spans="1:6">
      <c r="A2514" s="103">
        <v>44091</v>
      </c>
      <c r="B2514" s="104">
        <v>44091</v>
      </c>
      <c r="C2514" s="105" t="s">
        <v>384</v>
      </c>
      <c r="D2514" s="106">
        <f>VLOOKUP(Pag_Inicio_Corr_mas_casos[[#This Row],[Corregimiento]],Hoja3!$A$2:$D$676,4,0)</f>
        <v>80821</v>
      </c>
      <c r="E2514" s="105">
        <v>22</v>
      </c>
      <c r="F2514">
        <v>1</v>
      </c>
    </row>
    <row r="2515" spans="1:6">
      <c r="A2515" s="103">
        <v>44091</v>
      </c>
      <c r="B2515" s="104">
        <v>44091</v>
      </c>
      <c r="C2515" s="105" t="s">
        <v>395</v>
      </c>
      <c r="D2515" s="106">
        <f>VLOOKUP(Pag_Inicio_Corr_mas_casos[[#This Row],[Corregimiento]],Hoja3!$A$2:$D$676,4,0)</f>
        <v>80812</v>
      </c>
      <c r="E2515" s="105">
        <v>22</v>
      </c>
      <c r="F2515">
        <v>1</v>
      </c>
    </row>
    <row r="2516" spans="1:6">
      <c r="A2516" s="103">
        <v>44091</v>
      </c>
      <c r="B2516" s="104">
        <v>44091</v>
      </c>
      <c r="C2516" s="105" t="s">
        <v>381</v>
      </c>
      <c r="D2516" s="106">
        <f>VLOOKUP(Pag_Inicio_Corr_mas_casos[[#This Row],[Corregimiento]],Hoja3!$A$2:$D$676,4,0)</f>
        <v>130106</v>
      </c>
      <c r="E2516" s="105">
        <v>20</v>
      </c>
      <c r="F2516">
        <v>1</v>
      </c>
    </row>
    <row r="2517" spans="1:6">
      <c r="A2517" s="103">
        <v>44091</v>
      </c>
      <c r="B2517" s="104">
        <v>44091</v>
      </c>
      <c r="C2517" s="105" t="s">
        <v>388</v>
      </c>
      <c r="D2517" s="106">
        <f>VLOOKUP(Pag_Inicio_Corr_mas_casos[[#This Row],[Corregimiento]],Hoja3!$A$2:$D$676,4,0)</f>
        <v>80817</v>
      </c>
      <c r="E2517" s="105">
        <v>19</v>
      </c>
      <c r="F2517">
        <v>1</v>
      </c>
    </row>
    <row r="2518" spans="1:6">
      <c r="A2518" s="103">
        <v>44091</v>
      </c>
      <c r="B2518" s="104">
        <v>44091</v>
      </c>
      <c r="C2518" s="105" t="s">
        <v>405</v>
      </c>
      <c r="D2518" s="106">
        <f>VLOOKUP(Pag_Inicio_Corr_mas_casos[[#This Row],[Corregimiento]],Hoja3!$A$2:$D$676,4,0)</f>
        <v>80813</v>
      </c>
      <c r="E2518" s="105">
        <v>18</v>
      </c>
      <c r="F2518">
        <v>1</v>
      </c>
    </row>
    <row r="2519" spans="1:6">
      <c r="A2519" s="103">
        <v>44091</v>
      </c>
      <c r="B2519" s="104">
        <v>44091</v>
      </c>
      <c r="C2519" s="105" t="s">
        <v>392</v>
      </c>
      <c r="D2519" s="106">
        <f>VLOOKUP(Pag_Inicio_Corr_mas_casos[[#This Row],[Corregimiento]],Hoja3!$A$2:$D$676,4,0)</f>
        <v>80819</v>
      </c>
      <c r="E2519" s="105">
        <v>18</v>
      </c>
      <c r="F2519">
        <v>1</v>
      </c>
    </row>
    <row r="2520" spans="1:6">
      <c r="A2520" s="103">
        <v>44091</v>
      </c>
      <c r="B2520" s="104">
        <v>44091</v>
      </c>
      <c r="C2520" s="105" t="s">
        <v>389</v>
      </c>
      <c r="D2520" s="106">
        <f>VLOOKUP(Pag_Inicio_Corr_mas_casos[[#This Row],[Corregimiento]],Hoja3!$A$2:$D$676,4,0)</f>
        <v>80822</v>
      </c>
      <c r="E2520" s="105">
        <v>17</v>
      </c>
      <c r="F2520">
        <v>1</v>
      </c>
    </row>
    <row r="2521" spans="1:6">
      <c r="A2521" s="103">
        <v>44091</v>
      </c>
      <c r="B2521" s="104">
        <v>44091</v>
      </c>
      <c r="C2521" s="105" t="s">
        <v>390</v>
      </c>
      <c r="D2521" s="106">
        <f>VLOOKUP(Pag_Inicio_Corr_mas_casos[[#This Row],[Corregimiento]],Hoja3!$A$2:$D$676,4,0)</f>
        <v>80823</v>
      </c>
      <c r="E2521" s="105">
        <v>17</v>
      </c>
      <c r="F2521">
        <v>1</v>
      </c>
    </row>
    <row r="2522" spans="1:6">
      <c r="A2522" s="103">
        <v>44091</v>
      </c>
      <c r="B2522" s="104">
        <v>44091</v>
      </c>
      <c r="C2522" s="105" t="s">
        <v>397</v>
      </c>
      <c r="D2522" s="106">
        <f>VLOOKUP(Pag_Inicio_Corr_mas_casos[[#This Row],[Corregimiento]],Hoja3!$A$2:$D$676,4,0)</f>
        <v>40601</v>
      </c>
      <c r="E2522" s="105">
        <v>15</v>
      </c>
      <c r="F2522">
        <v>1</v>
      </c>
    </row>
    <row r="2523" spans="1:6">
      <c r="A2523" s="103">
        <v>44091</v>
      </c>
      <c r="B2523" s="104">
        <v>44091</v>
      </c>
      <c r="C2523" s="105" t="s">
        <v>511</v>
      </c>
      <c r="D2523" s="106">
        <f>VLOOKUP(Pag_Inicio_Corr_mas_casos[[#This Row],[Corregimiento]],Hoja3!$A$2:$D$676,4,0)</f>
        <v>50105</v>
      </c>
      <c r="E2523" s="105">
        <v>14</v>
      </c>
      <c r="F2523">
        <v>1</v>
      </c>
    </row>
    <row r="2524" spans="1:6">
      <c r="A2524" s="103">
        <v>44091</v>
      </c>
      <c r="B2524" s="104">
        <v>44091</v>
      </c>
      <c r="C2524" s="105" t="s">
        <v>414</v>
      </c>
      <c r="D2524" s="106">
        <f>VLOOKUP(Pag_Inicio_Corr_mas_casos[[#This Row],[Corregimiento]],Hoja3!$A$2:$D$676,4,0)</f>
        <v>130708</v>
      </c>
      <c r="E2524" s="105">
        <v>13</v>
      </c>
      <c r="F2524">
        <v>1</v>
      </c>
    </row>
    <row r="2525" spans="1:6">
      <c r="A2525" s="103">
        <v>44091</v>
      </c>
      <c r="B2525" s="104">
        <v>44091</v>
      </c>
      <c r="C2525" s="105" t="s">
        <v>544</v>
      </c>
      <c r="D2525" s="106">
        <f>VLOOKUP(Pag_Inicio_Corr_mas_casos[[#This Row],[Corregimiento]],Hoja3!$A$2:$D$676,4,0)</f>
        <v>60103</v>
      </c>
      <c r="E2525" s="105">
        <v>13</v>
      </c>
      <c r="F2525">
        <v>1</v>
      </c>
    </row>
    <row r="2526" spans="1:6">
      <c r="A2526" s="103">
        <v>44091</v>
      </c>
      <c r="B2526" s="104">
        <v>44091</v>
      </c>
      <c r="C2526" s="105" t="s">
        <v>448</v>
      </c>
      <c r="D2526" s="106">
        <f>VLOOKUP(Pag_Inicio_Corr_mas_casos[[#This Row],[Corregimiento]],Hoja3!$A$2:$D$676,4,0)</f>
        <v>20101</v>
      </c>
      <c r="E2526" s="105">
        <v>12</v>
      </c>
      <c r="F2526">
        <v>1</v>
      </c>
    </row>
    <row r="2527" spans="1:6">
      <c r="A2527" s="103">
        <v>44091</v>
      </c>
      <c r="B2527" s="104">
        <v>44091</v>
      </c>
      <c r="C2527" s="105" t="s">
        <v>545</v>
      </c>
      <c r="D2527" s="106">
        <f>VLOOKUP(Pag_Inicio_Corr_mas_casos[[#This Row],[Corregimiento]],Hoja3!$A$2:$D$676,4,0)</f>
        <v>80811</v>
      </c>
      <c r="E2527" s="105">
        <v>12</v>
      </c>
      <c r="F2527">
        <v>1</v>
      </c>
    </row>
    <row r="2528" spans="1:6">
      <c r="A2528" s="103">
        <v>44091</v>
      </c>
      <c r="B2528" s="104">
        <v>44091</v>
      </c>
      <c r="C2528" s="105" t="s">
        <v>415</v>
      </c>
      <c r="D2528" s="106">
        <f>VLOOKUP(Pag_Inicio_Corr_mas_casos[[#This Row],[Corregimiento]],Hoja3!$A$2:$D$676,4,0)</f>
        <v>80826</v>
      </c>
      <c r="E2528" s="105">
        <v>11</v>
      </c>
      <c r="F2528">
        <v>1</v>
      </c>
    </row>
    <row r="2529" spans="1:7">
      <c r="A2529" s="91">
        <v>44092</v>
      </c>
      <c r="B2529" s="92">
        <v>44092</v>
      </c>
      <c r="C2529" s="93" t="s">
        <v>542</v>
      </c>
      <c r="D2529" s="94">
        <f>VLOOKUP(Pag_Inicio_Corr_mas_casos[[#This Row],[Corregimiento]],Hoja3!$A$2:$D$676,4,0)</f>
        <v>60101</v>
      </c>
      <c r="E2529" s="93">
        <v>65</v>
      </c>
      <c r="F2529">
        <v>1</v>
      </c>
      <c r="G2529">
        <f>SUM(F2529:F2547)</f>
        <v>19</v>
      </c>
    </row>
    <row r="2530" spans="1:7">
      <c r="A2530" s="91">
        <v>44092</v>
      </c>
      <c r="B2530" s="92">
        <v>44092</v>
      </c>
      <c r="C2530" s="93" t="s">
        <v>420</v>
      </c>
      <c r="D2530" s="94">
        <f>VLOOKUP(Pag_Inicio_Corr_mas_casos[[#This Row],[Corregimiento]],Hoja3!$A$2:$D$676,4,0)</f>
        <v>80809</v>
      </c>
      <c r="E2530" s="93">
        <v>28</v>
      </c>
      <c r="F2530">
        <v>1</v>
      </c>
    </row>
    <row r="2531" spans="1:7">
      <c r="A2531" s="91">
        <v>44092</v>
      </c>
      <c r="B2531" s="92">
        <v>44092</v>
      </c>
      <c r="C2531" s="93" t="s">
        <v>384</v>
      </c>
      <c r="D2531" s="94">
        <f>VLOOKUP(Pag_Inicio_Corr_mas_casos[[#This Row],[Corregimiento]],Hoja3!$A$2:$D$676,4,0)</f>
        <v>80821</v>
      </c>
      <c r="E2531" s="93">
        <v>24</v>
      </c>
      <c r="F2531">
        <v>1</v>
      </c>
    </row>
    <row r="2532" spans="1:7">
      <c r="A2532" s="91">
        <v>44092</v>
      </c>
      <c r="B2532" s="92">
        <v>44092</v>
      </c>
      <c r="C2532" s="93" t="s">
        <v>515</v>
      </c>
      <c r="D2532" s="94">
        <f>VLOOKUP(Pag_Inicio_Corr_mas_casos[[#This Row],[Corregimiento]],Hoja3!$A$2:$D$676,4,0)</f>
        <v>91101</v>
      </c>
      <c r="E2532" s="93">
        <v>22</v>
      </c>
      <c r="F2532">
        <v>1</v>
      </c>
    </row>
    <row r="2533" spans="1:7">
      <c r="A2533" s="91">
        <v>44092</v>
      </c>
      <c r="B2533" s="92">
        <v>44092</v>
      </c>
      <c r="C2533" s="93" t="s">
        <v>399</v>
      </c>
      <c r="D2533" s="94">
        <f>VLOOKUP(Pag_Inicio_Corr_mas_casos[[#This Row],[Corregimiento]],Hoja3!$A$2:$D$676,4,0)</f>
        <v>130108</v>
      </c>
      <c r="E2533" s="93">
        <v>20</v>
      </c>
      <c r="F2533">
        <v>1</v>
      </c>
    </row>
    <row r="2534" spans="1:7">
      <c r="A2534" s="91">
        <v>44092</v>
      </c>
      <c r="B2534" s="92">
        <v>44092</v>
      </c>
      <c r="C2534" s="93" t="s">
        <v>441</v>
      </c>
      <c r="D2534" s="94">
        <f>VLOOKUP(Pag_Inicio_Corr_mas_casos[[#This Row],[Corregimiento]],Hoja3!$A$2:$D$676,4,0)</f>
        <v>80818</v>
      </c>
      <c r="E2534" s="93">
        <v>20</v>
      </c>
      <c r="F2534">
        <v>1</v>
      </c>
    </row>
    <row r="2535" spans="1:7">
      <c r="A2535" s="91">
        <v>44092</v>
      </c>
      <c r="B2535" s="92">
        <v>44092</v>
      </c>
      <c r="C2535" s="93" t="s">
        <v>392</v>
      </c>
      <c r="D2535" s="94">
        <f>VLOOKUP(Pag_Inicio_Corr_mas_casos[[#This Row],[Corregimiento]],Hoja3!$A$2:$D$676,4,0)</f>
        <v>80819</v>
      </c>
      <c r="E2535" s="93">
        <v>20</v>
      </c>
      <c r="F2535">
        <v>1</v>
      </c>
    </row>
    <row r="2536" spans="1:7">
      <c r="A2536" s="91">
        <v>44092</v>
      </c>
      <c r="B2536" s="92">
        <v>44092</v>
      </c>
      <c r="C2536" s="93" t="s">
        <v>533</v>
      </c>
      <c r="D2536" s="94">
        <f>VLOOKUP(Pag_Inicio_Corr_mas_casos[[#This Row],[Corregimiento]],Hoja3!$A$2:$D$676,4,0)</f>
        <v>50317</v>
      </c>
      <c r="E2536" s="93">
        <v>20</v>
      </c>
      <c r="F2536">
        <v>1</v>
      </c>
    </row>
    <row r="2537" spans="1:7">
      <c r="A2537" s="91">
        <v>44092</v>
      </c>
      <c r="B2537" s="92">
        <v>44092</v>
      </c>
      <c r="C2537" s="93" t="s">
        <v>526</v>
      </c>
      <c r="D2537" s="94">
        <f>VLOOKUP(Pag_Inicio_Corr_mas_casos[[#This Row],[Corregimiento]],Hoja3!$A$2:$D$676,4,0)</f>
        <v>40204</v>
      </c>
      <c r="E2537" s="93">
        <v>16</v>
      </c>
      <c r="F2537">
        <v>1</v>
      </c>
    </row>
    <row r="2538" spans="1:7">
      <c r="A2538" s="91">
        <v>44092</v>
      </c>
      <c r="B2538" s="92">
        <v>44092</v>
      </c>
      <c r="C2538" s="93" t="s">
        <v>380</v>
      </c>
      <c r="D2538" s="94">
        <f>VLOOKUP(Pag_Inicio_Corr_mas_casos[[#This Row],[Corregimiento]],Hoja3!$A$2:$D$676,4,0)</f>
        <v>81002</v>
      </c>
      <c r="E2538" s="93">
        <v>15</v>
      </c>
      <c r="F2538">
        <v>1</v>
      </c>
    </row>
    <row r="2539" spans="1:7">
      <c r="A2539" s="91">
        <v>44092</v>
      </c>
      <c r="B2539" s="92">
        <v>44092</v>
      </c>
      <c r="C2539" s="93" t="s">
        <v>397</v>
      </c>
      <c r="D2539" s="94">
        <f>VLOOKUP(Pag_Inicio_Corr_mas_casos[[#This Row],[Corregimiento]],Hoja3!$A$2:$D$676,4,0)</f>
        <v>40601</v>
      </c>
      <c r="E2539" s="93">
        <v>15</v>
      </c>
      <c r="F2539">
        <v>1</v>
      </c>
    </row>
    <row r="2540" spans="1:7">
      <c r="A2540" s="91">
        <v>44092</v>
      </c>
      <c r="B2540" s="92">
        <v>44092</v>
      </c>
      <c r="C2540" s="93" t="s">
        <v>405</v>
      </c>
      <c r="D2540" s="94">
        <f>VLOOKUP(Pag_Inicio_Corr_mas_casos[[#This Row],[Corregimiento]],Hoja3!$A$2:$D$676,4,0)</f>
        <v>80813</v>
      </c>
      <c r="E2540" s="93">
        <v>14</v>
      </c>
      <c r="F2540">
        <v>1</v>
      </c>
    </row>
    <row r="2541" spans="1:7">
      <c r="A2541" s="91">
        <v>44092</v>
      </c>
      <c r="B2541" s="92">
        <v>44092</v>
      </c>
      <c r="C2541" s="93" t="s">
        <v>395</v>
      </c>
      <c r="D2541" s="94">
        <f>VLOOKUP(Pag_Inicio_Corr_mas_casos[[#This Row],[Corregimiento]],Hoja3!$A$2:$D$676,4,0)</f>
        <v>80812</v>
      </c>
      <c r="E2541" s="93">
        <v>13</v>
      </c>
      <c r="F2541">
        <v>1</v>
      </c>
    </row>
    <row r="2542" spans="1:7">
      <c r="A2542" s="91">
        <v>44092</v>
      </c>
      <c r="B2542" s="92">
        <v>44092</v>
      </c>
      <c r="C2542" s="93" t="s">
        <v>388</v>
      </c>
      <c r="D2542" s="94">
        <f>VLOOKUP(Pag_Inicio_Corr_mas_casos[[#This Row],[Corregimiento]],Hoja3!$A$2:$D$676,4,0)</f>
        <v>80817</v>
      </c>
      <c r="E2542" s="93">
        <v>13</v>
      </c>
      <c r="F2542">
        <v>1</v>
      </c>
    </row>
    <row r="2543" spans="1:7">
      <c r="A2543" s="91">
        <v>44092</v>
      </c>
      <c r="B2543" s="92">
        <v>44092</v>
      </c>
      <c r="C2543" s="93" t="s">
        <v>410</v>
      </c>
      <c r="D2543" s="94">
        <f>VLOOKUP(Pag_Inicio_Corr_mas_casos[[#This Row],[Corregimiento]],Hoja3!$A$2:$D$676,4,0)</f>
        <v>80815</v>
      </c>
      <c r="E2543" s="93">
        <v>12</v>
      </c>
      <c r="F2543">
        <v>1</v>
      </c>
    </row>
    <row r="2544" spans="1:7">
      <c r="A2544" s="91">
        <v>44092</v>
      </c>
      <c r="B2544" s="92">
        <v>44092</v>
      </c>
      <c r="C2544" s="93" t="s">
        <v>425</v>
      </c>
      <c r="D2544" s="94">
        <f>VLOOKUP(Pag_Inicio_Corr_mas_casos[[#This Row],[Corregimiento]],Hoja3!$A$2:$D$676,4,0)</f>
        <v>81003</v>
      </c>
      <c r="E2544" s="93">
        <v>12</v>
      </c>
      <c r="F2544">
        <v>1</v>
      </c>
    </row>
    <row r="2545" spans="1:7">
      <c r="A2545" s="91">
        <v>44092</v>
      </c>
      <c r="B2545" s="92">
        <v>44092</v>
      </c>
      <c r="C2545" s="93" t="s">
        <v>387</v>
      </c>
      <c r="D2545" s="94">
        <f>VLOOKUP(Pag_Inicio_Corr_mas_casos[[#This Row],[Corregimiento]],Hoja3!$A$2:$D$676,4,0)</f>
        <v>80816</v>
      </c>
      <c r="E2545" s="93">
        <v>12</v>
      </c>
      <c r="F2545">
        <v>1</v>
      </c>
    </row>
    <row r="2546" spans="1:7">
      <c r="A2546" s="91">
        <v>44092</v>
      </c>
      <c r="B2546" s="92">
        <v>44092</v>
      </c>
      <c r="C2546" s="93" t="s">
        <v>386</v>
      </c>
      <c r="D2546" s="94">
        <f>VLOOKUP(Pag_Inicio_Corr_mas_casos[[#This Row],[Corregimiento]],Hoja3!$A$2:$D$676,4,0)</f>
        <v>81008</v>
      </c>
      <c r="E2546" s="93">
        <v>12</v>
      </c>
      <c r="F2546">
        <v>1</v>
      </c>
    </row>
    <row r="2547" spans="1:7">
      <c r="A2547" s="91">
        <v>44092</v>
      </c>
      <c r="B2547" s="92">
        <v>44092</v>
      </c>
      <c r="C2547" s="93" t="s">
        <v>379</v>
      </c>
      <c r="D2547" s="94">
        <f>VLOOKUP(Pag_Inicio_Corr_mas_casos[[#This Row],[Corregimiento]],Hoja3!$A$2:$D$676,4,0)</f>
        <v>130101</v>
      </c>
      <c r="E2547" s="93">
        <v>11</v>
      </c>
      <c r="F2547">
        <v>1</v>
      </c>
    </row>
    <row r="2548" spans="1:7">
      <c r="A2548" s="95">
        <v>44093</v>
      </c>
      <c r="B2548" s="96">
        <v>44093</v>
      </c>
      <c r="C2548" s="97" t="s">
        <v>542</v>
      </c>
      <c r="D2548" s="98">
        <f>VLOOKUP(Pag_Inicio_Corr_mas_casos[[#This Row],[Corregimiento]],Hoja3!$A$2:$D$676,4,0)</f>
        <v>60101</v>
      </c>
      <c r="E2548" s="97">
        <v>64</v>
      </c>
      <c r="F2548">
        <v>1</v>
      </c>
      <c r="G2548">
        <f>SUM(F2548:F2566)</f>
        <v>19</v>
      </c>
    </row>
    <row r="2549" spans="1:7">
      <c r="A2549" s="95">
        <v>44093</v>
      </c>
      <c r="B2549" s="96">
        <v>44093</v>
      </c>
      <c r="C2549" s="97" t="s">
        <v>393</v>
      </c>
      <c r="D2549" s="98">
        <f>VLOOKUP(Pag_Inicio_Corr_mas_casos[[#This Row],[Corregimiento]],Hoja3!$A$2:$D$676,4,0)</f>
        <v>130107</v>
      </c>
      <c r="E2549" s="97">
        <v>18</v>
      </c>
      <c r="F2549">
        <v>1</v>
      </c>
    </row>
    <row r="2550" spans="1:7">
      <c r="A2550" s="95">
        <v>44093</v>
      </c>
      <c r="B2550" s="96">
        <v>44093</v>
      </c>
      <c r="C2550" s="97" t="s">
        <v>392</v>
      </c>
      <c r="D2550" s="98">
        <f>VLOOKUP(Pag_Inicio_Corr_mas_casos[[#This Row],[Corregimiento]],Hoja3!$A$2:$D$676,4,0)</f>
        <v>80819</v>
      </c>
      <c r="E2550" s="97">
        <v>15</v>
      </c>
      <c r="F2550">
        <v>1</v>
      </c>
    </row>
    <row r="2551" spans="1:7">
      <c r="A2551" s="95">
        <v>44093</v>
      </c>
      <c r="B2551" s="96">
        <v>44093</v>
      </c>
      <c r="C2551" s="97" t="s">
        <v>389</v>
      </c>
      <c r="D2551" s="98">
        <f>VLOOKUP(Pag_Inicio_Corr_mas_casos[[#This Row],[Corregimiento]],Hoja3!$A$2:$D$676,4,0)</f>
        <v>80822</v>
      </c>
      <c r="E2551" s="97">
        <v>14</v>
      </c>
      <c r="F2551">
        <v>1</v>
      </c>
    </row>
    <row r="2552" spans="1:7">
      <c r="A2552" s="95">
        <v>44093</v>
      </c>
      <c r="B2552" s="96">
        <v>44093</v>
      </c>
      <c r="C2552" s="97" t="s">
        <v>414</v>
      </c>
      <c r="D2552" s="98">
        <f>VLOOKUP(Pag_Inicio_Corr_mas_casos[[#This Row],[Corregimiento]],Hoja3!$A$2:$D$676,4,0)</f>
        <v>130708</v>
      </c>
      <c r="E2552" s="97">
        <v>14</v>
      </c>
      <c r="F2552">
        <v>1</v>
      </c>
    </row>
    <row r="2553" spans="1:7">
      <c r="A2553" s="95">
        <v>44093</v>
      </c>
      <c r="B2553" s="96">
        <v>44093</v>
      </c>
      <c r="C2553" s="97" t="s">
        <v>424</v>
      </c>
      <c r="D2553" s="98">
        <f>VLOOKUP(Pag_Inicio_Corr_mas_casos[[#This Row],[Corregimiento]],Hoja3!$A$2:$D$676,4,0)</f>
        <v>130717</v>
      </c>
      <c r="E2553" s="97">
        <v>13</v>
      </c>
      <c r="F2553">
        <v>1</v>
      </c>
    </row>
    <row r="2554" spans="1:7">
      <c r="A2554" s="95">
        <v>44093</v>
      </c>
      <c r="B2554" s="96">
        <v>44093</v>
      </c>
      <c r="C2554" s="97" t="s">
        <v>436</v>
      </c>
      <c r="D2554" s="98">
        <f>VLOOKUP(Pag_Inicio_Corr_mas_casos[[#This Row],[Corregimiento]],Hoja3!$A$2:$D$676,4,0)</f>
        <v>91001</v>
      </c>
      <c r="E2554" s="97">
        <v>13</v>
      </c>
      <c r="F2554">
        <v>1</v>
      </c>
    </row>
    <row r="2555" spans="1:7">
      <c r="A2555" s="95">
        <v>44093</v>
      </c>
      <c r="B2555" s="96">
        <v>44093</v>
      </c>
      <c r="C2555" s="97" t="s">
        <v>410</v>
      </c>
      <c r="D2555" s="98">
        <f>VLOOKUP(Pag_Inicio_Corr_mas_casos[[#This Row],[Corregimiento]],Hoja3!$A$2:$D$676,4,0)</f>
        <v>80815</v>
      </c>
      <c r="E2555" s="97">
        <v>12</v>
      </c>
      <c r="F2555">
        <v>1</v>
      </c>
    </row>
    <row r="2556" spans="1:7">
      <c r="A2556" s="95">
        <v>44093</v>
      </c>
      <c r="B2556" s="96">
        <v>44093</v>
      </c>
      <c r="C2556" s="97" t="s">
        <v>398</v>
      </c>
      <c r="D2556" s="98">
        <f>VLOOKUP(Pag_Inicio_Corr_mas_casos[[#This Row],[Corregimiento]],Hoja3!$A$2:$D$676,4,0)</f>
        <v>80806</v>
      </c>
      <c r="E2556" s="97">
        <v>12</v>
      </c>
      <c r="F2556">
        <v>1</v>
      </c>
    </row>
    <row r="2557" spans="1:7">
      <c r="A2557" s="95">
        <v>44093</v>
      </c>
      <c r="B2557" s="96">
        <v>44093</v>
      </c>
      <c r="C2557" s="97" t="s">
        <v>395</v>
      </c>
      <c r="D2557" s="98">
        <f>VLOOKUP(Pag_Inicio_Corr_mas_casos[[#This Row],[Corregimiento]],Hoja3!$A$2:$D$676,4,0)</f>
        <v>80812</v>
      </c>
      <c r="E2557" s="97">
        <v>12</v>
      </c>
      <c r="F2557">
        <v>1</v>
      </c>
    </row>
    <row r="2558" spans="1:7">
      <c r="A2558" s="95">
        <v>44093</v>
      </c>
      <c r="B2558" s="96">
        <v>44093</v>
      </c>
      <c r="C2558" s="97" t="s">
        <v>396</v>
      </c>
      <c r="D2558" s="98">
        <f>VLOOKUP(Pag_Inicio_Corr_mas_casos[[#This Row],[Corregimiento]],Hoja3!$A$2:$D$676,4,0)</f>
        <v>130702</v>
      </c>
      <c r="E2558" s="97">
        <v>11</v>
      </c>
      <c r="F2558">
        <v>1</v>
      </c>
    </row>
    <row r="2559" spans="1:7">
      <c r="A2559" s="95">
        <v>44093</v>
      </c>
      <c r="B2559" s="96">
        <v>44093</v>
      </c>
      <c r="C2559" s="97" t="s">
        <v>372</v>
      </c>
      <c r="D2559" s="98">
        <f>VLOOKUP(Pag_Inicio_Corr_mas_casos[[#This Row],[Corregimiento]],Hoja3!$A$2:$D$676,4,0)</f>
        <v>130709</v>
      </c>
      <c r="E2559" s="97">
        <v>11</v>
      </c>
      <c r="F2559">
        <v>1</v>
      </c>
    </row>
    <row r="2560" spans="1:7">
      <c r="A2560" s="95">
        <v>44093</v>
      </c>
      <c r="B2560" s="96">
        <v>44093</v>
      </c>
      <c r="C2560" s="97" t="s">
        <v>390</v>
      </c>
      <c r="D2560" s="98">
        <f>VLOOKUP(Pag_Inicio_Corr_mas_casos[[#This Row],[Corregimiento]],Hoja3!$A$2:$D$676,4,0)</f>
        <v>80823</v>
      </c>
      <c r="E2560" s="97">
        <v>11</v>
      </c>
      <c r="F2560">
        <v>1</v>
      </c>
    </row>
    <row r="2561" spans="1:7">
      <c r="A2561" s="95">
        <v>44093</v>
      </c>
      <c r="B2561" s="96">
        <v>44093</v>
      </c>
      <c r="C2561" s="97" t="s">
        <v>391</v>
      </c>
      <c r="D2561" s="98">
        <f>VLOOKUP(Pag_Inicio_Corr_mas_casos[[#This Row],[Corregimiento]],Hoja3!$A$2:$D$676,4,0)</f>
        <v>81001</v>
      </c>
      <c r="E2561" s="97">
        <v>11</v>
      </c>
      <c r="F2561">
        <v>1</v>
      </c>
    </row>
    <row r="2562" spans="1:7">
      <c r="A2562" s="95">
        <v>44093</v>
      </c>
      <c r="B2562" s="96">
        <v>44093</v>
      </c>
      <c r="C2562" s="97" t="s">
        <v>383</v>
      </c>
      <c r="D2562" s="98">
        <f>VLOOKUP(Pag_Inicio_Corr_mas_casos[[#This Row],[Corregimiento]],Hoja3!$A$2:$D$676,4,0)</f>
        <v>130102</v>
      </c>
      <c r="E2562" s="97">
        <v>11</v>
      </c>
      <c r="F2562">
        <v>1</v>
      </c>
    </row>
    <row r="2563" spans="1:7">
      <c r="A2563" s="95">
        <v>44093</v>
      </c>
      <c r="B2563" s="96">
        <v>44093</v>
      </c>
      <c r="C2563" s="97" t="s">
        <v>399</v>
      </c>
      <c r="D2563" s="98">
        <f>VLOOKUP(Pag_Inicio_Corr_mas_casos[[#This Row],[Corregimiento]],Hoja3!$A$2:$D$676,4,0)</f>
        <v>130108</v>
      </c>
      <c r="E2563" s="97">
        <v>11</v>
      </c>
      <c r="F2563">
        <v>1</v>
      </c>
    </row>
    <row r="2564" spans="1:7">
      <c r="A2564" s="95">
        <v>44093</v>
      </c>
      <c r="B2564" s="96">
        <v>44093</v>
      </c>
      <c r="C2564" s="97" t="s">
        <v>546</v>
      </c>
      <c r="D2564" s="98">
        <f>VLOOKUP(Pag_Inicio_Corr_mas_casos[[#This Row],[Corregimiento]],Hoja3!$A$2:$D$676,4,0)</f>
        <v>130104</v>
      </c>
      <c r="E2564" s="97">
        <v>11</v>
      </c>
      <c r="F2564">
        <v>1</v>
      </c>
    </row>
    <row r="2565" spans="1:7">
      <c r="A2565" s="95">
        <v>44093</v>
      </c>
      <c r="B2565" s="96">
        <v>44093</v>
      </c>
      <c r="C2565" s="97" t="s">
        <v>397</v>
      </c>
      <c r="D2565" s="98">
        <f>VLOOKUP(Pag_Inicio_Corr_mas_casos[[#This Row],[Corregimiento]],Hoja3!$A$2:$D$676,4,0)</f>
        <v>40601</v>
      </c>
      <c r="E2565" s="97">
        <v>11</v>
      </c>
      <c r="F2565">
        <v>1</v>
      </c>
    </row>
    <row r="2566" spans="1:7">
      <c r="A2566" s="95">
        <v>44093</v>
      </c>
      <c r="B2566" s="96">
        <v>44093</v>
      </c>
      <c r="C2566" s="97" t="s">
        <v>381</v>
      </c>
      <c r="D2566" s="98">
        <f>VLOOKUP(Pag_Inicio_Corr_mas_casos[[#This Row],[Corregimiento]],Hoja3!$A$2:$D$676,4,0)</f>
        <v>130106</v>
      </c>
      <c r="E2566" s="97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547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459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405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379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381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385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384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383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392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441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412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542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388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393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380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509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390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389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429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432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2">
        <v>44095</v>
      </c>
      <c r="B2587" s="113">
        <v>44095</v>
      </c>
      <c r="C2587" s="114" t="s">
        <v>391</v>
      </c>
      <c r="D2587" s="115">
        <f>VLOOKUP(Pag_Inicio_Corr_mas_casos[[#This Row],[Corregimiento]],Hoja3!$A$2:$D$676,4,0)</f>
        <v>81001</v>
      </c>
      <c r="E2587" s="114">
        <v>23</v>
      </c>
      <c r="F2587">
        <v>1</v>
      </c>
      <c r="G2587">
        <f>SUM(F2587:F2598)</f>
        <v>12</v>
      </c>
    </row>
    <row r="2588" spans="1:7">
      <c r="A2588" s="112">
        <v>44095</v>
      </c>
      <c r="B2588" s="113">
        <v>44095</v>
      </c>
      <c r="C2588" s="114" t="s">
        <v>526</v>
      </c>
      <c r="D2588" s="115">
        <f>VLOOKUP(Pag_Inicio_Corr_mas_casos[[#This Row],[Corregimiento]],Hoja3!$A$2:$D$676,4,0)</f>
        <v>40204</v>
      </c>
      <c r="E2588" s="114">
        <v>14</v>
      </c>
      <c r="F2588">
        <v>1</v>
      </c>
    </row>
    <row r="2589" spans="1:7">
      <c r="A2589" s="112">
        <v>44095</v>
      </c>
      <c r="B2589" s="113">
        <v>44095</v>
      </c>
      <c r="C2589" s="114" t="s">
        <v>396</v>
      </c>
      <c r="D2589" s="115">
        <f>VLOOKUP(Pag_Inicio_Corr_mas_casos[[#This Row],[Corregimiento]],Hoja3!$A$2:$D$676,4,0)</f>
        <v>130702</v>
      </c>
      <c r="E2589" s="114">
        <v>13</v>
      </c>
      <c r="F2589">
        <v>1</v>
      </c>
    </row>
    <row r="2590" spans="1:7">
      <c r="A2590" s="112">
        <v>44095</v>
      </c>
      <c r="B2590" s="113">
        <v>44095</v>
      </c>
      <c r="C2590" s="114" t="s">
        <v>441</v>
      </c>
      <c r="D2590" s="115">
        <f>VLOOKUP(Pag_Inicio_Corr_mas_casos[[#This Row],[Corregimiento]],Hoja3!$A$2:$D$676,4,0)</f>
        <v>80818</v>
      </c>
      <c r="E2590" s="114">
        <v>13</v>
      </c>
      <c r="F2590">
        <v>1</v>
      </c>
    </row>
    <row r="2591" spans="1:7">
      <c r="A2591" s="112">
        <v>44095</v>
      </c>
      <c r="B2591" s="113">
        <v>44095</v>
      </c>
      <c r="C2591" s="114" t="s">
        <v>546</v>
      </c>
      <c r="D2591" s="115">
        <f>VLOOKUP(Pag_Inicio_Corr_mas_casos[[#This Row],[Corregimiento]],Hoja3!$A$2:$D$676,4,0)</f>
        <v>130104</v>
      </c>
      <c r="E2591" s="114">
        <v>13</v>
      </c>
      <c r="F2591">
        <v>1</v>
      </c>
    </row>
    <row r="2592" spans="1:7">
      <c r="A2592" s="112">
        <v>44095</v>
      </c>
      <c r="B2592" s="113">
        <v>44095</v>
      </c>
      <c r="C2592" s="114" t="s">
        <v>380</v>
      </c>
      <c r="D2592" s="115">
        <f>VLOOKUP(Pag_Inicio_Corr_mas_casos[[#This Row],[Corregimiento]],Hoja3!$A$2:$D$676,4,0)</f>
        <v>81002</v>
      </c>
      <c r="E2592" s="114">
        <v>12</v>
      </c>
      <c r="F2592">
        <v>1</v>
      </c>
    </row>
    <row r="2593" spans="1:7">
      <c r="A2593" s="112">
        <v>44095</v>
      </c>
      <c r="B2593" s="113">
        <v>44095</v>
      </c>
      <c r="C2593" s="114" t="s">
        <v>459</v>
      </c>
      <c r="D2593" s="115">
        <f>VLOOKUP(Pag_Inicio_Corr_mas_casos[[#This Row],[Corregimiento]],Hoja3!$A$2:$D$676,4,0)</f>
        <v>40611</v>
      </c>
      <c r="E2593" s="114">
        <v>12</v>
      </c>
      <c r="F2593">
        <v>1</v>
      </c>
    </row>
    <row r="2594" spans="1:7">
      <c r="A2594" s="112">
        <v>44095</v>
      </c>
      <c r="B2594" s="113">
        <v>44095</v>
      </c>
      <c r="C2594" s="114" t="s">
        <v>537</v>
      </c>
      <c r="D2594" s="115">
        <f>VLOOKUP(Pag_Inicio_Corr_mas_casos[[#This Row],[Corregimiento]],Hoja3!$A$2:$D$676,4,0)</f>
        <v>40205</v>
      </c>
      <c r="E2594" s="114">
        <v>12</v>
      </c>
      <c r="F2594">
        <v>1</v>
      </c>
    </row>
    <row r="2595" spans="1:7">
      <c r="A2595" s="112">
        <v>44095</v>
      </c>
      <c r="B2595" s="113">
        <v>44095</v>
      </c>
      <c r="C2595" s="114" t="s">
        <v>389</v>
      </c>
      <c r="D2595" s="115">
        <f>VLOOKUP(Pag_Inicio_Corr_mas_casos[[#This Row],[Corregimiento]],Hoja3!$A$2:$D$676,4,0)</f>
        <v>80822</v>
      </c>
      <c r="E2595" s="114">
        <v>11</v>
      </c>
      <c r="F2595">
        <v>1</v>
      </c>
    </row>
    <row r="2596" spans="1:7">
      <c r="A2596" s="112">
        <v>44095</v>
      </c>
      <c r="B2596" s="113">
        <v>44095</v>
      </c>
      <c r="C2596" s="114" t="s">
        <v>542</v>
      </c>
      <c r="D2596" s="115">
        <f>VLOOKUP(Pag_Inicio_Corr_mas_casos[[#This Row],[Corregimiento]],Hoja3!$A$2:$D$676,4,0)</f>
        <v>60101</v>
      </c>
      <c r="E2596" s="114">
        <v>11</v>
      </c>
      <c r="F2596">
        <v>1</v>
      </c>
    </row>
    <row r="2597" spans="1:7">
      <c r="A2597" s="112">
        <v>44095</v>
      </c>
      <c r="B2597" s="113">
        <v>44095</v>
      </c>
      <c r="C2597" s="114" t="s">
        <v>383</v>
      </c>
      <c r="D2597" s="115">
        <f>VLOOKUP(Pag_Inicio_Corr_mas_casos[[#This Row],[Corregimiento]],Hoja3!$A$2:$D$676,4,0)</f>
        <v>130102</v>
      </c>
      <c r="E2597" s="114">
        <v>11</v>
      </c>
      <c r="F2597">
        <v>1</v>
      </c>
    </row>
    <row r="2598" spans="1:7">
      <c r="A2598" s="112">
        <v>44095</v>
      </c>
      <c r="B2598" s="113">
        <v>44095</v>
      </c>
      <c r="C2598" s="114" t="s">
        <v>381</v>
      </c>
      <c r="D2598" s="115">
        <f>VLOOKUP(Pag_Inicio_Corr_mas_casos[[#This Row],[Corregimiento]],Hoja3!$A$2:$D$676,4,0)</f>
        <v>130106</v>
      </c>
      <c r="E2598" s="114">
        <v>11</v>
      </c>
      <c r="F2598">
        <v>1</v>
      </c>
    </row>
    <row r="2599" spans="1:7">
      <c r="A2599" s="116">
        <v>44096</v>
      </c>
      <c r="B2599" s="117">
        <v>44096</v>
      </c>
      <c r="C2599" s="118" t="s">
        <v>528</v>
      </c>
      <c r="D2599" s="119">
        <f>VLOOKUP(Pag_Inicio_Corr_mas_casos[[#This Row],[Corregimiento]],Hoja3!$A$2:$D$676,4,0)</f>
        <v>110201</v>
      </c>
      <c r="E2599" s="118">
        <v>27</v>
      </c>
      <c r="F2599">
        <v>1</v>
      </c>
      <c r="G2599">
        <f>SUM(F2599:F2611)</f>
        <v>13</v>
      </c>
    </row>
    <row r="2600" spans="1:7">
      <c r="A2600" s="116">
        <v>44096</v>
      </c>
      <c r="B2600" s="117">
        <v>44096</v>
      </c>
      <c r="C2600" s="118" t="s">
        <v>381</v>
      </c>
      <c r="D2600" s="119">
        <f>VLOOKUP(Pag_Inicio_Corr_mas_casos[[#This Row],[Corregimiento]],Hoja3!$A$2:$D$676,4,0)</f>
        <v>130106</v>
      </c>
      <c r="E2600" s="118">
        <v>24</v>
      </c>
      <c r="F2600">
        <v>1</v>
      </c>
    </row>
    <row r="2601" spans="1:7">
      <c r="A2601" s="116">
        <v>44096</v>
      </c>
      <c r="B2601" s="117">
        <v>44096</v>
      </c>
      <c r="C2601" s="118" t="s">
        <v>392</v>
      </c>
      <c r="D2601" s="119">
        <f>VLOOKUP(Pag_Inicio_Corr_mas_casos[[#This Row],[Corregimiento]],Hoja3!$A$2:$D$676,4,0)</f>
        <v>80819</v>
      </c>
      <c r="E2601" s="118">
        <v>20</v>
      </c>
      <c r="F2601">
        <v>1</v>
      </c>
    </row>
    <row r="2602" spans="1:7">
      <c r="A2602" s="116">
        <v>44096</v>
      </c>
      <c r="B2602" s="117">
        <v>44096</v>
      </c>
      <c r="C2602" s="118" t="s">
        <v>397</v>
      </c>
      <c r="D2602" s="119">
        <f>VLOOKUP(Pag_Inicio_Corr_mas_casos[[#This Row],[Corregimiento]],Hoja3!$A$2:$D$676,4,0)</f>
        <v>40601</v>
      </c>
      <c r="E2602" s="118">
        <v>18</v>
      </c>
      <c r="F2602">
        <v>1</v>
      </c>
    </row>
    <row r="2603" spans="1:7">
      <c r="A2603" s="116">
        <v>44096</v>
      </c>
      <c r="B2603" s="117">
        <v>44096</v>
      </c>
      <c r="C2603" s="118" t="s">
        <v>390</v>
      </c>
      <c r="D2603" s="119">
        <f>VLOOKUP(Pag_Inicio_Corr_mas_casos[[#This Row],[Corregimiento]],Hoja3!$A$2:$D$676,4,0)</f>
        <v>80823</v>
      </c>
      <c r="E2603" s="118">
        <v>16</v>
      </c>
      <c r="F2603">
        <v>1</v>
      </c>
    </row>
    <row r="2604" spans="1:7">
      <c r="A2604" s="116">
        <v>44096</v>
      </c>
      <c r="B2604" s="117">
        <v>44096</v>
      </c>
      <c r="C2604" s="118" t="s">
        <v>548</v>
      </c>
      <c r="D2604" s="119">
        <f>VLOOKUP(Pag_Inicio_Corr_mas_casos[[#This Row],[Corregimiento]],Hoja3!$A$2:$D$676,4,0)</f>
        <v>130703</v>
      </c>
      <c r="E2604" s="118">
        <v>12</v>
      </c>
      <c r="F2604">
        <v>1</v>
      </c>
    </row>
    <row r="2605" spans="1:7">
      <c r="A2605" s="116">
        <v>44096</v>
      </c>
      <c r="B2605" s="117">
        <v>44096</v>
      </c>
      <c r="C2605" s="118" t="s">
        <v>393</v>
      </c>
      <c r="D2605" s="119">
        <f>VLOOKUP(Pag_Inicio_Corr_mas_casos[[#This Row],[Corregimiento]],Hoja3!$A$2:$D$676,4,0)</f>
        <v>130107</v>
      </c>
      <c r="E2605" s="118">
        <v>12</v>
      </c>
      <c r="F2605">
        <v>1</v>
      </c>
    </row>
    <row r="2606" spans="1:7">
      <c r="A2606" s="116">
        <v>44096</v>
      </c>
      <c r="B2606" s="117">
        <v>44096</v>
      </c>
      <c r="C2606" s="118" t="s">
        <v>399</v>
      </c>
      <c r="D2606" s="119">
        <f>VLOOKUP(Pag_Inicio_Corr_mas_casos[[#This Row],[Corregimiento]],Hoja3!$A$2:$D$676,4,0)</f>
        <v>130108</v>
      </c>
      <c r="E2606" s="118">
        <v>12</v>
      </c>
      <c r="F2606">
        <v>1</v>
      </c>
    </row>
    <row r="2607" spans="1:7">
      <c r="A2607" s="116">
        <v>44096</v>
      </c>
      <c r="B2607" s="117">
        <v>44096</v>
      </c>
      <c r="C2607" s="118" t="s">
        <v>412</v>
      </c>
      <c r="D2607" s="119">
        <f>VLOOKUP(Pag_Inicio_Corr_mas_casos[[#This Row],[Corregimiento]],Hoja3!$A$2:$D$676,4,0)</f>
        <v>80811</v>
      </c>
      <c r="E2607" s="118">
        <v>11</v>
      </c>
      <c r="F2607">
        <v>1</v>
      </c>
    </row>
    <row r="2608" spans="1:7">
      <c r="A2608" s="116">
        <v>44096</v>
      </c>
      <c r="B2608" s="117">
        <v>44096</v>
      </c>
      <c r="C2608" s="118" t="s">
        <v>443</v>
      </c>
      <c r="D2608" s="119">
        <f>VLOOKUP(Pag_Inicio_Corr_mas_casos[[#This Row],[Corregimiento]],Hoja3!$A$2:$D$676,4,0)</f>
        <v>130716</v>
      </c>
      <c r="E2608" s="118">
        <v>11</v>
      </c>
      <c r="F2608">
        <v>1</v>
      </c>
    </row>
    <row r="2609" spans="1:7">
      <c r="A2609" s="116">
        <v>44096</v>
      </c>
      <c r="B2609" s="117">
        <v>44096</v>
      </c>
      <c r="C2609" s="118" t="s">
        <v>379</v>
      </c>
      <c r="D2609" s="119">
        <f>VLOOKUP(Pag_Inicio_Corr_mas_casos[[#This Row],[Corregimiento]],Hoja3!$A$2:$D$676,4,0)</f>
        <v>130101</v>
      </c>
      <c r="E2609" s="118">
        <v>11</v>
      </c>
      <c r="F2609">
        <v>1</v>
      </c>
    </row>
    <row r="2610" spans="1:7">
      <c r="A2610" s="116">
        <v>44096</v>
      </c>
      <c r="B2610" s="117">
        <v>44096</v>
      </c>
      <c r="C2610" s="118" t="s">
        <v>405</v>
      </c>
      <c r="D2610" s="119">
        <f>VLOOKUP(Pag_Inicio_Corr_mas_casos[[#This Row],[Corregimiento]],Hoja3!$A$2:$D$676,4,0)</f>
        <v>80813</v>
      </c>
      <c r="E2610" s="118">
        <v>11</v>
      </c>
      <c r="F2610">
        <v>1</v>
      </c>
    </row>
    <row r="2611" spans="1:7">
      <c r="A2611" s="116">
        <v>44096</v>
      </c>
      <c r="B2611" s="117">
        <v>44096</v>
      </c>
      <c r="C2611" s="118" t="s">
        <v>388</v>
      </c>
      <c r="D2611" s="119">
        <f>VLOOKUP(Pag_Inicio_Corr_mas_casos[[#This Row],[Corregimiento]],Hoja3!$A$2:$D$676,4,0)</f>
        <v>80817</v>
      </c>
      <c r="E2611" s="118">
        <v>11</v>
      </c>
      <c r="F2611">
        <v>1</v>
      </c>
    </row>
    <row r="2612" spans="1:7">
      <c r="A2612" s="99">
        <v>44097</v>
      </c>
      <c r="B2612" s="100">
        <v>44097</v>
      </c>
      <c r="C2612" s="101" t="s">
        <v>392</v>
      </c>
      <c r="D2612" s="102">
        <f>VLOOKUP(Pag_Inicio_Corr_mas_casos[[#This Row],[Corregimiento]],Hoja3!$A$2:$D$676,4,0)</f>
        <v>80819</v>
      </c>
      <c r="E2612" s="101">
        <v>76</v>
      </c>
      <c r="F2612">
        <v>1</v>
      </c>
      <c r="G2612">
        <f>SUM(F2612:F2627)</f>
        <v>16</v>
      </c>
    </row>
    <row r="2613" spans="1:7">
      <c r="A2613" s="99">
        <v>44097</v>
      </c>
      <c r="B2613" s="100">
        <v>44097</v>
      </c>
      <c r="C2613" s="101" t="s">
        <v>388</v>
      </c>
      <c r="D2613" s="102">
        <f>VLOOKUP(Pag_Inicio_Corr_mas_casos[[#This Row],[Corregimiento]],Hoja3!$A$2:$D$676,4,0)</f>
        <v>80817</v>
      </c>
      <c r="E2613" s="101">
        <v>22</v>
      </c>
      <c r="F2613">
        <v>1</v>
      </c>
    </row>
    <row r="2614" spans="1:7">
      <c r="A2614" s="99">
        <v>44097</v>
      </c>
      <c r="B2614" s="100">
        <v>44097</v>
      </c>
      <c r="C2614" s="101" t="s">
        <v>397</v>
      </c>
      <c r="D2614" s="102">
        <f>VLOOKUP(Pag_Inicio_Corr_mas_casos[[#This Row],[Corregimiento]],Hoja3!$A$2:$D$676,4,0)</f>
        <v>40601</v>
      </c>
      <c r="E2614" s="101">
        <v>21</v>
      </c>
      <c r="F2614">
        <v>1</v>
      </c>
    </row>
    <row r="2615" spans="1:7">
      <c r="A2615" s="99">
        <v>44097</v>
      </c>
      <c r="B2615" s="100">
        <v>44097</v>
      </c>
      <c r="C2615" s="101" t="s">
        <v>519</v>
      </c>
      <c r="D2615" s="102">
        <f>VLOOKUP(Pag_Inicio_Corr_mas_casos[[#This Row],[Corregimiento]],Hoja3!$A$2:$D$676,4,0)</f>
        <v>20205</v>
      </c>
      <c r="E2615" s="101">
        <v>19</v>
      </c>
      <c r="F2615">
        <v>1</v>
      </c>
    </row>
    <row r="2616" spans="1:7">
      <c r="A2616" s="99">
        <v>44097</v>
      </c>
      <c r="B2616" s="100">
        <v>44097</v>
      </c>
      <c r="C2616" s="101" t="s">
        <v>541</v>
      </c>
      <c r="D2616" s="102">
        <f>VLOOKUP(Pag_Inicio_Corr_mas_casos[[#This Row],[Corregimiento]],Hoja3!$A$2:$D$676,4,0)</f>
        <v>41308</v>
      </c>
      <c r="E2616" s="101">
        <v>17</v>
      </c>
      <c r="F2616">
        <v>1</v>
      </c>
    </row>
    <row r="2617" spans="1:7">
      <c r="A2617" s="99">
        <v>44097</v>
      </c>
      <c r="B2617" s="100">
        <v>44097</v>
      </c>
      <c r="C2617" s="101" t="s">
        <v>395</v>
      </c>
      <c r="D2617" s="102">
        <f>VLOOKUP(Pag_Inicio_Corr_mas_casos[[#This Row],[Corregimiento]],Hoja3!$A$2:$D$676,4,0)</f>
        <v>80812</v>
      </c>
      <c r="E2617" s="101">
        <v>17</v>
      </c>
      <c r="F2617">
        <v>1</v>
      </c>
    </row>
    <row r="2618" spans="1:7">
      <c r="A2618" s="99">
        <v>44097</v>
      </c>
      <c r="B2618" s="100">
        <v>44097</v>
      </c>
      <c r="C2618" s="101" t="s">
        <v>381</v>
      </c>
      <c r="D2618" s="102">
        <f>VLOOKUP(Pag_Inicio_Corr_mas_casos[[#This Row],[Corregimiento]],Hoja3!$A$2:$D$676,4,0)</f>
        <v>130106</v>
      </c>
      <c r="E2618" s="101">
        <v>16</v>
      </c>
      <c r="F2618">
        <v>1</v>
      </c>
    </row>
    <row r="2619" spans="1:7">
      <c r="A2619" s="99">
        <v>44097</v>
      </c>
      <c r="B2619" s="100">
        <v>44097</v>
      </c>
      <c r="C2619" s="101" t="s">
        <v>483</v>
      </c>
      <c r="D2619" s="102">
        <f>VLOOKUP(Pag_Inicio_Corr_mas_casos[[#This Row],[Corregimiento]],Hoja3!$A$2:$D$676,4,0)</f>
        <v>40606</v>
      </c>
      <c r="E2619" s="101">
        <v>15</v>
      </c>
      <c r="F2619">
        <v>1</v>
      </c>
    </row>
    <row r="2620" spans="1:7">
      <c r="A2620" s="99">
        <v>44097</v>
      </c>
      <c r="B2620" s="100">
        <v>44097</v>
      </c>
      <c r="C2620" s="101" t="s">
        <v>402</v>
      </c>
      <c r="D2620" s="102">
        <f>VLOOKUP(Pag_Inicio_Corr_mas_casos[[#This Row],[Corregimiento]],Hoja3!$A$2:$D$676,4,0)</f>
        <v>30113</v>
      </c>
      <c r="E2620" s="101">
        <v>14</v>
      </c>
      <c r="F2620">
        <v>1</v>
      </c>
    </row>
    <row r="2621" spans="1:7">
      <c r="A2621" s="99">
        <v>44097</v>
      </c>
      <c r="B2621" s="100">
        <v>44097</v>
      </c>
      <c r="C2621" s="101" t="s">
        <v>380</v>
      </c>
      <c r="D2621" s="102">
        <f>VLOOKUP(Pag_Inicio_Corr_mas_casos[[#This Row],[Corregimiento]],Hoja3!$A$2:$D$676,4,0)</f>
        <v>81002</v>
      </c>
      <c r="E2621" s="101">
        <v>14</v>
      </c>
      <c r="F2621">
        <v>1</v>
      </c>
    </row>
    <row r="2622" spans="1:7">
      <c r="A2622" s="99">
        <v>44097</v>
      </c>
      <c r="B2622" s="100">
        <v>44097</v>
      </c>
      <c r="C2622" s="101" t="s">
        <v>398</v>
      </c>
      <c r="D2622" s="102">
        <f>VLOOKUP(Pag_Inicio_Corr_mas_casos[[#This Row],[Corregimiento]],Hoja3!$A$2:$D$676,4,0)</f>
        <v>80806</v>
      </c>
      <c r="E2622" s="101">
        <v>14</v>
      </c>
      <c r="F2622">
        <v>1</v>
      </c>
    </row>
    <row r="2623" spans="1:7">
      <c r="A2623" s="99">
        <v>44097</v>
      </c>
      <c r="B2623" s="100">
        <v>44097</v>
      </c>
      <c r="C2623" s="101" t="s">
        <v>441</v>
      </c>
      <c r="D2623" s="102">
        <f>VLOOKUP(Pag_Inicio_Corr_mas_casos[[#This Row],[Corregimiento]],Hoja3!$A$2:$D$676,4,0)</f>
        <v>80818</v>
      </c>
      <c r="E2623" s="101">
        <v>12</v>
      </c>
      <c r="F2623">
        <v>1</v>
      </c>
    </row>
    <row r="2624" spans="1:7">
      <c r="A2624" s="99">
        <v>44097</v>
      </c>
      <c r="B2624" s="100">
        <v>44097</v>
      </c>
      <c r="C2624" s="101" t="s">
        <v>410</v>
      </c>
      <c r="D2624" s="102">
        <f>VLOOKUP(Pag_Inicio_Corr_mas_casos[[#This Row],[Corregimiento]],Hoja3!$A$2:$D$676,4,0)</f>
        <v>80815</v>
      </c>
      <c r="E2624" s="101">
        <v>12</v>
      </c>
      <c r="F2624">
        <v>1</v>
      </c>
    </row>
    <row r="2625" spans="1:7">
      <c r="A2625" s="99">
        <v>44097</v>
      </c>
      <c r="B2625" s="100">
        <v>44097</v>
      </c>
      <c r="C2625" s="101" t="s">
        <v>391</v>
      </c>
      <c r="D2625" s="102">
        <f>VLOOKUP(Pag_Inicio_Corr_mas_casos[[#This Row],[Corregimiento]],Hoja3!$A$2:$D$676,4,0)</f>
        <v>81001</v>
      </c>
      <c r="E2625" s="101">
        <v>12</v>
      </c>
      <c r="F2625">
        <v>1</v>
      </c>
    </row>
    <row r="2626" spans="1:7">
      <c r="A2626" s="99">
        <v>44097</v>
      </c>
      <c r="B2626" s="100">
        <v>44097</v>
      </c>
      <c r="C2626" s="101" t="s">
        <v>418</v>
      </c>
      <c r="D2626" s="102">
        <f>VLOOKUP(Pag_Inicio_Corr_mas_casos[[#This Row],[Corregimiento]],Hoja3!$A$2:$D$676,4,0)</f>
        <v>130105</v>
      </c>
      <c r="E2626" s="101">
        <v>12</v>
      </c>
      <c r="F2626">
        <v>1</v>
      </c>
    </row>
    <row r="2627" spans="1:7">
      <c r="A2627" s="99">
        <v>44097</v>
      </c>
      <c r="B2627" s="100">
        <v>44097</v>
      </c>
      <c r="C2627" s="101" t="s">
        <v>379</v>
      </c>
      <c r="D2627" s="102">
        <f>VLOOKUP(Pag_Inicio_Corr_mas_casos[[#This Row],[Corregimiento]],Hoja3!$A$2:$D$676,4,0)</f>
        <v>130101</v>
      </c>
      <c r="E2627" s="101">
        <v>11</v>
      </c>
      <c r="F2627">
        <v>1</v>
      </c>
    </row>
    <row r="2628" spans="1:7">
      <c r="A2628" s="103">
        <v>44098</v>
      </c>
      <c r="B2628" s="104">
        <v>44098</v>
      </c>
      <c r="C2628" s="105" t="s">
        <v>515</v>
      </c>
      <c r="D2628" s="106">
        <f>VLOOKUP(Pag_Inicio_Corr_mas_casos[[#This Row],[Corregimiento]],Hoja3!$A$2:$D$676,4,0)</f>
        <v>91101</v>
      </c>
      <c r="E2628" s="105">
        <v>31</v>
      </c>
      <c r="F2628">
        <v>1</v>
      </c>
      <c r="G2628">
        <f>SUM(F2628:F2649)</f>
        <v>22</v>
      </c>
    </row>
    <row r="2629" spans="1:7">
      <c r="A2629" s="103">
        <v>44098</v>
      </c>
      <c r="B2629" s="105">
        <v>44098</v>
      </c>
      <c r="C2629" s="105" t="s">
        <v>381</v>
      </c>
      <c r="D2629" s="106">
        <f>VLOOKUP(Pag_Inicio_Corr_mas_casos[[#This Row],[Corregimiento]],Hoja3!$A$2:$D$676,4,0)</f>
        <v>130106</v>
      </c>
      <c r="E2629" s="105">
        <v>24</v>
      </c>
      <c r="F2629">
        <v>1</v>
      </c>
    </row>
    <row r="2630" spans="1:7">
      <c r="A2630" s="103">
        <v>44098</v>
      </c>
      <c r="B2630" s="105">
        <v>44098</v>
      </c>
      <c r="C2630" s="105" t="s">
        <v>397</v>
      </c>
      <c r="D2630" s="106">
        <f>VLOOKUP(Pag_Inicio_Corr_mas_casos[[#This Row],[Corregimiento]],Hoja3!$A$2:$D$676,4,0)</f>
        <v>40601</v>
      </c>
      <c r="E2630" s="105">
        <v>22</v>
      </c>
      <c r="F2630">
        <v>1</v>
      </c>
    </row>
    <row r="2631" spans="1:7">
      <c r="A2631" s="103">
        <v>44098</v>
      </c>
      <c r="B2631" s="105">
        <v>44098</v>
      </c>
      <c r="C2631" s="105" t="s">
        <v>436</v>
      </c>
      <c r="D2631" s="106">
        <f>VLOOKUP(Pag_Inicio_Corr_mas_casos[[#This Row],[Corregimiento]],Hoja3!$A$2:$D$676,4,0)</f>
        <v>91001</v>
      </c>
      <c r="E2631" s="105">
        <v>20</v>
      </c>
      <c r="F2631">
        <v>1</v>
      </c>
    </row>
    <row r="2632" spans="1:7">
      <c r="A2632" s="103">
        <v>44098</v>
      </c>
      <c r="B2632" s="105">
        <v>44098</v>
      </c>
      <c r="C2632" s="105" t="s">
        <v>391</v>
      </c>
      <c r="D2632" s="106">
        <f>VLOOKUP(Pag_Inicio_Corr_mas_casos[[#This Row],[Corregimiento]],Hoja3!$A$2:$D$676,4,0)</f>
        <v>81001</v>
      </c>
      <c r="E2632" s="105">
        <v>19</v>
      </c>
      <c r="F2632">
        <v>1</v>
      </c>
    </row>
    <row r="2633" spans="1:7">
      <c r="A2633" s="103">
        <v>44098</v>
      </c>
      <c r="B2633" s="105">
        <v>44098</v>
      </c>
      <c r="C2633" s="105" t="s">
        <v>441</v>
      </c>
      <c r="D2633" s="106">
        <f>VLOOKUP(Pag_Inicio_Corr_mas_casos[[#This Row],[Corregimiento]],Hoja3!$A$2:$D$676,4,0)</f>
        <v>80818</v>
      </c>
      <c r="E2633" s="105">
        <v>19</v>
      </c>
      <c r="F2633">
        <v>1</v>
      </c>
    </row>
    <row r="2634" spans="1:7">
      <c r="A2634" s="103">
        <v>44098</v>
      </c>
      <c r="B2634" s="105">
        <v>44098</v>
      </c>
      <c r="C2634" s="105" t="s">
        <v>414</v>
      </c>
      <c r="D2634" s="106">
        <f>VLOOKUP(Pag_Inicio_Corr_mas_casos[[#This Row],[Corregimiento]],Hoja3!$A$2:$D$676,4,0)</f>
        <v>130708</v>
      </c>
      <c r="E2634" s="105">
        <v>18</v>
      </c>
      <c r="F2634">
        <v>1</v>
      </c>
    </row>
    <row r="2635" spans="1:7">
      <c r="A2635" s="103">
        <v>44098</v>
      </c>
      <c r="B2635" s="105">
        <v>44098</v>
      </c>
      <c r="C2635" s="105" t="s">
        <v>388</v>
      </c>
      <c r="D2635" s="106">
        <f>VLOOKUP(Pag_Inicio_Corr_mas_casos[[#This Row],[Corregimiento]],Hoja3!$A$2:$D$676,4,0)</f>
        <v>80817</v>
      </c>
      <c r="E2635" s="105">
        <v>17</v>
      </c>
      <c r="F2635">
        <v>1</v>
      </c>
    </row>
    <row r="2636" spans="1:7">
      <c r="A2636" s="103">
        <v>44098</v>
      </c>
      <c r="B2636" s="105">
        <v>44098</v>
      </c>
      <c r="C2636" s="105" t="s">
        <v>409</v>
      </c>
      <c r="D2636" s="106">
        <f>VLOOKUP(Pag_Inicio_Corr_mas_casos[[#This Row],[Corregimiento]],Hoja3!$A$2:$D$676,4,0)</f>
        <v>80820</v>
      </c>
      <c r="E2636" s="105">
        <v>17</v>
      </c>
      <c r="F2636">
        <v>1</v>
      </c>
    </row>
    <row r="2637" spans="1:7">
      <c r="A2637" s="103">
        <v>44098</v>
      </c>
      <c r="B2637" s="105">
        <v>44098</v>
      </c>
      <c r="C2637" s="105" t="s">
        <v>385</v>
      </c>
      <c r="D2637" s="106">
        <f>VLOOKUP(Pag_Inicio_Corr_mas_casos[[#This Row],[Corregimiento]],Hoja3!$A$2:$D$676,4,0)</f>
        <v>81007</v>
      </c>
      <c r="E2637" s="105">
        <v>15</v>
      </c>
      <c r="F2637">
        <v>1</v>
      </c>
    </row>
    <row r="2638" spans="1:7">
      <c r="A2638" s="103">
        <v>44098</v>
      </c>
      <c r="B2638" s="105">
        <v>44098</v>
      </c>
      <c r="C2638" s="105" t="s">
        <v>389</v>
      </c>
      <c r="D2638" s="106">
        <f>VLOOKUP(Pag_Inicio_Corr_mas_casos[[#This Row],[Corregimiento]],Hoja3!$A$2:$D$676,4,0)</f>
        <v>80822</v>
      </c>
      <c r="E2638" s="105">
        <v>14</v>
      </c>
      <c r="F2638">
        <v>1</v>
      </c>
    </row>
    <row r="2639" spans="1:7">
      <c r="A2639" s="103">
        <v>44098</v>
      </c>
      <c r="B2639" s="105">
        <v>44098</v>
      </c>
      <c r="C2639" s="105" t="s">
        <v>384</v>
      </c>
      <c r="D2639" s="106">
        <f>VLOOKUP(Pag_Inicio_Corr_mas_casos[[#This Row],[Corregimiento]],Hoja3!$A$2:$D$676,4,0)</f>
        <v>80821</v>
      </c>
      <c r="E2639" s="105">
        <v>14</v>
      </c>
      <c r="F2639">
        <v>1</v>
      </c>
    </row>
    <row r="2640" spans="1:7">
      <c r="A2640" s="103">
        <v>44098</v>
      </c>
      <c r="B2640" s="105">
        <v>44098</v>
      </c>
      <c r="C2640" s="105" t="s">
        <v>405</v>
      </c>
      <c r="D2640" s="106">
        <f>VLOOKUP(Pag_Inicio_Corr_mas_casos[[#This Row],[Corregimiento]],Hoja3!$A$2:$D$676,4,0)</f>
        <v>80813</v>
      </c>
      <c r="E2640" s="105">
        <v>13</v>
      </c>
      <c r="F2640">
        <v>1</v>
      </c>
    </row>
    <row r="2641" spans="1:7">
      <c r="A2641" s="103">
        <v>44098</v>
      </c>
      <c r="B2641" s="105">
        <v>44098</v>
      </c>
      <c r="C2641" s="105" t="s">
        <v>379</v>
      </c>
      <c r="D2641" s="106">
        <f>VLOOKUP(Pag_Inicio_Corr_mas_casos[[#This Row],[Corregimiento]],Hoja3!$A$2:$D$676,4,0)</f>
        <v>130101</v>
      </c>
      <c r="E2641" s="105">
        <v>13</v>
      </c>
      <c r="F2641">
        <v>1</v>
      </c>
    </row>
    <row r="2642" spans="1:7">
      <c r="A2642" s="103">
        <v>44098</v>
      </c>
      <c r="B2642" s="105">
        <v>44098</v>
      </c>
      <c r="C2642" s="105" t="s">
        <v>398</v>
      </c>
      <c r="D2642" s="106">
        <f>VLOOKUP(Pag_Inicio_Corr_mas_casos[[#This Row],[Corregimiento]],Hoja3!$A$2:$D$676,4,0)</f>
        <v>80806</v>
      </c>
      <c r="E2642" s="105">
        <v>12</v>
      </c>
      <c r="F2642">
        <v>1</v>
      </c>
    </row>
    <row r="2643" spans="1:7">
      <c r="A2643" s="103">
        <v>44098</v>
      </c>
      <c r="B2643" s="105">
        <v>44098</v>
      </c>
      <c r="C2643" s="105" t="s">
        <v>432</v>
      </c>
      <c r="D2643" s="106">
        <f>VLOOKUP(Pag_Inicio_Corr_mas_casos[[#This Row],[Corregimiento]],Hoja3!$A$2:$D$676,4,0)</f>
        <v>80814</v>
      </c>
      <c r="E2643" s="105">
        <v>12</v>
      </c>
      <c r="F2643">
        <v>1</v>
      </c>
    </row>
    <row r="2644" spans="1:7">
      <c r="A2644" s="103">
        <v>44098</v>
      </c>
      <c r="B2644" s="105">
        <v>44098</v>
      </c>
      <c r="C2644" s="105" t="s">
        <v>416</v>
      </c>
      <c r="D2644" s="106">
        <f>VLOOKUP(Pag_Inicio_Corr_mas_casos[[#This Row],[Corregimiento]],Hoja3!$A$2:$D$676,4,0)</f>
        <v>50208</v>
      </c>
      <c r="E2644" s="105">
        <v>12</v>
      </c>
      <c r="F2644">
        <v>1</v>
      </c>
    </row>
    <row r="2645" spans="1:7">
      <c r="A2645" s="103">
        <v>44098</v>
      </c>
      <c r="B2645" s="105">
        <v>44098</v>
      </c>
      <c r="C2645" s="105" t="s">
        <v>392</v>
      </c>
      <c r="D2645" s="106">
        <f>VLOOKUP(Pag_Inicio_Corr_mas_casos[[#This Row],[Corregimiento]],Hoja3!$A$2:$D$676,4,0)</f>
        <v>80819</v>
      </c>
      <c r="E2645" s="105">
        <v>12</v>
      </c>
      <c r="F2645">
        <v>1</v>
      </c>
    </row>
    <row r="2646" spans="1:7">
      <c r="A2646" s="103">
        <v>44098</v>
      </c>
      <c r="B2646" s="105">
        <v>44098</v>
      </c>
      <c r="C2646" s="105" t="s">
        <v>395</v>
      </c>
      <c r="D2646" s="106">
        <f>VLOOKUP(Pag_Inicio_Corr_mas_casos[[#This Row],[Corregimiento]],Hoja3!$A$2:$D$676,4,0)</f>
        <v>80812</v>
      </c>
      <c r="E2646" s="105">
        <v>11</v>
      </c>
      <c r="F2646">
        <v>1</v>
      </c>
    </row>
    <row r="2647" spans="1:7">
      <c r="A2647" s="103">
        <v>44098</v>
      </c>
      <c r="B2647" s="105">
        <v>44098</v>
      </c>
      <c r="C2647" s="105" t="s">
        <v>483</v>
      </c>
      <c r="D2647" s="106">
        <f>VLOOKUP(Pag_Inicio_Corr_mas_casos[[#This Row],[Corregimiento]],Hoja3!$A$2:$D$676,4,0)</f>
        <v>40606</v>
      </c>
      <c r="E2647" s="105">
        <v>11</v>
      </c>
      <c r="F2647">
        <v>1</v>
      </c>
    </row>
    <row r="2648" spans="1:7">
      <c r="A2648" s="103">
        <v>44098</v>
      </c>
      <c r="B2648" s="105">
        <v>44098</v>
      </c>
      <c r="C2648" s="105" t="s">
        <v>396</v>
      </c>
      <c r="D2648" s="106">
        <f>VLOOKUP(Pag_Inicio_Corr_mas_casos[[#This Row],[Corregimiento]],Hoja3!$A$2:$D$676,4,0)</f>
        <v>130702</v>
      </c>
      <c r="E2648" s="105">
        <v>11</v>
      </c>
      <c r="F2648">
        <v>1</v>
      </c>
    </row>
    <row r="2649" spans="1:7">
      <c r="A2649" s="103">
        <v>44098</v>
      </c>
      <c r="B2649" s="105">
        <v>44098</v>
      </c>
      <c r="C2649" s="105" t="s">
        <v>387</v>
      </c>
      <c r="D2649" s="106">
        <f>VLOOKUP(Pag_Inicio_Corr_mas_casos[[#This Row],[Corregimiento]],Hoja3!$A$2:$D$676,4,0)</f>
        <v>80816</v>
      </c>
      <c r="E2649" s="105">
        <v>11</v>
      </c>
      <c r="F2649">
        <v>1</v>
      </c>
    </row>
    <row r="2650" spans="1:7">
      <c r="A2650" s="128">
        <v>44099</v>
      </c>
      <c r="B2650" s="129">
        <v>44099</v>
      </c>
      <c r="C2650" s="130" t="s">
        <v>381</v>
      </c>
      <c r="D2650" s="131">
        <f>VLOOKUP(Pag_Inicio_Corr_mas_casos[[#This Row],[Corregimiento]],Hoja3!$A$2:$D$676,4,0)</f>
        <v>130106</v>
      </c>
      <c r="E2650" s="130">
        <v>24</v>
      </c>
      <c r="F2650">
        <v>1</v>
      </c>
      <c r="G2650">
        <f>SUM(F2650:F2661)</f>
        <v>12</v>
      </c>
    </row>
    <row r="2651" spans="1:7">
      <c r="A2651" s="128">
        <v>44099</v>
      </c>
      <c r="B2651" s="130">
        <v>44099</v>
      </c>
      <c r="C2651" s="130" t="s">
        <v>379</v>
      </c>
      <c r="D2651" s="131">
        <f>VLOOKUP(Pag_Inicio_Corr_mas_casos[[#This Row],[Corregimiento]],Hoja3!$A$2:$D$676,4,0)</f>
        <v>130101</v>
      </c>
      <c r="E2651" s="130">
        <v>21</v>
      </c>
      <c r="F2651">
        <v>1</v>
      </c>
    </row>
    <row r="2652" spans="1:7">
      <c r="A2652" s="128">
        <v>44099</v>
      </c>
      <c r="B2652" s="130">
        <v>44099</v>
      </c>
      <c r="C2652" s="130" t="s">
        <v>392</v>
      </c>
      <c r="D2652" s="131">
        <f>VLOOKUP(Pag_Inicio_Corr_mas_casos[[#This Row],[Corregimiento]],Hoja3!$A$2:$D$676,4,0)</f>
        <v>80819</v>
      </c>
      <c r="E2652" s="130">
        <v>18</v>
      </c>
      <c r="F2652">
        <v>1</v>
      </c>
    </row>
    <row r="2653" spans="1:7">
      <c r="A2653" s="128">
        <v>44099</v>
      </c>
      <c r="B2653" s="130">
        <v>44099</v>
      </c>
      <c r="C2653" s="130" t="s">
        <v>483</v>
      </c>
      <c r="D2653" s="131">
        <f>VLOOKUP(Pag_Inicio_Corr_mas_casos[[#This Row],[Corregimiento]],Hoja3!$A$2:$D$676,4,0)</f>
        <v>40606</v>
      </c>
      <c r="E2653" s="130">
        <v>17</v>
      </c>
      <c r="F2653">
        <v>1</v>
      </c>
    </row>
    <row r="2654" spans="1:7">
      <c r="A2654" s="128">
        <v>44099</v>
      </c>
      <c r="B2654" s="130">
        <v>44099</v>
      </c>
      <c r="C2654" s="130" t="s">
        <v>549</v>
      </c>
      <c r="D2654" s="131">
        <f>VLOOKUP(Pag_Inicio_Corr_mas_casos[[#This Row],[Corregimiento]],Hoja3!$A$2:$D$676,4,0)</f>
        <v>130103</v>
      </c>
      <c r="E2654" s="130">
        <v>14</v>
      </c>
      <c r="F2654">
        <v>1</v>
      </c>
    </row>
    <row r="2655" spans="1:7">
      <c r="A2655" s="128">
        <v>44099</v>
      </c>
      <c r="B2655" s="130">
        <v>44099</v>
      </c>
      <c r="C2655" s="130" t="s">
        <v>388</v>
      </c>
      <c r="D2655" s="131">
        <f>VLOOKUP(Pag_Inicio_Corr_mas_casos[[#This Row],[Corregimiento]],Hoja3!$A$2:$D$676,4,0)</f>
        <v>80817</v>
      </c>
      <c r="E2655" s="130">
        <v>14</v>
      </c>
      <c r="F2655">
        <v>1</v>
      </c>
    </row>
    <row r="2656" spans="1:7">
      <c r="A2656" s="128">
        <v>44099</v>
      </c>
      <c r="B2656" s="130">
        <v>44099</v>
      </c>
      <c r="C2656" s="130" t="s">
        <v>550</v>
      </c>
      <c r="D2656" s="131">
        <f>VLOOKUP(Pag_Inicio_Corr_mas_casos[[#This Row],[Corregimiento]],Hoja3!$A$2:$D$676,4,0)</f>
        <v>120705</v>
      </c>
      <c r="E2656" s="130">
        <v>13</v>
      </c>
      <c r="F2656">
        <v>1</v>
      </c>
    </row>
    <row r="2657" spans="1:7">
      <c r="A2657" s="128">
        <v>44099</v>
      </c>
      <c r="B2657" s="130">
        <v>44099</v>
      </c>
      <c r="C2657" s="130" t="s">
        <v>380</v>
      </c>
      <c r="D2657" s="131">
        <f>VLOOKUP(Pag_Inicio_Corr_mas_casos[[#This Row],[Corregimiento]],Hoja3!$A$2:$D$676,4,0)</f>
        <v>81002</v>
      </c>
      <c r="E2657" s="130">
        <v>12</v>
      </c>
      <c r="F2657">
        <v>1</v>
      </c>
    </row>
    <row r="2658" spans="1:7">
      <c r="A2658" s="128">
        <v>44099</v>
      </c>
      <c r="B2658" s="130">
        <v>44099</v>
      </c>
      <c r="C2658" s="130" t="s">
        <v>410</v>
      </c>
      <c r="D2658" s="131">
        <f>VLOOKUP(Pag_Inicio_Corr_mas_casos[[#This Row],[Corregimiento]],Hoja3!$A$2:$D$676,4,0)</f>
        <v>80815</v>
      </c>
      <c r="E2658" s="130">
        <v>12</v>
      </c>
      <c r="F2658">
        <v>1</v>
      </c>
    </row>
    <row r="2659" spans="1:7">
      <c r="A2659" s="128">
        <v>44099</v>
      </c>
      <c r="B2659" s="130">
        <v>44099</v>
      </c>
      <c r="C2659" s="130" t="s">
        <v>424</v>
      </c>
      <c r="D2659" s="131">
        <f>VLOOKUP(Pag_Inicio_Corr_mas_casos[[#This Row],[Corregimiento]],Hoja3!$A$2:$D$676,4,0)</f>
        <v>130717</v>
      </c>
      <c r="E2659" s="130">
        <v>11</v>
      </c>
      <c r="F2659">
        <v>1</v>
      </c>
    </row>
    <row r="2660" spans="1:7">
      <c r="A2660" s="128">
        <v>44099</v>
      </c>
      <c r="B2660" s="130">
        <v>44099</v>
      </c>
      <c r="C2660" s="130" t="s">
        <v>547</v>
      </c>
      <c r="D2660" s="131">
        <f>VLOOKUP(Pag_Inicio_Corr_mas_casos[[#This Row],[Corregimiento]],Hoja3!$A$2:$D$676,4,0)</f>
        <v>120102</v>
      </c>
      <c r="E2660" s="130">
        <v>11</v>
      </c>
      <c r="F2660">
        <v>1</v>
      </c>
    </row>
    <row r="2661" spans="1:7">
      <c r="A2661" s="128">
        <v>44099</v>
      </c>
      <c r="B2661" s="130">
        <v>44099</v>
      </c>
      <c r="C2661" s="130" t="s">
        <v>397</v>
      </c>
      <c r="D2661" s="131">
        <f>VLOOKUP(Pag_Inicio_Corr_mas_casos[[#This Row],[Corregimiento]],Hoja3!$A$2:$D$676,4,0)</f>
        <v>40601</v>
      </c>
      <c r="E2661" s="130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515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381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528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392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379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395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497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397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383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436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398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9">
        <v>44101</v>
      </c>
      <c r="B2673" s="100">
        <v>44101</v>
      </c>
      <c r="C2673" s="101" t="s">
        <v>381</v>
      </c>
      <c r="D2673" s="102">
        <f>VLOOKUP(Pag_Inicio_Corr_mas_casos[[#This Row],[Corregimiento]],Hoja3!$A$2:$D$676,4,0)</f>
        <v>130106</v>
      </c>
      <c r="E2673" s="101">
        <v>29</v>
      </c>
      <c r="F2673">
        <v>1</v>
      </c>
      <c r="G2673">
        <f>SUM(F2673:F2683)</f>
        <v>11</v>
      </c>
    </row>
    <row r="2674" spans="1:7">
      <c r="A2674" s="99">
        <v>44101</v>
      </c>
      <c r="B2674" s="100">
        <v>44101</v>
      </c>
      <c r="C2674" s="101" t="s">
        <v>436</v>
      </c>
      <c r="D2674" s="102">
        <f>VLOOKUP(Pag_Inicio_Corr_mas_casos[[#This Row],[Corregimiento]],Hoja3!$A$2:$D$676,4,0)</f>
        <v>91001</v>
      </c>
      <c r="E2674" s="101">
        <v>21</v>
      </c>
      <c r="F2674">
        <v>1</v>
      </c>
    </row>
    <row r="2675" spans="1:7">
      <c r="A2675" s="99">
        <v>44101</v>
      </c>
      <c r="B2675" s="100">
        <v>44101</v>
      </c>
      <c r="C2675" s="101" t="s">
        <v>379</v>
      </c>
      <c r="D2675" s="102">
        <f>VLOOKUP(Pag_Inicio_Corr_mas_casos[[#This Row],[Corregimiento]],Hoja3!$A$2:$D$676,4,0)</f>
        <v>130101</v>
      </c>
      <c r="E2675" s="101">
        <v>17</v>
      </c>
      <c r="F2675">
        <v>1</v>
      </c>
    </row>
    <row r="2676" spans="1:7">
      <c r="A2676" s="99">
        <v>44101</v>
      </c>
      <c r="B2676" s="100">
        <v>44101</v>
      </c>
      <c r="C2676" s="101" t="s">
        <v>405</v>
      </c>
      <c r="D2676" s="102">
        <f>VLOOKUP(Pag_Inicio_Corr_mas_casos[[#This Row],[Corregimiento]],Hoja3!$A$2:$D$676,4,0)</f>
        <v>80813</v>
      </c>
      <c r="E2676" s="101">
        <v>14</v>
      </c>
      <c r="F2676">
        <v>1</v>
      </c>
    </row>
    <row r="2677" spans="1:7">
      <c r="A2677" s="99">
        <v>44101</v>
      </c>
      <c r="B2677" s="100">
        <v>44101</v>
      </c>
      <c r="C2677" s="101" t="s">
        <v>528</v>
      </c>
      <c r="D2677" s="102">
        <f>VLOOKUP(Pag_Inicio_Corr_mas_casos[[#This Row],[Corregimiento]],Hoja3!$A$2:$D$676,4,0)</f>
        <v>110201</v>
      </c>
      <c r="E2677" s="101">
        <v>12</v>
      </c>
      <c r="F2677">
        <v>1</v>
      </c>
    </row>
    <row r="2678" spans="1:7">
      <c r="A2678" s="99">
        <v>44101</v>
      </c>
      <c r="B2678" s="100">
        <v>44101</v>
      </c>
      <c r="C2678" s="101" t="s">
        <v>483</v>
      </c>
      <c r="D2678" s="102">
        <f>VLOOKUP(Pag_Inicio_Corr_mas_casos[[#This Row],[Corregimiento]],Hoja3!$A$2:$D$676,4,0)</f>
        <v>40606</v>
      </c>
      <c r="E2678" s="101">
        <v>9</v>
      </c>
      <c r="F2678">
        <v>1</v>
      </c>
    </row>
    <row r="2679" spans="1:7">
      <c r="A2679" s="99">
        <v>44101</v>
      </c>
      <c r="B2679" s="100">
        <v>44101</v>
      </c>
      <c r="C2679" s="101" t="s">
        <v>410</v>
      </c>
      <c r="D2679" s="102">
        <f>VLOOKUP(Pag_Inicio_Corr_mas_casos[[#This Row],[Corregimiento]],Hoja3!$A$2:$D$676,4,0)</f>
        <v>80815</v>
      </c>
      <c r="E2679" s="101">
        <v>9</v>
      </c>
      <c r="F2679">
        <v>1</v>
      </c>
    </row>
    <row r="2680" spans="1:7">
      <c r="A2680" s="99">
        <v>44101</v>
      </c>
      <c r="B2680" s="100">
        <v>44101</v>
      </c>
      <c r="C2680" s="101" t="s">
        <v>551</v>
      </c>
      <c r="D2680" s="102">
        <f>VLOOKUP(Pag_Inicio_Corr_mas_casos[[#This Row],[Corregimiento]],Hoja3!$A$2:$D$676,4,0)</f>
        <v>90101</v>
      </c>
      <c r="E2680" s="101">
        <v>8</v>
      </c>
      <c r="F2680">
        <v>1</v>
      </c>
    </row>
    <row r="2681" spans="1:7">
      <c r="A2681" s="99">
        <v>44101</v>
      </c>
      <c r="B2681" s="100">
        <v>44101</v>
      </c>
      <c r="C2681" s="101" t="s">
        <v>552</v>
      </c>
      <c r="D2681" s="102">
        <f>VLOOKUP(Pag_Inicio_Corr_mas_casos[[#This Row],[Corregimiento]],Hoja3!$A$2:$D$676,4,0)</f>
        <v>20401</v>
      </c>
      <c r="E2681" s="101">
        <v>8</v>
      </c>
      <c r="F2681">
        <v>1</v>
      </c>
    </row>
    <row r="2682" spans="1:7">
      <c r="A2682" s="99">
        <v>44101</v>
      </c>
      <c r="B2682" s="100">
        <v>44101</v>
      </c>
      <c r="C2682" s="101" t="s">
        <v>397</v>
      </c>
      <c r="D2682" s="102">
        <f>VLOOKUP(Pag_Inicio_Corr_mas_casos[[#This Row],[Corregimiento]],Hoja3!$A$2:$D$676,4,0)</f>
        <v>40601</v>
      </c>
      <c r="E2682" s="101">
        <v>8</v>
      </c>
      <c r="F2682">
        <v>1</v>
      </c>
    </row>
    <row r="2683" spans="1:7">
      <c r="A2683" s="99">
        <v>44101</v>
      </c>
      <c r="B2683" s="100">
        <v>44101</v>
      </c>
      <c r="C2683" s="101" t="s">
        <v>392</v>
      </c>
      <c r="D2683" s="102">
        <f>VLOOKUP(Pag_Inicio_Corr_mas_casos[[#This Row],[Corregimiento]],Hoja3!$A$2:$D$676,4,0)</f>
        <v>80819</v>
      </c>
      <c r="E2683" s="101">
        <v>8</v>
      </c>
      <c r="F2683">
        <v>1</v>
      </c>
    </row>
    <row r="2684" spans="1:7">
      <c r="A2684" s="132">
        <v>44102</v>
      </c>
      <c r="B2684" s="133">
        <v>44102</v>
      </c>
      <c r="C2684" s="134" t="s">
        <v>488</v>
      </c>
      <c r="D2684" s="135">
        <f>VLOOKUP(Pag_Inicio_Corr_mas_casos[[#This Row],[Corregimiento]],Hoja3!$A$2:$D$676,4,0)</f>
        <v>100104</v>
      </c>
      <c r="E2684" s="134">
        <v>45</v>
      </c>
      <c r="F2684">
        <v>1</v>
      </c>
      <c r="G2684">
        <f>SUM(F2684:F2705)</f>
        <v>22</v>
      </c>
    </row>
    <row r="2685" spans="1:7">
      <c r="A2685" s="132">
        <v>44102</v>
      </c>
      <c r="B2685" s="133">
        <v>44102</v>
      </c>
      <c r="C2685" s="134" t="s">
        <v>436</v>
      </c>
      <c r="D2685" s="135">
        <f>VLOOKUP(Pag_Inicio_Corr_mas_casos[[#This Row],[Corregimiento]],Hoja3!$A$2:$D$676,4,0)</f>
        <v>91001</v>
      </c>
      <c r="E2685" s="134">
        <v>21</v>
      </c>
      <c r="F2685">
        <v>1</v>
      </c>
    </row>
    <row r="2686" spans="1:7">
      <c r="A2686" s="132">
        <v>44102</v>
      </c>
      <c r="B2686" s="133">
        <v>44102</v>
      </c>
      <c r="C2686" s="134" t="s">
        <v>380</v>
      </c>
      <c r="D2686" s="135">
        <f>VLOOKUP(Pag_Inicio_Corr_mas_casos[[#This Row],[Corregimiento]],Hoja3!$A$2:$D$676,4,0)</f>
        <v>81002</v>
      </c>
      <c r="E2686" s="134">
        <v>21</v>
      </c>
      <c r="F2686">
        <v>1</v>
      </c>
    </row>
    <row r="2687" spans="1:7">
      <c r="A2687" s="132">
        <v>44102</v>
      </c>
      <c r="B2687" s="133">
        <v>44102</v>
      </c>
      <c r="C2687" s="134" t="s">
        <v>393</v>
      </c>
      <c r="D2687" s="135">
        <f>VLOOKUP(Pag_Inicio_Corr_mas_casos[[#This Row],[Corregimiento]],Hoja3!$A$2:$D$676,4,0)</f>
        <v>130107</v>
      </c>
      <c r="E2687" s="134">
        <v>19</v>
      </c>
      <c r="F2687">
        <v>1</v>
      </c>
    </row>
    <row r="2688" spans="1:7">
      <c r="A2688" s="132">
        <v>44102</v>
      </c>
      <c r="B2688" s="133">
        <v>44102</v>
      </c>
      <c r="C2688" s="134" t="s">
        <v>381</v>
      </c>
      <c r="D2688" s="135">
        <f>VLOOKUP(Pag_Inicio_Corr_mas_casos[[#This Row],[Corregimiento]],Hoja3!$A$2:$D$676,4,0)</f>
        <v>130106</v>
      </c>
      <c r="E2688" s="134">
        <v>18</v>
      </c>
      <c r="F2688">
        <v>1</v>
      </c>
    </row>
    <row r="2689" spans="1:6">
      <c r="A2689" s="132">
        <v>44102</v>
      </c>
      <c r="B2689" s="133">
        <v>44102</v>
      </c>
      <c r="C2689" s="134" t="s">
        <v>401</v>
      </c>
      <c r="D2689" s="135">
        <f>VLOOKUP(Pag_Inicio_Corr_mas_casos[[#This Row],[Corregimiento]],Hoja3!$A$2:$D$676,4,0)</f>
        <v>30107</v>
      </c>
      <c r="E2689" s="134">
        <v>18</v>
      </c>
      <c r="F2689">
        <v>1</v>
      </c>
    </row>
    <row r="2690" spans="1:6">
      <c r="A2690" s="132">
        <v>44102</v>
      </c>
      <c r="B2690" s="133">
        <v>44102</v>
      </c>
      <c r="C2690" s="134" t="s">
        <v>405</v>
      </c>
      <c r="D2690" s="135">
        <f>VLOOKUP(Pag_Inicio_Corr_mas_casos[[#This Row],[Corregimiento]],Hoja3!$A$2:$D$676,4,0)</f>
        <v>80813</v>
      </c>
      <c r="E2690" s="134">
        <v>16</v>
      </c>
      <c r="F2690">
        <v>1</v>
      </c>
    </row>
    <row r="2691" spans="1:6">
      <c r="A2691" s="132">
        <v>44102</v>
      </c>
      <c r="B2691" s="133">
        <v>44102</v>
      </c>
      <c r="C2691" s="134" t="s">
        <v>410</v>
      </c>
      <c r="D2691" s="135">
        <f>VLOOKUP(Pag_Inicio_Corr_mas_casos[[#This Row],[Corregimiento]],Hoja3!$A$2:$D$676,4,0)</f>
        <v>80815</v>
      </c>
      <c r="E2691" s="134">
        <v>14</v>
      </c>
      <c r="F2691">
        <v>1</v>
      </c>
    </row>
    <row r="2692" spans="1:6">
      <c r="A2692" s="132">
        <v>44102</v>
      </c>
      <c r="B2692" s="133">
        <v>44102</v>
      </c>
      <c r="C2692" s="134" t="s">
        <v>387</v>
      </c>
      <c r="D2692" s="135">
        <f>VLOOKUP(Pag_Inicio_Corr_mas_casos[[#This Row],[Corregimiento]],Hoja3!$A$2:$D$676,4,0)</f>
        <v>80816</v>
      </c>
      <c r="E2692" s="134">
        <v>14</v>
      </c>
      <c r="F2692">
        <v>1</v>
      </c>
    </row>
    <row r="2693" spans="1:6">
      <c r="A2693" s="132">
        <v>44102</v>
      </c>
      <c r="B2693" s="133">
        <v>44102</v>
      </c>
      <c r="C2693" s="134" t="s">
        <v>386</v>
      </c>
      <c r="D2693" s="135">
        <f>VLOOKUP(Pag_Inicio_Corr_mas_casos[[#This Row],[Corregimiento]],Hoja3!$A$2:$D$676,4,0)</f>
        <v>81008</v>
      </c>
      <c r="E2693" s="134">
        <v>14</v>
      </c>
      <c r="F2693">
        <v>1</v>
      </c>
    </row>
    <row r="2694" spans="1:6">
      <c r="A2694" s="132">
        <v>44102</v>
      </c>
      <c r="B2694" s="133">
        <v>44102</v>
      </c>
      <c r="C2694" s="134" t="s">
        <v>414</v>
      </c>
      <c r="D2694" s="135">
        <f>VLOOKUP(Pag_Inicio_Corr_mas_casos[[#This Row],[Corregimiento]],Hoja3!$A$2:$D$676,4,0)</f>
        <v>130708</v>
      </c>
      <c r="E2694" s="134">
        <v>14</v>
      </c>
      <c r="F2694">
        <v>1</v>
      </c>
    </row>
    <row r="2695" spans="1:6">
      <c r="A2695" s="132">
        <v>44102</v>
      </c>
      <c r="B2695" s="133">
        <v>44102</v>
      </c>
      <c r="C2695" s="134" t="s">
        <v>418</v>
      </c>
      <c r="D2695" s="135">
        <f>VLOOKUP(Pag_Inicio_Corr_mas_casos[[#This Row],[Corregimiento]],Hoja3!$A$2:$D$676,4,0)</f>
        <v>130105</v>
      </c>
      <c r="E2695" s="134">
        <v>13</v>
      </c>
      <c r="F2695">
        <v>1</v>
      </c>
    </row>
    <row r="2696" spans="1:6">
      <c r="A2696" s="132">
        <v>44102</v>
      </c>
      <c r="B2696" s="133">
        <v>44102</v>
      </c>
      <c r="C2696" s="134" t="s">
        <v>409</v>
      </c>
      <c r="D2696" s="135">
        <f>VLOOKUP(Pag_Inicio_Corr_mas_casos[[#This Row],[Corregimiento]],Hoja3!$A$2:$D$676,4,0)</f>
        <v>80820</v>
      </c>
      <c r="E2696" s="134">
        <v>13</v>
      </c>
      <c r="F2696">
        <v>1</v>
      </c>
    </row>
    <row r="2697" spans="1:6">
      <c r="A2697" s="132">
        <v>44102</v>
      </c>
      <c r="B2697" s="133">
        <v>44102</v>
      </c>
      <c r="C2697" s="134" t="s">
        <v>385</v>
      </c>
      <c r="D2697" s="135">
        <f>VLOOKUP(Pag_Inicio_Corr_mas_casos[[#This Row],[Corregimiento]],Hoja3!$A$2:$D$676,4,0)</f>
        <v>81007</v>
      </c>
      <c r="E2697" s="134">
        <v>13</v>
      </c>
      <c r="F2697">
        <v>1</v>
      </c>
    </row>
    <row r="2698" spans="1:6">
      <c r="A2698" s="132">
        <v>44102</v>
      </c>
      <c r="B2698" s="133">
        <v>44102</v>
      </c>
      <c r="C2698" s="134" t="s">
        <v>407</v>
      </c>
      <c r="D2698" s="135">
        <f>VLOOKUP(Pag_Inicio_Corr_mas_casos[[#This Row],[Corregimiento]],Hoja3!$A$2:$D$676,4,0)</f>
        <v>80501</v>
      </c>
      <c r="E2698" s="134">
        <v>12</v>
      </c>
      <c r="F2698">
        <v>1</v>
      </c>
    </row>
    <row r="2699" spans="1:6">
      <c r="A2699" s="132">
        <v>44102</v>
      </c>
      <c r="B2699" s="133">
        <v>44102</v>
      </c>
      <c r="C2699" s="134" t="s">
        <v>390</v>
      </c>
      <c r="D2699" s="135">
        <f>VLOOKUP(Pag_Inicio_Corr_mas_casos[[#This Row],[Corregimiento]],Hoja3!$A$2:$D$676,4,0)</f>
        <v>80823</v>
      </c>
      <c r="E2699" s="134">
        <v>12</v>
      </c>
      <c r="F2699">
        <v>1</v>
      </c>
    </row>
    <row r="2700" spans="1:6">
      <c r="A2700" s="132">
        <v>44102</v>
      </c>
      <c r="B2700" s="133">
        <v>44102</v>
      </c>
      <c r="C2700" s="134" t="s">
        <v>397</v>
      </c>
      <c r="D2700" s="135">
        <f>VLOOKUP(Pag_Inicio_Corr_mas_casos[[#This Row],[Corregimiento]],Hoja3!$A$2:$D$676,4,0)</f>
        <v>40601</v>
      </c>
      <c r="E2700" s="134">
        <v>11</v>
      </c>
      <c r="F2700">
        <v>1</v>
      </c>
    </row>
    <row r="2701" spans="1:6">
      <c r="A2701" s="132">
        <v>44102</v>
      </c>
      <c r="B2701" s="133">
        <v>44102</v>
      </c>
      <c r="C2701" s="134" t="s">
        <v>519</v>
      </c>
      <c r="D2701" s="135">
        <f>VLOOKUP(Pag_Inicio_Corr_mas_casos[[#This Row],[Corregimiento]],Hoja3!$A$2:$D$676,4,0)</f>
        <v>20205</v>
      </c>
      <c r="E2701" s="134">
        <v>11</v>
      </c>
      <c r="F2701">
        <v>1</v>
      </c>
    </row>
    <row r="2702" spans="1:6">
      <c r="A2702" s="132">
        <v>44102</v>
      </c>
      <c r="B2702" s="133">
        <v>44102</v>
      </c>
      <c r="C2702" s="134" t="s">
        <v>384</v>
      </c>
      <c r="D2702" s="135">
        <f>VLOOKUP(Pag_Inicio_Corr_mas_casos[[#This Row],[Corregimiento]],Hoja3!$A$2:$D$676,4,0)</f>
        <v>80821</v>
      </c>
      <c r="E2702" s="134">
        <v>11</v>
      </c>
      <c r="F2702">
        <v>1</v>
      </c>
    </row>
    <row r="2703" spans="1:6">
      <c r="A2703" s="132">
        <v>44102</v>
      </c>
      <c r="B2703" s="133">
        <v>44102</v>
      </c>
      <c r="C2703" s="134" t="s">
        <v>391</v>
      </c>
      <c r="D2703" s="135">
        <f>VLOOKUP(Pag_Inicio_Corr_mas_casos[[#This Row],[Corregimiento]],Hoja3!$A$2:$D$676,4,0)</f>
        <v>81001</v>
      </c>
      <c r="E2703" s="134">
        <v>11</v>
      </c>
      <c r="F2703">
        <v>1</v>
      </c>
    </row>
    <row r="2704" spans="1:6">
      <c r="A2704" s="132">
        <v>44102</v>
      </c>
      <c r="B2704" s="133">
        <v>44102</v>
      </c>
      <c r="C2704" s="134" t="s">
        <v>553</v>
      </c>
      <c r="D2704" s="135">
        <f>VLOOKUP(Pag_Inicio_Corr_mas_casos[[#This Row],[Corregimiento]],Hoja3!$A$2:$D$676,4,0)</f>
        <v>110202</v>
      </c>
      <c r="E2704" s="134">
        <v>11</v>
      </c>
      <c r="F2704">
        <v>1</v>
      </c>
    </row>
    <row r="2705" spans="1:7">
      <c r="A2705" s="132">
        <v>44102</v>
      </c>
      <c r="B2705" s="133">
        <v>44102</v>
      </c>
      <c r="C2705" s="134" t="s">
        <v>445</v>
      </c>
      <c r="D2705" s="135">
        <f>VLOOKUP(Pag_Inicio_Corr_mas_casos[[#This Row],[Corregimiento]],Hoja3!$A$2:$D$676,4,0)</f>
        <v>130301</v>
      </c>
      <c r="E2705" s="134">
        <v>11</v>
      </c>
      <c r="F2705">
        <v>1</v>
      </c>
    </row>
    <row r="2706" spans="1:7">
      <c r="A2706" s="136">
        <v>44103</v>
      </c>
      <c r="B2706" s="137">
        <v>44103</v>
      </c>
      <c r="C2706" s="138" t="s">
        <v>550</v>
      </c>
      <c r="D2706" s="139">
        <f>VLOOKUP(Pag_Inicio_Corr_mas_casos[[#This Row],[Corregimiento]],Hoja3!$A$2:$D$676,4,0)</f>
        <v>120705</v>
      </c>
      <c r="E2706" s="138">
        <v>23</v>
      </c>
      <c r="F2706">
        <v>1</v>
      </c>
      <c r="G2706">
        <f>SUM(F2706:F2717)</f>
        <v>12</v>
      </c>
    </row>
    <row r="2707" spans="1:7">
      <c r="A2707" s="136">
        <v>44103</v>
      </c>
      <c r="B2707" s="137">
        <v>44103</v>
      </c>
      <c r="C2707" s="138" t="s">
        <v>421</v>
      </c>
      <c r="D2707" s="139">
        <f>VLOOKUP(Pag_Inicio_Corr_mas_casos[[#This Row],[Corregimiento]],Hoja3!$A$2:$D$676,4,0)</f>
        <v>40201</v>
      </c>
      <c r="E2707" s="138">
        <v>20</v>
      </c>
      <c r="F2707">
        <v>1</v>
      </c>
    </row>
    <row r="2708" spans="1:7">
      <c r="A2708" s="136">
        <v>44103</v>
      </c>
      <c r="B2708" s="137">
        <v>44103</v>
      </c>
      <c r="C2708" s="138" t="s">
        <v>381</v>
      </c>
      <c r="D2708" s="139">
        <f>VLOOKUP(Pag_Inicio_Corr_mas_casos[[#This Row],[Corregimiento]],Hoja3!$A$2:$D$676,4,0)</f>
        <v>130106</v>
      </c>
      <c r="E2708" s="138">
        <v>20</v>
      </c>
      <c r="F2708">
        <v>1</v>
      </c>
    </row>
    <row r="2709" spans="1:7">
      <c r="A2709" s="136">
        <v>44103</v>
      </c>
      <c r="B2709" s="137">
        <v>44103</v>
      </c>
      <c r="C2709" s="138" t="s">
        <v>413</v>
      </c>
      <c r="D2709" s="139">
        <f>VLOOKUP(Pag_Inicio_Corr_mas_casos[[#This Row],[Corregimiento]],Hoja3!$A$2:$D$676,4,0)</f>
        <v>50316</v>
      </c>
      <c r="E2709" s="138">
        <v>18</v>
      </c>
      <c r="F2709">
        <v>1</v>
      </c>
    </row>
    <row r="2710" spans="1:7">
      <c r="A2710" s="136">
        <v>44103</v>
      </c>
      <c r="B2710" s="137">
        <v>44103</v>
      </c>
      <c r="C2710" s="138" t="s">
        <v>554</v>
      </c>
      <c r="D2710" s="139">
        <f>VLOOKUP(Pag_Inicio_Corr_mas_casos[[#This Row],[Corregimiento]],Hoja3!$A$2:$D$676,4,0)</f>
        <v>50109</v>
      </c>
      <c r="E2710" s="138">
        <v>18</v>
      </c>
      <c r="F2710">
        <v>1</v>
      </c>
    </row>
    <row r="2711" spans="1:7">
      <c r="A2711" s="136">
        <v>44103</v>
      </c>
      <c r="B2711" s="137">
        <v>44103</v>
      </c>
      <c r="C2711" s="138" t="s">
        <v>395</v>
      </c>
      <c r="D2711" s="139">
        <f>VLOOKUP(Pag_Inicio_Corr_mas_casos[[#This Row],[Corregimiento]],Hoja3!$A$2:$D$676,4,0)</f>
        <v>80812</v>
      </c>
      <c r="E2711" s="138">
        <v>15</v>
      </c>
      <c r="F2711">
        <v>1</v>
      </c>
    </row>
    <row r="2712" spans="1:7">
      <c r="A2712" s="136">
        <v>44103</v>
      </c>
      <c r="B2712" s="137">
        <v>44103</v>
      </c>
      <c r="C2712" s="138" t="s">
        <v>383</v>
      </c>
      <c r="D2712" s="139">
        <f>VLOOKUP(Pag_Inicio_Corr_mas_casos[[#This Row],[Corregimiento]],Hoja3!$A$2:$D$676,4,0)</f>
        <v>130102</v>
      </c>
      <c r="E2712" s="138">
        <v>12</v>
      </c>
      <c r="F2712">
        <v>1</v>
      </c>
    </row>
    <row r="2713" spans="1:7">
      <c r="A2713" s="136">
        <v>44103</v>
      </c>
      <c r="B2713" s="137">
        <v>44103</v>
      </c>
      <c r="C2713" s="138" t="s">
        <v>409</v>
      </c>
      <c r="D2713" s="139">
        <f>VLOOKUP(Pag_Inicio_Corr_mas_casos[[#This Row],[Corregimiento]],Hoja3!$A$2:$D$676,4,0)</f>
        <v>80820</v>
      </c>
      <c r="E2713" s="138">
        <v>12</v>
      </c>
      <c r="F2713">
        <v>1</v>
      </c>
    </row>
    <row r="2714" spans="1:7">
      <c r="A2714" s="136">
        <v>44103</v>
      </c>
      <c r="B2714" s="137">
        <v>44103</v>
      </c>
      <c r="C2714" s="138" t="s">
        <v>555</v>
      </c>
      <c r="D2714" s="139">
        <f>VLOOKUP(Pag_Inicio_Corr_mas_casos[[#This Row],[Corregimiento]],Hoja3!$A$2:$D$676,4,0)</f>
        <v>91011</v>
      </c>
      <c r="E2714" s="138">
        <v>11</v>
      </c>
      <c r="F2714">
        <v>1</v>
      </c>
    </row>
    <row r="2715" spans="1:7">
      <c r="A2715" s="136">
        <v>44103</v>
      </c>
      <c r="B2715" s="137">
        <v>44103</v>
      </c>
      <c r="C2715" s="138" t="s">
        <v>399</v>
      </c>
      <c r="D2715" s="139">
        <f>VLOOKUP(Pag_Inicio_Corr_mas_casos[[#This Row],[Corregimiento]],Hoja3!$A$2:$D$676,4,0)</f>
        <v>130108</v>
      </c>
      <c r="E2715" s="138">
        <v>10</v>
      </c>
      <c r="F2715">
        <v>1</v>
      </c>
    </row>
    <row r="2716" spans="1:7">
      <c r="A2716" s="136">
        <v>44103</v>
      </c>
      <c r="B2716" s="137">
        <v>44103</v>
      </c>
      <c r="C2716" s="138" t="s">
        <v>392</v>
      </c>
      <c r="D2716" s="139">
        <f>VLOOKUP(Pag_Inicio_Corr_mas_casos[[#This Row],[Corregimiento]],Hoja3!$A$2:$D$676,4,0)</f>
        <v>80819</v>
      </c>
      <c r="E2716" s="138">
        <v>10</v>
      </c>
      <c r="F2716">
        <v>1</v>
      </c>
    </row>
    <row r="2717" spans="1:7">
      <c r="A2717" s="136">
        <v>44103</v>
      </c>
      <c r="B2717" s="137">
        <v>44103</v>
      </c>
      <c r="C2717" s="138" t="s">
        <v>386</v>
      </c>
      <c r="D2717" s="139">
        <f>VLOOKUP(Pag_Inicio_Corr_mas_casos[[#This Row],[Corregimiento]],Hoja3!$A$2:$D$676,4,0)</f>
        <v>81008</v>
      </c>
      <c r="E2717" s="138">
        <v>10</v>
      </c>
      <c r="F2717">
        <v>1</v>
      </c>
    </row>
    <row r="2718" spans="1:7">
      <c r="A2718" s="99">
        <v>44104</v>
      </c>
      <c r="B2718" s="100">
        <v>44104</v>
      </c>
      <c r="C2718" s="101" t="s">
        <v>381</v>
      </c>
      <c r="D2718" s="102">
        <f>VLOOKUP(Pag_Inicio_Corr_mas_casos[[#This Row],[Corregimiento]],Hoja3!$A$2:$D$676,4,0)</f>
        <v>130106</v>
      </c>
      <c r="E2718" s="101">
        <v>25</v>
      </c>
      <c r="F2718">
        <v>1</v>
      </c>
      <c r="G2718">
        <f>SUM(F2718:F2736)</f>
        <v>19</v>
      </c>
    </row>
    <row r="2719" spans="1:7">
      <c r="A2719" s="99">
        <v>44104</v>
      </c>
      <c r="B2719" s="100">
        <v>44104</v>
      </c>
      <c r="C2719" s="101" t="s">
        <v>379</v>
      </c>
      <c r="D2719" s="102">
        <f>VLOOKUP(Pag_Inicio_Corr_mas_casos[[#This Row],[Corregimiento]],Hoja3!$A$2:$D$676,4,0)</f>
        <v>130101</v>
      </c>
      <c r="E2719" s="101">
        <v>20</v>
      </c>
      <c r="F2719">
        <v>1</v>
      </c>
    </row>
    <row r="2720" spans="1:7">
      <c r="A2720" s="99">
        <v>44104</v>
      </c>
      <c r="B2720" s="100">
        <v>44104</v>
      </c>
      <c r="C2720" s="101" t="s">
        <v>399</v>
      </c>
      <c r="D2720" s="102">
        <f>VLOOKUP(Pag_Inicio_Corr_mas_casos[[#This Row],[Corregimiento]],Hoja3!$A$2:$D$676,4,0)</f>
        <v>130108</v>
      </c>
      <c r="E2720" s="101">
        <v>19</v>
      </c>
      <c r="F2720">
        <v>1</v>
      </c>
    </row>
    <row r="2721" spans="1:6">
      <c r="A2721" s="99">
        <v>44104</v>
      </c>
      <c r="B2721" s="100">
        <v>44104</v>
      </c>
      <c r="C2721" s="101" t="s">
        <v>384</v>
      </c>
      <c r="D2721" s="102">
        <f>VLOOKUP(Pag_Inicio_Corr_mas_casos[[#This Row],[Corregimiento]],Hoja3!$A$2:$D$676,4,0)</f>
        <v>80821</v>
      </c>
      <c r="E2721" s="101">
        <v>18</v>
      </c>
      <c r="F2721">
        <v>1</v>
      </c>
    </row>
    <row r="2722" spans="1:6">
      <c r="A2722" s="99">
        <v>44104</v>
      </c>
      <c r="B2722" s="100">
        <v>44104</v>
      </c>
      <c r="C2722" s="101" t="s">
        <v>556</v>
      </c>
      <c r="D2722" s="102">
        <f>VLOOKUP(Pag_Inicio_Corr_mas_casos[[#This Row],[Corregimiento]],Hoja3!$A$2:$D$676,4,0)</f>
        <v>60703</v>
      </c>
      <c r="E2722" s="101">
        <v>18</v>
      </c>
      <c r="F2722">
        <v>1</v>
      </c>
    </row>
    <row r="2723" spans="1:6">
      <c r="A2723" s="99">
        <v>44104</v>
      </c>
      <c r="B2723" s="100">
        <v>44104</v>
      </c>
      <c r="C2723" s="101" t="s">
        <v>436</v>
      </c>
      <c r="D2723" s="102">
        <f>VLOOKUP(Pag_Inicio_Corr_mas_casos[[#This Row],[Corregimiento]],Hoja3!$A$2:$D$676,4,0)</f>
        <v>91001</v>
      </c>
      <c r="E2723" s="101">
        <v>17</v>
      </c>
      <c r="F2723">
        <v>1</v>
      </c>
    </row>
    <row r="2724" spans="1:6">
      <c r="A2724" s="99">
        <v>44104</v>
      </c>
      <c r="B2724" s="100">
        <v>44104</v>
      </c>
      <c r="C2724" s="101" t="s">
        <v>552</v>
      </c>
      <c r="D2724" s="102">
        <f>VLOOKUP(Pag_Inicio_Corr_mas_casos[[#This Row],[Corregimiento]],Hoja3!$A$2:$D$676,4,0)</f>
        <v>20401</v>
      </c>
      <c r="E2724" s="101">
        <v>16</v>
      </c>
      <c r="F2724">
        <v>1</v>
      </c>
    </row>
    <row r="2725" spans="1:6">
      <c r="A2725" s="99">
        <v>44104</v>
      </c>
      <c r="B2725" s="100">
        <v>44104</v>
      </c>
      <c r="C2725" s="101" t="s">
        <v>395</v>
      </c>
      <c r="D2725" s="102">
        <f>VLOOKUP(Pag_Inicio_Corr_mas_casos[[#This Row],[Corregimiento]],Hoja3!$A$2:$D$676,4,0)</f>
        <v>80812</v>
      </c>
      <c r="E2725" s="101">
        <v>15</v>
      </c>
      <c r="F2725">
        <v>1</v>
      </c>
    </row>
    <row r="2726" spans="1:6">
      <c r="A2726" s="99">
        <v>44104</v>
      </c>
      <c r="B2726" s="100">
        <v>44104</v>
      </c>
      <c r="C2726" s="101" t="s">
        <v>392</v>
      </c>
      <c r="D2726" s="102">
        <f>VLOOKUP(Pag_Inicio_Corr_mas_casos[[#This Row],[Corregimiento]],Hoja3!$A$2:$D$676,4,0)</f>
        <v>80819</v>
      </c>
      <c r="E2726" s="101">
        <v>14</v>
      </c>
      <c r="F2726">
        <v>1</v>
      </c>
    </row>
    <row r="2727" spans="1:6">
      <c r="A2727" s="99">
        <v>44104</v>
      </c>
      <c r="B2727" s="100">
        <v>44104</v>
      </c>
      <c r="C2727" s="101" t="s">
        <v>388</v>
      </c>
      <c r="D2727" s="102">
        <f>VLOOKUP(Pag_Inicio_Corr_mas_casos[[#This Row],[Corregimiento]],Hoja3!$A$2:$D$676,4,0)</f>
        <v>80817</v>
      </c>
      <c r="E2727" s="101">
        <v>14</v>
      </c>
      <c r="F2727">
        <v>1</v>
      </c>
    </row>
    <row r="2728" spans="1:6">
      <c r="A2728" s="99">
        <v>44104</v>
      </c>
      <c r="B2728" s="100">
        <v>44104</v>
      </c>
      <c r="C2728" s="101" t="s">
        <v>415</v>
      </c>
      <c r="D2728" s="102">
        <f>VLOOKUP(Pag_Inicio_Corr_mas_casos[[#This Row],[Corregimiento]],Hoja3!$A$2:$D$676,4,0)</f>
        <v>80826</v>
      </c>
      <c r="E2728" s="101">
        <v>13</v>
      </c>
      <c r="F2728">
        <v>1</v>
      </c>
    </row>
    <row r="2729" spans="1:6">
      <c r="A2729" s="99">
        <v>44104</v>
      </c>
      <c r="B2729" s="100">
        <v>44104</v>
      </c>
      <c r="C2729" s="101" t="s">
        <v>387</v>
      </c>
      <c r="D2729" s="102">
        <f>VLOOKUP(Pag_Inicio_Corr_mas_casos[[#This Row],[Corregimiento]],Hoja3!$A$2:$D$676,4,0)</f>
        <v>80816</v>
      </c>
      <c r="E2729" s="101">
        <v>13</v>
      </c>
      <c r="F2729">
        <v>1</v>
      </c>
    </row>
    <row r="2730" spans="1:6">
      <c r="A2730" s="99">
        <v>44104</v>
      </c>
      <c r="B2730" s="100">
        <v>44104</v>
      </c>
      <c r="C2730" s="101" t="s">
        <v>473</v>
      </c>
      <c r="D2730" s="102">
        <f>VLOOKUP(Pag_Inicio_Corr_mas_casos[[#This Row],[Corregimiento]],Hoja3!$A$2:$D$676,4,0)</f>
        <v>40801</v>
      </c>
      <c r="E2730" s="101">
        <v>13</v>
      </c>
      <c r="F2730">
        <v>1</v>
      </c>
    </row>
    <row r="2731" spans="1:6">
      <c r="A2731" s="99">
        <v>44104</v>
      </c>
      <c r="B2731" s="100">
        <v>44104</v>
      </c>
      <c r="C2731" s="101" t="s">
        <v>413</v>
      </c>
      <c r="D2731" s="102">
        <f>VLOOKUP(Pag_Inicio_Corr_mas_casos[[#This Row],[Corregimiento]],Hoja3!$A$2:$D$676,4,0)</f>
        <v>50316</v>
      </c>
      <c r="E2731" s="101">
        <v>12</v>
      </c>
      <c r="F2731">
        <v>1</v>
      </c>
    </row>
    <row r="2732" spans="1:6">
      <c r="A2732" s="99">
        <v>44104</v>
      </c>
      <c r="B2732" s="100">
        <v>44104</v>
      </c>
      <c r="C2732" s="101" t="s">
        <v>424</v>
      </c>
      <c r="D2732" s="102">
        <f>VLOOKUP(Pag_Inicio_Corr_mas_casos[[#This Row],[Corregimiento]],Hoja3!$A$2:$D$676,4,0)</f>
        <v>130717</v>
      </c>
      <c r="E2732" s="101">
        <v>12</v>
      </c>
      <c r="F2732">
        <v>1</v>
      </c>
    </row>
    <row r="2733" spans="1:6">
      <c r="A2733" s="99">
        <v>44104</v>
      </c>
      <c r="B2733" s="100">
        <v>44104</v>
      </c>
      <c r="C2733" s="101" t="s">
        <v>383</v>
      </c>
      <c r="D2733" s="102">
        <f>VLOOKUP(Pag_Inicio_Corr_mas_casos[[#This Row],[Corregimiento]],Hoja3!$A$2:$D$676,4,0)</f>
        <v>130102</v>
      </c>
      <c r="E2733" s="101">
        <v>10</v>
      </c>
      <c r="F2733">
        <v>1</v>
      </c>
    </row>
    <row r="2734" spans="1:6">
      <c r="A2734" s="99">
        <v>44104</v>
      </c>
      <c r="B2734" s="100">
        <v>44104</v>
      </c>
      <c r="C2734" s="101" t="s">
        <v>416</v>
      </c>
      <c r="D2734" s="102">
        <f>VLOOKUP(Pag_Inicio_Corr_mas_casos[[#This Row],[Corregimiento]],Hoja3!$A$2:$D$676,4,0)</f>
        <v>50208</v>
      </c>
      <c r="E2734" s="101">
        <v>10</v>
      </c>
      <c r="F2734">
        <v>1</v>
      </c>
    </row>
    <row r="2735" spans="1:6">
      <c r="A2735" s="99">
        <v>44104</v>
      </c>
      <c r="B2735" s="100">
        <v>44104</v>
      </c>
      <c r="C2735" s="101" t="s">
        <v>554</v>
      </c>
      <c r="D2735" s="102">
        <f>VLOOKUP(Pag_Inicio_Corr_mas_casos[[#This Row],[Corregimiento]],Hoja3!$A$2:$D$676,4,0)</f>
        <v>50109</v>
      </c>
      <c r="E2735" s="101">
        <v>10</v>
      </c>
      <c r="F2735">
        <v>1</v>
      </c>
    </row>
    <row r="2736" spans="1:6">
      <c r="A2736" s="99">
        <v>44104</v>
      </c>
      <c r="B2736" s="100">
        <v>44104</v>
      </c>
      <c r="C2736" s="101" t="s">
        <v>397</v>
      </c>
      <c r="D2736" s="102">
        <f>VLOOKUP(Pag_Inicio_Corr_mas_casos[[#This Row],[Corregimiento]],Hoja3!$A$2:$D$676,4,0)</f>
        <v>40601</v>
      </c>
      <c r="E2736" s="101">
        <v>10</v>
      </c>
      <c r="F2736">
        <v>1</v>
      </c>
    </row>
    <row r="2737" spans="1:7">
      <c r="A2737" s="91">
        <v>44105</v>
      </c>
      <c r="B2737" s="92">
        <v>44105</v>
      </c>
      <c r="C2737" s="93" t="s">
        <v>392</v>
      </c>
      <c r="D2737" s="94">
        <f>VLOOKUP(Pag_Inicio_Corr_mas_casos[[#This Row],[Corregimiento]],Hoja3!$A$2:$D$676,4,0)</f>
        <v>80819</v>
      </c>
      <c r="E2737" s="93">
        <v>32</v>
      </c>
      <c r="F2737">
        <v>1</v>
      </c>
      <c r="G2737">
        <f>SUM(F2737:F2752)</f>
        <v>16</v>
      </c>
    </row>
    <row r="2738" spans="1:7">
      <c r="A2738" s="91">
        <v>44105</v>
      </c>
      <c r="B2738" s="92">
        <v>44105</v>
      </c>
      <c r="C2738" s="93" t="s">
        <v>395</v>
      </c>
      <c r="D2738" s="94">
        <f>VLOOKUP(Pag_Inicio_Corr_mas_casos[[#This Row],[Corregimiento]],Hoja3!$A$2:$D$676,4,0)</f>
        <v>80812</v>
      </c>
      <c r="E2738" s="93">
        <v>28</v>
      </c>
      <c r="F2738">
        <v>1</v>
      </c>
    </row>
    <row r="2739" spans="1:7">
      <c r="A2739" s="91">
        <v>44105</v>
      </c>
      <c r="B2739" s="92">
        <v>44105</v>
      </c>
      <c r="C2739" s="93" t="s">
        <v>381</v>
      </c>
      <c r="D2739" s="94">
        <f>VLOOKUP(Pag_Inicio_Corr_mas_casos[[#This Row],[Corregimiento]],Hoja3!$A$2:$D$676,4,0)</f>
        <v>130106</v>
      </c>
      <c r="E2739" s="93">
        <v>24</v>
      </c>
      <c r="F2739">
        <v>1</v>
      </c>
    </row>
    <row r="2740" spans="1:7">
      <c r="A2740" s="91">
        <v>44105</v>
      </c>
      <c r="B2740" s="92">
        <v>44105</v>
      </c>
      <c r="C2740" s="93" t="s">
        <v>379</v>
      </c>
      <c r="D2740" s="94">
        <f>VLOOKUP(Pag_Inicio_Corr_mas_casos[[#This Row],[Corregimiento]],Hoja3!$A$2:$D$676,4,0)</f>
        <v>130101</v>
      </c>
      <c r="E2740" s="93">
        <v>21</v>
      </c>
      <c r="F2740">
        <v>1</v>
      </c>
    </row>
    <row r="2741" spans="1:7">
      <c r="A2741" s="91">
        <v>44105</v>
      </c>
      <c r="B2741" s="92">
        <v>44105</v>
      </c>
      <c r="C2741" s="93" t="s">
        <v>420</v>
      </c>
      <c r="D2741" s="94">
        <f>VLOOKUP(Pag_Inicio_Corr_mas_casos[[#This Row],[Corregimiento]],Hoja3!$A$2:$D$676,4,0)</f>
        <v>80809</v>
      </c>
      <c r="E2741" s="93">
        <v>21</v>
      </c>
      <c r="F2741">
        <v>1</v>
      </c>
    </row>
    <row r="2742" spans="1:7">
      <c r="A2742" s="91">
        <v>44105</v>
      </c>
      <c r="B2742" s="92">
        <v>44105</v>
      </c>
      <c r="C2742" s="93" t="s">
        <v>388</v>
      </c>
      <c r="D2742" s="94">
        <f>VLOOKUP(Pag_Inicio_Corr_mas_casos[[#This Row],[Corregimiento]],Hoja3!$A$2:$D$676,4,0)</f>
        <v>80817</v>
      </c>
      <c r="E2742" s="93">
        <v>20</v>
      </c>
      <c r="F2742">
        <v>1</v>
      </c>
    </row>
    <row r="2743" spans="1:7">
      <c r="A2743" s="91">
        <v>44105</v>
      </c>
      <c r="B2743" s="92">
        <v>44105</v>
      </c>
      <c r="C2743" s="93" t="s">
        <v>384</v>
      </c>
      <c r="D2743" s="94">
        <f>VLOOKUP(Pag_Inicio_Corr_mas_casos[[#This Row],[Corregimiento]],Hoja3!$A$2:$D$676,4,0)</f>
        <v>80821</v>
      </c>
      <c r="E2743" s="93">
        <v>18</v>
      </c>
      <c r="F2743">
        <v>1</v>
      </c>
    </row>
    <row r="2744" spans="1:7">
      <c r="A2744" s="91">
        <v>44105</v>
      </c>
      <c r="B2744" s="92">
        <v>44105</v>
      </c>
      <c r="C2744" s="93" t="s">
        <v>427</v>
      </c>
      <c r="D2744" s="94">
        <f>VLOOKUP(Pag_Inicio_Corr_mas_casos[[#This Row],[Corregimiento]],Hoja3!$A$2:$D$676,4,0)</f>
        <v>30104</v>
      </c>
      <c r="E2744" s="93">
        <v>17</v>
      </c>
      <c r="F2744">
        <v>1</v>
      </c>
    </row>
    <row r="2745" spans="1:7">
      <c r="A2745" s="91">
        <v>44105</v>
      </c>
      <c r="B2745" s="92">
        <v>44105</v>
      </c>
      <c r="C2745" s="93" t="s">
        <v>418</v>
      </c>
      <c r="D2745" s="94">
        <f>VLOOKUP(Pag_Inicio_Corr_mas_casos[[#This Row],[Corregimiento]],Hoja3!$A$2:$D$676,4,0)</f>
        <v>130105</v>
      </c>
      <c r="E2745" s="93">
        <v>15</v>
      </c>
      <c r="F2745">
        <v>1</v>
      </c>
    </row>
    <row r="2746" spans="1:7">
      <c r="A2746" s="91">
        <v>44105</v>
      </c>
      <c r="B2746" s="92">
        <v>44105</v>
      </c>
      <c r="C2746" s="93" t="s">
        <v>385</v>
      </c>
      <c r="D2746" s="94">
        <f>VLOOKUP(Pag_Inicio_Corr_mas_casos[[#This Row],[Corregimiento]],Hoja3!$A$2:$D$676,4,0)</f>
        <v>81007</v>
      </c>
      <c r="E2746" s="93">
        <v>14</v>
      </c>
      <c r="F2746">
        <v>1</v>
      </c>
    </row>
    <row r="2747" spans="1:7">
      <c r="A2747" s="91">
        <v>44105</v>
      </c>
      <c r="B2747" s="92">
        <v>44105</v>
      </c>
      <c r="C2747" s="93" t="s">
        <v>401</v>
      </c>
      <c r="D2747" s="94">
        <f>VLOOKUP(Pag_Inicio_Corr_mas_casos[[#This Row],[Corregimiento]],Hoja3!$A$2:$D$676,4,0)</f>
        <v>30107</v>
      </c>
      <c r="E2747" s="93">
        <v>14</v>
      </c>
      <c r="F2747">
        <v>1</v>
      </c>
    </row>
    <row r="2748" spans="1:7">
      <c r="A2748" s="91">
        <v>44105</v>
      </c>
      <c r="B2748" s="92">
        <v>44105</v>
      </c>
      <c r="C2748" s="93" t="s">
        <v>387</v>
      </c>
      <c r="D2748" s="94">
        <f>VLOOKUP(Pag_Inicio_Corr_mas_casos[[#This Row],[Corregimiento]],Hoja3!$A$2:$D$676,4,0)</f>
        <v>80816</v>
      </c>
      <c r="E2748" s="93">
        <v>14</v>
      </c>
      <c r="F2748">
        <v>1</v>
      </c>
    </row>
    <row r="2749" spans="1:7">
      <c r="A2749" s="91">
        <v>44105</v>
      </c>
      <c r="B2749" s="92">
        <v>44105</v>
      </c>
      <c r="C2749" s="93" t="s">
        <v>405</v>
      </c>
      <c r="D2749" s="94">
        <f>VLOOKUP(Pag_Inicio_Corr_mas_casos[[#This Row],[Corregimiento]],Hoja3!$A$2:$D$676,4,0)</f>
        <v>80813</v>
      </c>
      <c r="E2749" s="93">
        <v>14</v>
      </c>
      <c r="F2749">
        <v>1</v>
      </c>
    </row>
    <row r="2750" spans="1:7">
      <c r="A2750" s="91">
        <v>44105</v>
      </c>
      <c r="B2750" s="92">
        <v>44105</v>
      </c>
      <c r="C2750" s="93" t="s">
        <v>397</v>
      </c>
      <c r="D2750" s="94">
        <f>VLOOKUP(Pag_Inicio_Corr_mas_casos[[#This Row],[Corregimiento]],Hoja3!$A$2:$D$676,4,0)</f>
        <v>40601</v>
      </c>
      <c r="E2750" s="93">
        <v>12</v>
      </c>
      <c r="F2750">
        <v>1</v>
      </c>
    </row>
    <row r="2751" spans="1:7">
      <c r="A2751" s="91">
        <v>44105</v>
      </c>
      <c r="B2751" s="92">
        <v>44105</v>
      </c>
      <c r="C2751" s="93" t="s">
        <v>389</v>
      </c>
      <c r="D2751" s="94">
        <f>VLOOKUP(Pag_Inicio_Corr_mas_casos[[#This Row],[Corregimiento]],Hoja3!$A$2:$D$676,4,0)</f>
        <v>80822</v>
      </c>
      <c r="E2751" s="93">
        <v>11</v>
      </c>
      <c r="F2751">
        <v>1</v>
      </c>
    </row>
    <row r="2752" spans="1:7">
      <c r="A2752" s="91">
        <v>44105</v>
      </c>
      <c r="B2752" s="92">
        <v>44105</v>
      </c>
      <c r="C2752" s="93" t="s">
        <v>413</v>
      </c>
      <c r="D2752" s="94">
        <f>VLOOKUP(Pag_Inicio_Corr_mas_casos[[#This Row],[Corregimiento]],Hoja3!$A$2:$D$676,4,0)</f>
        <v>50316</v>
      </c>
      <c r="E2752" s="93">
        <v>11</v>
      </c>
      <c r="F2752">
        <v>1</v>
      </c>
    </row>
    <row r="2753" spans="1:7">
      <c r="A2753" s="103">
        <v>44106</v>
      </c>
      <c r="B2753" s="104">
        <v>44106</v>
      </c>
      <c r="C2753" s="105" t="s">
        <v>557</v>
      </c>
      <c r="D2753" s="106">
        <f>VLOOKUP(Pag_Inicio_Corr_mas_casos[[#This Row],[Corregimiento]],Hoja3!$A$2:$D$676,4,0)</f>
        <v>40401</v>
      </c>
      <c r="E2753" s="105">
        <v>31</v>
      </c>
      <c r="F2753">
        <v>1</v>
      </c>
      <c r="G2753">
        <f>SUM(F2753:F2767)</f>
        <v>15</v>
      </c>
    </row>
    <row r="2754" spans="1:7">
      <c r="A2754" s="103">
        <v>44106</v>
      </c>
      <c r="B2754" s="104">
        <v>44106</v>
      </c>
      <c r="C2754" s="105" t="s">
        <v>420</v>
      </c>
      <c r="D2754" s="106">
        <f>VLOOKUP(Pag_Inicio_Corr_mas_casos[[#This Row],[Corregimiento]],Hoja3!$A$2:$D$676,4,0)</f>
        <v>80809</v>
      </c>
      <c r="E2754" s="105">
        <v>18</v>
      </c>
      <c r="F2754">
        <v>1</v>
      </c>
    </row>
    <row r="2755" spans="1:7">
      <c r="A2755" s="103">
        <v>44106</v>
      </c>
      <c r="B2755" s="104">
        <v>44106</v>
      </c>
      <c r="C2755" s="105" t="s">
        <v>515</v>
      </c>
      <c r="D2755" s="106">
        <f>VLOOKUP(Pag_Inicio_Corr_mas_casos[[#This Row],[Corregimiento]],Hoja3!$A$2:$D$676,4,0)</f>
        <v>91101</v>
      </c>
      <c r="E2755" s="105">
        <v>16</v>
      </c>
      <c r="F2755">
        <v>1</v>
      </c>
    </row>
    <row r="2756" spans="1:7">
      <c r="A2756" s="103">
        <v>44106</v>
      </c>
      <c r="B2756" s="104">
        <v>44106</v>
      </c>
      <c r="C2756" s="105" t="s">
        <v>388</v>
      </c>
      <c r="D2756" s="106">
        <f>VLOOKUP(Pag_Inicio_Corr_mas_casos[[#This Row],[Corregimiento]],Hoja3!$A$2:$D$676,4,0)</f>
        <v>80817</v>
      </c>
      <c r="E2756" s="105">
        <v>15</v>
      </c>
      <c r="F2756">
        <v>1</v>
      </c>
    </row>
    <row r="2757" spans="1:7">
      <c r="A2757" s="103">
        <v>44106</v>
      </c>
      <c r="B2757" s="104">
        <v>44106</v>
      </c>
      <c r="C2757" s="105" t="s">
        <v>392</v>
      </c>
      <c r="D2757" s="106">
        <f>VLOOKUP(Pag_Inicio_Corr_mas_casos[[#This Row],[Corregimiento]],Hoja3!$A$2:$D$676,4,0)</f>
        <v>80819</v>
      </c>
      <c r="E2757" s="105">
        <v>15</v>
      </c>
      <c r="F2757">
        <v>1</v>
      </c>
    </row>
    <row r="2758" spans="1:7">
      <c r="A2758" s="103">
        <v>44106</v>
      </c>
      <c r="B2758" s="104">
        <v>44106</v>
      </c>
      <c r="C2758" s="105" t="s">
        <v>389</v>
      </c>
      <c r="D2758" s="106">
        <f>VLOOKUP(Pag_Inicio_Corr_mas_casos[[#This Row],[Corregimiento]],Hoja3!$A$2:$D$676,4,0)</f>
        <v>80822</v>
      </c>
      <c r="E2758" s="105">
        <v>13</v>
      </c>
      <c r="F2758">
        <v>1</v>
      </c>
    </row>
    <row r="2759" spans="1:7">
      <c r="A2759" s="103">
        <v>44106</v>
      </c>
      <c r="B2759" s="104">
        <v>44106</v>
      </c>
      <c r="C2759" s="105" t="s">
        <v>396</v>
      </c>
      <c r="D2759" s="106">
        <f>VLOOKUP(Pag_Inicio_Corr_mas_casos[[#This Row],[Corregimiento]],Hoja3!$A$2:$D$676,4,0)</f>
        <v>130702</v>
      </c>
      <c r="E2759" s="105">
        <v>13</v>
      </c>
      <c r="F2759">
        <v>1</v>
      </c>
    </row>
    <row r="2760" spans="1:7">
      <c r="A2760" s="103">
        <v>44106</v>
      </c>
      <c r="B2760" s="104">
        <v>44106</v>
      </c>
      <c r="C2760" s="105" t="s">
        <v>379</v>
      </c>
      <c r="D2760" s="106">
        <f>VLOOKUP(Pag_Inicio_Corr_mas_casos[[#This Row],[Corregimiento]],Hoja3!$A$2:$D$676,4,0)</f>
        <v>130101</v>
      </c>
      <c r="E2760" s="105">
        <v>12</v>
      </c>
      <c r="F2760">
        <v>1</v>
      </c>
    </row>
    <row r="2761" spans="1:7">
      <c r="A2761" s="103">
        <v>44106</v>
      </c>
      <c r="B2761" s="104">
        <v>44106</v>
      </c>
      <c r="C2761" s="105" t="s">
        <v>395</v>
      </c>
      <c r="D2761" s="106">
        <f>VLOOKUP(Pag_Inicio_Corr_mas_casos[[#This Row],[Corregimiento]],Hoja3!$A$2:$D$676,4,0)</f>
        <v>80812</v>
      </c>
      <c r="E2761" s="105">
        <v>12</v>
      </c>
      <c r="F2761">
        <v>1</v>
      </c>
    </row>
    <row r="2762" spans="1:7">
      <c r="A2762" s="103">
        <v>44106</v>
      </c>
      <c r="B2762" s="104">
        <v>44106</v>
      </c>
      <c r="C2762" s="105" t="s">
        <v>509</v>
      </c>
      <c r="D2762" s="106">
        <f>VLOOKUP(Pag_Inicio_Corr_mas_casos[[#This Row],[Corregimiento]],Hoja3!$A$2:$D$676,4,0)</f>
        <v>50104</v>
      </c>
      <c r="E2762" s="105">
        <v>11</v>
      </c>
      <c r="F2762">
        <v>1</v>
      </c>
    </row>
    <row r="2763" spans="1:7">
      <c r="A2763" s="103">
        <v>44106</v>
      </c>
      <c r="B2763" s="104">
        <v>44106</v>
      </c>
      <c r="C2763" s="105" t="s">
        <v>405</v>
      </c>
      <c r="D2763" s="106">
        <f>VLOOKUP(Pag_Inicio_Corr_mas_casos[[#This Row],[Corregimiento]],Hoja3!$A$2:$D$676,4,0)</f>
        <v>80813</v>
      </c>
      <c r="E2763" s="105">
        <v>11</v>
      </c>
      <c r="F2763">
        <v>1</v>
      </c>
    </row>
    <row r="2764" spans="1:7">
      <c r="A2764" s="103">
        <v>44106</v>
      </c>
      <c r="B2764" s="104">
        <v>44106</v>
      </c>
      <c r="C2764" s="105" t="s">
        <v>516</v>
      </c>
      <c r="D2764" s="106">
        <f>VLOOKUP(Pag_Inicio_Corr_mas_casos[[#This Row],[Corregimiento]],Hoja3!$A$2:$D$676,4,0)</f>
        <v>70409</v>
      </c>
      <c r="E2764" s="105">
        <v>11</v>
      </c>
      <c r="F2764">
        <v>1</v>
      </c>
    </row>
    <row r="2765" spans="1:7">
      <c r="A2765" s="103">
        <v>44106</v>
      </c>
      <c r="B2765" s="104">
        <v>44106</v>
      </c>
      <c r="C2765" s="105" t="s">
        <v>555</v>
      </c>
      <c r="D2765" s="106">
        <f>VLOOKUP(Pag_Inicio_Corr_mas_casos[[#This Row],[Corregimiento]],Hoja3!$A$2:$D$676,4,0)</f>
        <v>91011</v>
      </c>
      <c r="E2765" s="105">
        <v>10</v>
      </c>
      <c r="F2765">
        <v>1</v>
      </c>
    </row>
    <row r="2766" spans="1:7">
      <c r="A2766" s="103">
        <v>44106</v>
      </c>
      <c r="B2766" s="104">
        <v>44106</v>
      </c>
      <c r="C2766" s="105" t="s">
        <v>558</v>
      </c>
      <c r="D2766" s="106">
        <f>VLOOKUP(Pag_Inicio_Corr_mas_casos[[#This Row],[Corregimiento]],Hoja3!$A$2:$D$676,4,0)</f>
        <v>60604</v>
      </c>
      <c r="E2766" s="105">
        <v>10</v>
      </c>
      <c r="F2766">
        <v>1</v>
      </c>
    </row>
    <row r="2767" spans="1:7">
      <c r="A2767" s="103">
        <v>44106</v>
      </c>
      <c r="B2767" s="104">
        <v>44106</v>
      </c>
      <c r="C2767" s="105" t="s">
        <v>384</v>
      </c>
      <c r="D2767" s="106">
        <f>VLOOKUP(Pag_Inicio_Corr_mas_casos[[#This Row],[Corregimiento]],Hoja3!$A$2:$D$676,4,0)</f>
        <v>80821</v>
      </c>
      <c r="E2767" s="105">
        <v>10</v>
      </c>
      <c r="F2767">
        <v>1</v>
      </c>
    </row>
    <row r="2768" spans="1:7">
      <c r="A2768" s="140">
        <v>44107</v>
      </c>
      <c r="B2768" s="141">
        <v>44107</v>
      </c>
      <c r="C2768" s="142" t="s">
        <v>381</v>
      </c>
      <c r="D2768" s="143">
        <f>VLOOKUP(Pag_Inicio_Corr_mas_casos[[#This Row],[Corregimiento]],Hoja3!$A$2:$D$676,4,0)</f>
        <v>130106</v>
      </c>
      <c r="E2768" s="142">
        <v>25</v>
      </c>
      <c r="F2768">
        <v>1</v>
      </c>
      <c r="G2768">
        <f>SUM(F2768:F2787)</f>
        <v>20</v>
      </c>
    </row>
    <row r="2769" spans="1:6">
      <c r="A2769" s="140">
        <v>44107</v>
      </c>
      <c r="B2769" s="141">
        <v>44107</v>
      </c>
      <c r="C2769" s="142" t="s">
        <v>379</v>
      </c>
      <c r="D2769" s="143">
        <f>VLOOKUP(Pag_Inicio_Corr_mas_casos[[#This Row],[Corregimiento]],Hoja3!$A$2:$D$676,4,0)</f>
        <v>130101</v>
      </c>
      <c r="E2769" s="142">
        <v>22</v>
      </c>
      <c r="F2769">
        <v>1</v>
      </c>
    </row>
    <row r="2770" spans="1:6">
      <c r="A2770" s="140">
        <v>44107</v>
      </c>
      <c r="B2770" s="141">
        <v>44107</v>
      </c>
      <c r="C2770" s="142" t="s">
        <v>414</v>
      </c>
      <c r="D2770" s="143">
        <f>VLOOKUP(Pag_Inicio_Corr_mas_casos[[#This Row],[Corregimiento]],Hoja3!$A$2:$D$676,4,0)</f>
        <v>130708</v>
      </c>
      <c r="E2770" s="142">
        <v>19</v>
      </c>
      <c r="F2770">
        <v>1</v>
      </c>
    </row>
    <row r="2771" spans="1:6">
      <c r="A2771" s="140">
        <v>44107</v>
      </c>
      <c r="B2771" s="141">
        <v>44107</v>
      </c>
      <c r="C2771" s="142" t="s">
        <v>392</v>
      </c>
      <c r="D2771" s="143">
        <f>VLOOKUP(Pag_Inicio_Corr_mas_casos[[#This Row],[Corregimiento]],Hoja3!$A$2:$D$676,4,0)</f>
        <v>80819</v>
      </c>
      <c r="E2771" s="142">
        <v>19</v>
      </c>
      <c r="F2771">
        <v>1</v>
      </c>
    </row>
    <row r="2772" spans="1:6">
      <c r="A2772" s="140">
        <v>44107</v>
      </c>
      <c r="B2772" s="141">
        <v>44107</v>
      </c>
      <c r="C2772" s="142" t="s">
        <v>478</v>
      </c>
      <c r="D2772" s="143">
        <f>VLOOKUP(Pag_Inicio_Corr_mas_casos[[#This Row],[Corregimiento]],Hoja3!$A$2:$D$676,4,0)</f>
        <v>10101</v>
      </c>
      <c r="E2772" s="142">
        <v>16</v>
      </c>
      <c r="F2772">
        <v>1</v>
      </c>
    </row>
    <row r="2773" spans="1:6">
      <c r="A2773" s="140">
        <v>44107</v>
      </c>
      <c r="B2773" s="141">
        <v>44107</v>
      </c>
      <c r="C2773" s="142" t="s">
        <v>387</v>
      </c>
      <c r="D2773" s="143">
        <f>VLOOKUP(Pag_Inicio_Corr_mas_casos[[#This Row],[Corregimiento]],Hoja3!$A$2:$D$676,4,0)</f>
        <v>80816</v>
      </c>
      <c r="E2773" s="142">
        <v>15</v>
      </c>
      <c r="F2773">
        <v>1</v>
      </c>
    </row>
    <row r="2774" spans="1:6">
      <c r="A2774" s="140">
        <v>44107</v>
      </c>
      <c r="B2774" s="141">
        <v>44107</v>
      </c>
      <c r="C2774" s="142" t="s">
        <v>396</v>
      </c>
      <c r="D2774" s="143">
        <f>VLOOKUP(Pag_Inicio_Corr_mas_casos[[#This Row],[Corregimiento]],Hoja3!$A$2:$D$676,4,0)</f>
        <v>130702</v>
      </c>
      <c r="E2774" s="142">
        <v>14</v>
      </c>
      <c r="F2774">
        <v>1</v>
      </c>
    </row>
    <row r="2775" spans="1:6">
      <c r="A2775" s="140">
        <v>44107</v>
      </c>
      <c r="B2775" s="141">
        <v>44107</v>
      </c>
      <c r="C2775" s="142" t="s">
        <v>398</v>
      </c>
      <c r="D2775" s="143">
        <f>VLOOKUP(Pag_Inicio_Corr_mas_casos[[#This Row],[Corregimiento]],Hoja3!$A$2:$D$676,4,0)</f>
        <v>80806</v>
      </c>
      <c r="E2775" s="142">
        <v>14</v>
      </c>
      <c r="F2775">
        <v>1</v>
      </c>
    </row>
    <row r="2776" spans="1:6">
      <c r="A2776" s="140">
        <v>44107</v>
      </c>
      <c r="B2776" s="141">
        <v>44107</v>
      </c>
      <c r="C2776" s="142" t="s">
        <v>436</v>
      </c>
      <c r="D2776" s="143">
        <f>VLOOKUP(Pag_Inicio_Corr_mas_casos[[#This Row],[Corregimiento]],Hoja3!$A$2:$D$676,4,0)</f>
        <v>91001</v>
      </c>
      <c r="E2776" s="142">
        <v>14</v>
      </c>
      <c r="F2776">
        <v>1</v>
      </c>
    </row>
    <row r="2777" spans="1:6">
      <c r="A2777" s="140">
        <v>44107</v>
      </c>
      <c r="B2777" s="141">
        <v>44107</v>
      </c>
      <c r="C2777" s="142" t="s">
        <v>389</v>
      </c>
      <c r="D2777" s="143">
        <f>VLOOKUP(Pag_Inicio_Corr_mas_casos[[#This Row],[Corregimiento]],Hoja3!$A$2:$D$676,4,0)</f>
        <v>80822</v>
      </c>
      <c r="E2777" s="142">
        <v>13</v>
      </c>
      <c r="F2777">
        <v>1</v>
      </c>
    </row>
    <row r="2778" spans="1:6">
      <c r="A2778" s="140">
        <v>44107</v>
      </c>
      <c r="B2778" s="141">
        <v>44107</v>
      </c>
      <c r="C2778" s="142" t="s">
        <v>395</v>
      </c>
      <c r="D2778" s="143">
        <f>VLOOKUP(Pag_Inicio_Corr_mas_casos[[#This Row],[Corregimiento]],Hoja3!$A$2:$D$676,4,0)</f>
        <v>80812</v>
      </c>
      <c r="E2778" s="142">
        <v>13</v>
      </c>
      <c r="F2778">
        <v>1</v>
      </c>
    </row>
    <row r="2779" spans="1:6">
      <c r="A2779" s="140">
        <v>44107</v>
      </c>
      <c r="B2779" s="141">
        <v>44107</v>
      </c>
      <c r="C2779" s="142" t="s">
        <v>380</v>
      </c>
      <c r="D2779" s="143">
        <f>VLOOKUP(Pag_Inicio_Corr_mas_casos[[#This Row],[Corregimiento]],Hoja3!$A$2:$D$676,4,0)</f>
        <v>81002</v>
      </c>
      <c r="E2779" s="142">
        <v>12</v>
      </c>
      <c r="F2779">
        <v>1</v>
      </c>
    </row>
    <row r="2780" spans="1:6">
      <c r="A2780" s="140">
        <v>44107</v>
      </c>
      <c r="B2780" s="141">
        <v>44107</v>
      </c>
      <c r="C2780" s="142" t="s">
        <v>397</v>
      </c>
      <c r="D2780" s="143">
        <f>VLOOKUP(Pag_Inicio_Corr_mas_casos[[#This Row],[Corregimiento]],Hoja3!$A$2:$D$676,4,0)</f>
        <v>40601</v>
      </c>
      <c r="E2780" s="142">
        <v>12</v>
      </c>
      <c r="F2780">
        <v>1</v>
      </c>
    </row>
    <row r="2781" spans="1:6">
      <c r="A2781" s="140">
        <v>44107</v>
      </c>
      <c r="B2781" s="141">
        <v>44107</v>
      </c>
      <c r="C2781" s="142" t="s">
        <v>535</v>
      </c>
      <c r="D2781" s="143">
        <f>VLOOKUP(Pag_Inicio_Corr_mas_casos[[#This Row],[Corregimiento]],Hoja3!$A$2:$D$676,4,0)</f>
        <v>70211</v>
      </c>
      <c r="E2781" s="142">
        <v>12</v>
      </c>
      <c r="F2781">
        <v>1</v>
      </c>
    </row>
    <row r="2782" spans="1:6">
      <c r="A2782" s="140">
        <v>44107</v>
      </c>
      <c r="B2782" s="141">
        <v>44107</v>
      </c>
      <c r="C2782" s="142" t="s">
        <v>388</v>
      </c>
      <c r="D2782" s="143">
        <f>VLOOKUP(Pag_Inicio_Corr_mas_casos[[#This Row],[Corregimiento]],Hoja3!$A$2:$D$676,4,0)</f>
        <v>80817</v>
      </c>
      <c r="E2782" s="142">
        <v>12</v>
      </c>
      <c r="F2782">
        <v>1</v>
      </c>
    </row>
    <row r="2783" spans="1:6">
      <c r="A2783" s="140">
        <v>44107</v>
      </c>
      <c r="B2783" s="141">
        <v>44107</v>
      </c>
      <c r="C2783" s="142" t="s">
        <v>384</v>
      </c>
      <c r="D2783" s="143">
        <f>VLOOKUP(Pag_Inicio_Corr_mas_casos[[#This Row],[Corregimiento]],Hoja3!$A$2:$D$676,4,0)</f>
        <v>80821</v>
      </c>
      <c r="E2783" s="142">
        <v>11</v>
      </c>
      <c r="F2783">
        <v>1</v>
      </c>
    </row>
    <row r="2784" spans="1:6">
      <c r="A2784" s="140">
        <v>44107</v>
      </c>
      <c r="B2784" s="141">
        <v>44107</v>
      </c>
      <c r="C2784" s="142" t="s">
        <v>391</v>
      </c>
      <c r="D2784" s="143">
        <f>VLOOKUP(Pag_Inicio_Corr_mas_casos[[#This Row],[Corregimiento]],Hoja3!$A$2:$D$676,4,0)</f>
        <v>81001</v>
      </c>
      <c r="E2784" s="142">
        <v>11</v>
      </c>
      <c r="F2784">
        <v>1</v>
      </c>
    </row>
    <row r="2785" spans="1:7">
      <c r="A2785" s="140">
        <v>44107</v>
      </c>
      <c r="B2785" s="141">
        <v>44107</v>
      </c>
      <c r="C2785" s="142" t="s">
        <v>559</v>
      </c>
      <c r="D2785" s="143">
        <f>VLOOKUP(Pag_Inicio_Corr_mas_casos[[#This Row],[Corregimiento]],Hoja3!$A$2:$D$676,4,0)</f>
        <v>130701</v>
      </c>
      <c r="E2785" s="142">
        <v>11</v>
      </c>
      <c r="F2785">
        <v>1</v>
      </c>
    </row>
    <row r="2786" spans="1:7">
      <c r="A2786" s="140">
        <v>44107</v>
      </c>
      <c r="B2786" s="141">
        <v>44107</v>
      </c>
      <c r="C2786" s="142" t="s">
        <v>415</v>
      </c>
      <c r="D2786" s="143">
        <f>VLOOKUP(Pag_Inicio_Corr_mas_casos[[#This Row],[Corregimiento]],Hoja3!$A$2:$D$676,4,0)</f>
        <v>80826</v>
      </c>
      <c r="E2786" s="142">
        <v>11</v>
      </c>
      <c r="F2786">
        <v>1</v>
      </c>
    </row>
    <row r="2787" spans="1:7">
      <c r="A2787" s="140">
        <v>44107</v>
      </c>
      <c r="B2787" s="141">
        <v>44107</v>
      </c>
      <c r="C2787" s="142" t="s">
        <v>534</v>
      </c>
      <c r="D2787" s="143">
        <f>VLOOKUP(Pag_Inicio_Corr_mas_casos[[#This Row],[Corregimiento]],Hoja3!$A$2:$D$676,4,0)</f>
        <v>41301</v>
      </c>
      <c r="E2787" s="142">
        <v>11</v>
      </c>
      <c r="F2787">
        <v>1</v>
      </c>
    </row>
    <row r="2788" spans="1:7">
      <c r="A2788" s="107">
        <v>44108</v>
      </c>
      <c r="B2788" s="108">
        <v>44108</v>
      </c>
      <c r="C2788" s="109" t="s">
        <v>405</v>
      </c>
      <c r="D2788" s="110">
        <f>VLOOKUP(Pag_Inicio_Corr_mas_casos[[#This Row],[Corregimiento]],Hoja3!$A$2:$D$676,4,0)</f>
        <v>80813</v>
      </c>
      <c r="E2788" s="109">
        <v>20</v>
      </c>
      <c r="F2788">
        <v>1</v>
      </c>
      <c r="G2788">
        <f>SUM(F2788:F2803)</f>
        <v>16</v>
      </c>
    </row>
    <row r="2789" spans="1:7">
      <c r="A2789" s="107">
        <v>44108</v>
      </c>
      <c r="B2789" s="108">
        <v>44108</v>
      </c>
      <c r="C2789" s="109" t="s">
        <v>395</v>
      </c>
      <c r="D2789" s="110">
        <f>VLOOKUP(Pag_Inicio_Corr_mas_casos[[#This Row],[Corregimiento]],Hoja3!$A$2:$D$676,4,0)</f>
        <v>80812</v>
      </c>
      <c r="E2789" s="109">
        <v>17</v>
      </c>
      <c r="F2789">
        <v>1</v>
      </c>
    </row>
    <row r="2790" spans="1:7">
      <c r="A2790" s="107">
        <v>44108</v>
      </c>
      <c r="B2790" s="108">
        <v>44108</v>
      </c>
      <c r="C2790" s="109" t="s">
        <v>390</v>
      </c>
      <c r="D2790" s="110">
        <f>VLOOKUP(Pag_Inicio_Corr_mas_casos[[#This Row],[Corregimiento]],Hoja3!$A$2:$D$676,4,0)</f>
        <v>80823</v>
      </c>
      <c r="E2790" s="109">
        <v>17</v>
      </c>
      <c r="F2790">
        <v>1</v>
      </c>
    </row>
    <row r="2791" spans="1:7">
      <c r="A2791" s="107">
        <v>44108</v>
      </c>
      <c r="B2791" s="108">
        <v>44108</v>
      </c>
      <c r="C2791" s="109" t="s">
        <v>397</v>
      </c>
      <c r="D2791" s="110">
        <f>VLOOKUP(Pag_Inicio_Corr_mas_casos[[#This Row],[Corregimiento]],Hoja3!$A$2:$D$676,4,0)</f>
        <v>40601</v>
      </c>
      <c r="E2791" s="109">
        <v>16</v>
      </c>
      <c r="F2791">
        <v>1</v>
      </c>
    </row>
    <row r="2792" spans="1:7">
      <c r="A2792" s="107">
        <v>44108</v>
      </c>
      <c r="B2792" s="108">
        <v>44108</v>
      </c>
      <c r="C2792" s="109" t="s">
        <v>398</v>
      </c>
      <c r="D2792" s="110">
        <f>VLOOKUP(Pag_Inicio_Corr_mas_casos[[#This Row],[Corregimiento]],Hoja3!$A$2:$D$676,4,0)</f>
        <v>80806</v>
      </c>
      <c r="E2792" s="109">
        <v>16</v>
      </c>
      <c r="F2792">
        <v>1</v>
      </c>
    </row>
    <row r="2793" spans="1:7">
      <c r="A2793" s="107">
        <v>44108</v>
      </c>
      <c r="B2793" s="108">
        <v>44108</v>
      </c>
      <c r="C2793" s="109" t="s">
        <v>436</v>
      </c>
      <c r="D2793" s="110">
        <f>VLOOKUP(Pag_Inicio_Corr_mas_casos[[#This Row],[Corregimiento]],Hoja3!$A$2:$D$676,4,0)</f>
        <v>91001</v>
      </c>
      <c r="E2793" s="109">
        <v>15</v>
      </c>
      <c r="F2793">
        <v>1</v>
      </c>
    </row>
    <row r="2794" spans="1:7">
      <c r="A2794" s="107">
        <v>44108</v>
      </c>
      <c r="B2794" s="108">
        <v>44108</v>
      </c>
      <c r="C2794" s="109" t="s">
        <v>490</v>
      </c>
      <c r="D2794" s="110">
        <f>VLOOKUP(Pag_Inicio_Corr_mas_casos[[#This Row],[Corregimiento]],Hoja3!$A$2:$D$676,4,0)</f>
        <v>91008</v>
      </c>
      <c r="E2794" s="109">
        <v>15</v>
      </c>
      <c r="F2794">
        <v>1</v>
      </c>
    </row>
    <row r="2795" spans="1:7">
      <c r="A2795" s="107">
        <v>44108</v>
      </c>
      <c r="B2795" s="108">
        <v>44108</v>
      </c>
      <c r="C2795" s="109" t="s">
        <v>410</v>
      </c>
      <c r="D2795" s="110">
        <f>VLOOKUP(Pag_Inicio_Corr_mas_casos[[#This Row],[Corregimiento]],Hoja3!$A$2:$D$676,4,0)</f>
        <v>80815</v>
      </c>
      <c r="E2795" s="109">
        <v>15</v>
      </c>
      <c r="F2795">
        <v>1</v>
      </c>
    </row>
    <row r="2796" spans="1:7">
      <c r="A2796" s="107">
        <v>44108</v>
      </c>
      <c r="B2796" s="108">
        <v>44108</v>
      </c>
      <c r="C2796" s="109" t="s">
        <v>384</v>
      </c>
      <c r="D2796" s="110">
        <f>VLOOKUP(Pag_Inicio_Corr_mas_casos[[#This Row],[Corregimiento]],Hoja3!$A$2:$D$676,4,0)</f>
        <v>80821</v>
      </c>
      <c r="E2796" s="109">
        <v>14</v>
      </c>
      <c r="F2796">
        <v>1</v>
      </c>
    </row>
    <row r="2797" spans="1:7">
      <c r="A2797" s="107">
        <v>44108</v>
      </c>
      <c r="B2797" s="108">
        <v>44108</v>
      </c>
      <c r="C2797" s="109" t="s">
        <v>396</v>
      </c>
      <c r="D2797" s="110">
        <f>VLOOKUP(Pag_Inicio_Corr_mas_casos[[#This Row],[Corregimiento]],Hoja3!$A$2:$D$676,4,0)</f>
        <v>130702</v>
      </c>
      <c r="E2797" s="109">
        <v>13</v>
      </c>
      <c r="F2797">
        <v>1</v>
      </c>
    </row>
    <row r="2798" spans="1:7">
      <c r="A2798" s="107">
        <v>44108</v>
      </c>
      <c r="B2798" s="108">
        <v>44108</v>
      </c>
      <c r="C2798" s="109" t="s">
        <v>523</v>
      </c>
      <c r="D2798" s="110">
        <f>VLOOKUP(Pag_Inicio_Corr_mas_casos[[#This Row],[Corregimiento]],Hoja3!$A$2:$D$676,4,0)</f>
        <v>20201</v>
      </c>
      <c r="E2798" s="109">
        <v>12</v>
      </c>
      <c r="F2798">
        <v>1</v>
      </c>
    </row>
    <row r="2799" spans="1:7">
      <c r="A2799" s="107">
        <v>44108</v>
      </c>
      <c r="B2799" s="108">
        <v>44108</v>
      </c>
      <c r="C2799" s="109" t="s">
        <v>388</v>
      </c>
      <c r="D2799" s="110">
        <f>VLOOKUP(Pag_Inicio_Corr_mas_casos[[#This Row],[Corregimiento]],Hoja3!$A$2:$D$676,4,0)</f>
        <v>80817</v>
      </c>
      <c r="E2799" s="109">
        <v>11</v>
      </c>
      <c r="F2799">
        <v>1</v>
      </c>
    </row>
    <row r="2800" spans="1:7">
      <c r="A2800" s="107">
        <v>44108</v>
      </c>
      <c r="B2800" s="108">
        <v>44108</v>
      </c>
      <c r="C2800" s="109" t="s">
        <v>455</v>
      </c>
      <c r="D2800" s="110">
        <f>VLOOKUP(Pag_Inicio_Corr_mas_casos[[#This Row],[Corregimiento]],Hoja3!$A$2:$D$676,4,0)</f>
        <v>81004</v>
      </c>
      <c r="E2800" s="109">
        <v>11</v>
      </c>
      <c r="F2800">
        <v>1</v>
      </c>
    </row>
    <row r="2801" spans="1:7">
      <c r="A2801" s="107">
        <v>44108</v>
      </c>
      <c r="B2801" s="108">
        <v>44108</v>
      </c>
      <c r="C2801" s="109" t="s">
        <v>522</v>
      </c>
      <c r="D2801" s="110">
        <f>VLOOKUP(Pag_Inicio_Corr_mas_casos[[#This Row],[Corregimiento]],Hoja3!$A$2:$D$676,4,0)</f>
        <v>120101</v>
      </c>
      <c r="E2801" s="109">
        <v>11</v>
      </c>
      <c r="F2801">
        <v>1</v>
      </c>
    </row>
    <row r="2802" spans="1:7">
      <c r="A2802" s="107">
        <v>44108</v>
      </c>
      <c r="B2802" s="108">
        <v>44108</v>
      </c>
      <c r="C2802" s="109" t="s">
        <v>520</v>
      </c>
      <c r="D2802" s="110">
        <f>VLOOKUP(Pag_Inicio_Corr_mas_casos[[#This Row],[Corregimiento]],Hoja3!$A$2:$D$676,4,0)</f>
        <v>40502</v>
      </c>
      <c r="E2802" s="109">
        <v>11</v>
      </c>
      <c r="F2802">
        <v>1</v>
      </c>
    </row>
    <row r="2803" spans="1:7">
      <c r="A2803" s="107">
        <v>44108</v>
      </c>
      <c r="B2803" s="108">
        <v>44108</v>
      </c>
      <c r="C2803" s="109" t="s">
        <v>380</v>
      </c>
      <c r="D2803" s="110">
        <f>VLOOKUP(Pag_Inicio_Corr_mas_casos[[#This Row],[Corregimiento]],Hoja3!$A$2:$D$676,4,0)</f>
        <v>81002</v>
      </c>
      <c r="E2803" s="109">
        <v>11</v>
      </c>
      <c r="F2803">
        <v>1</v>
      </c>
    </row>
    <row r="2804" spans="1:7">
      <c r="A2804" s="91">
        <v>44109</v>
      </c>
      <c r="B2804" s="92">
        <v>44109</v>
      </c>
      <c r="C2804" s="93" t="s">
        <v>515</v>
      </c>
      <c r="D2804" s="94">
        <f>VLOOKUP(Pag_Inicio_Corr_mas_casos[[#This Row],[Corregimiento]],Hoja3!$A$2:$D$676,4,0)</f>
        <v>91101</v>
      </c>
      <c r="E2804" s="93">
        <v>44</v>
      </c>
      <c r="F2804">
        <v>1</v>
      </c>
      <c r="G2804">
        <f>SUM(F2804:F2814)</f>
        <v>11</v>
      </c>
    </row>
    <row r="2805" spans="1:7">
      <c r="A2805" s="91">
        <v>44109</v>
      </c>
      <c r="B2805" s="92">
        <v>44109</v>
      </c>
      <c r="C2805" s="93" t="s">
        <v>546</v>
      </c>
      <c r="D2805" s="94">
        <f>VLOOKUP(Pag_Inicio_Corr_mas_casos[[#This Row],[Corregimiento]],Hoja3!$A$2:$D$676,4,0)</f>
        <v>130104</v>
      </c>
      <c r="E2805" s="93">
        <v>41</v>
      </c>
      <c r="F2805">
        <v>1</v>
      </c>
    </row>
    <row r="2806" spans="1:7">
      <c r="A2806" s="91">
        <v>44109</v>
      </c>
      <c r="B2806" s="92">
        <v>44109</v>
      </c>
      <c r="C2806" s="93" t="s">
        <v>528</v>
      </c>
      <c r="D2806" s="94">
        <f>VLOOKUP(Pag_Inicio_Corr_mas_casos[[#This Row],[Corregimiento]],Hoja3!$A$2:$D$676,4,0)</f>
        <v>110201</v>
      </c>
      <c r="E2806" s="93">
        <v>28</v>
      </c>
      <c r="F2806">
        <v>1</v>
      </c>
    </row>
    <row r="2807" spans="1:7">
      <c r="A2807" s="91">
        <v>44109</v>
      </c>
      <c r="B2807" s="92">
        <v>44109</v>
      </c>
      <c r="C2807" s="93" t="s">
        <v>392</v>
      </c>
      <c r="D2807" s="94">
        <f>VLOOKUP(Pag_Inicio_Corr_mas_casos[[#This Row],[Corregimiento]],Hoja3!$A$2:$D$676,4,0)</f>
        <v>80819</v>
      </c>
      <c r="E2807" s="93">
        <v>14</v>
      </c>
      <c r="F2807">
        <v>1</v>
      </c>
    </row>
    <row r="2808" spans="1:7">
      <c r="A2808" s="91">
        <v>44109</v>
      </c>
      <c r="B2808" s="92">
        <v>44109</v>
      </c>
      <c r="C2808" s="93" t="s">
        <v>560</v>
      </c>
      <c r="D2808" s="94">
        <f>VLOOKUP(Pag_Inicio_Corr_mas_casos[[#This Row],[Corregimiento]],Hoja3!$A$2:$D$676,4,0)</f>
        <v>120510</v>
      </c>
      <c r="E2808" s="93">
        <v>12</v>
      </c>
      <c r="F2808">
        <v>1</v>
      </c>
    </row>
    <row r="2809" spans="1:7">
      <c r="A2809" s="91">
        <v>44109</v>
      </c>
      <c r="B2809" s="92">
        <v>44109</v>
      </c>
      <c r="C2809" s="93" t="s">
        <v>522</v>
      </c>
      <c r="D2809" s="94">
        <f>VLOOKUP(Pag_Inicio_Corr_mas_casos[[#This Row],[Corregimiento]],Hoja3!$A$2:$D$676,4,0)</f>
        <v>120101</v>
      </c>
      <c r="E2809" s="93">
        <v>12</v>
      </c>
      <c r="F2809">
        <v>1</v>
      </c>
    </row>
    <row r="2810" spans="1:7">
      <c r="A2810" s="91">
        <v>44109</v>
      </c>
      <c r="B2810" s="92">
        <v>44109</v>
      </c>
      <c r="C2810" s="93" t="s">
        <v>395</v>
      </c>
      <c r="D2810" s="94">
        <f>VLOOKUP(Pag_Inicio_Corr_mas_casos[[#This Row],[Corregimiento]],Hoja3!$A$2:$D$676,4,0)</f>
        <v>80812</v>
      </c>
      <c r="E2810" s="93">
        <v>12</v>
      </c>
      <c r="F2810">
        <v>1</v>
      </c>
    </row>
    <row r="2811" spans="1:7">
      <c r="A2811" s="91">
        <v>44109</v>
      </c>
      <c r="B2811" s="92">
        <v>44109</v>
      </c>
      <c r="C2811" s="93" t="s">
        <v>435</v>
      </c>
      <c r="D2811" s="94">
        <f>VLOOKUP(Pag_Inicio_Corr_mas_casos[[#This Row],[Corregimiento]],Hoja3!$A$2:$D$676,4,0)</f>
        <v>130706</v>
      </c>
      <c r="E2811" s="93">
        <v>11</v>
      </c>
      <c r="F2811">
        <v>1</v>
      </c>
    </row>
    <row r="2812" spans="1:7">
      <c r="A2812" s="91">
        <v>44109</v>
      </c>
      <c r="B2812" s="92">
        <v>44109</v>
      </c>
      <c r="C2812" s="93" t="s">
        <v>397</v>
      </c>
      <c r="D2812" s="94">
        <f>VLOOKUP(Pag_Inicio_Corr_mas_casos[[#This Row],[Corregimiento]],Hoja3!$A$2:$D$676,4,0)</f>
        <v>40601</v>
      </c>
      <c r="E2812" s="93">
        <v>11</v>
      </c>
      <c r="F2812">
        <v>1</v>
      </c>
    </row>
    <row r="2813" spans="1:7">
      <c r="A2813" s="91">
        <v>44109</v>
      </c>
      <c r="B2813" s="92">
        <v>44109</v>
      </c>
      <c r="C2813" s="93" t="s">
        <v>561</v>
      </c>
      <c r="D2813" s="94">
        <f>VLOOKUP(Pag_Inicio_Corr_mas_casos[[#This Row],[Corregimiento]],Hoja3!$A$2:$D$676,4,0)</f>
        <v>91107</v>
      </c>
      <c r="E2813" s="93">
        <v>11</v>
      </c>
      <c r="F2813">
        <v>1</v>
      </c>
    </row>
    <row r="2814" spans="1:7">
      <c r="A2814" s="91">
        <v>44109</v>
      </c>
      <c r="B2814" s="92">
        <v>44109</v>
      </c>
      <c r="C2814" s="93" t="s">
        <v>414</v>
      </c>
      <c r="D2814" s="94">
        <f>VLOOKUP(Pag_Inicio_Corr_mas_casos[[#This Row],[Corregimiento]],Hoja3!$A$2:$D$676,4,0)</f>
        <v>130708</v>
      </c>
      <c r="E2814" s="93">
        <v>11</v>
      </c>
      <c r="F2814">
        <v>1</v>
      </c>
    </row>
    <row r="2815" spans="1:7">
      <c r="A2815" s="112">
        <v>44110</v>
      </c>
      <c r="B2815" s="113">
        <v>44110</v>
      </c>
      <c r="C2815" s="114" t="s">
        <v>553</v>
      </c>
      <c r="D2815" s="115">
        <f>VLOOKUP(Pag_Inicio_Corr_mas_casos[[#This Row],[Corregimiento]],Hoja3!$A$2:$D$676,4,0)</f>
        <v>110202</v>
      </c>
      <c r="E2815" s="114">
        <v>46</v>
      </c>
      <c r="F2815">
        <v>1</v>
      </c>
      <c r="G2815">
        <f>SUM(F2815:F2829)</f>
        <v>15</v>
      </c>
    </row>
    <row r="2816" spans="1:7">
      <c r="A2816" s="112">
        <v>44110</v>
      </c>
      <c r="B2816" s="113">
        <v>44110</v>
      </c>
      <c r="C2816" s="114" t="s">
        <v>381</v>
      </c>
      <c r="D2816" s="115">
        <f>VLOOKUP(Pag_Inicio_Corr_mas_casos[[#This Row],[Corregimiento]],Hoja3!$A$2:$D$676,4,0)</f>
        <v>130106</v>
      </c>
      <c r="E2816" s="114">
        <v>40</v>
      </c>
      <c r="F2816">
        <v>1</v>
      </c>
    </row>
    <row r="2817" spans="1:7">
      <c r="A2817" s="112">
        <v>44110</v>
      </c>
      <c r="B2817" s="113">
        <v>44110</v>
      </c>
      <c r="C2817" s="114" t="s">
        <v>384</v>
      </c>
      <c r="D2817" s="115">
        <f>VLOOKUP(Pag_Inicio_Corr_mas_casos[[#This Row],[Corregimiento]],Hoja3!$A$2:$D$676,4,0)</f>
        <v>80821</v>
      </c>
      <c r="E2817" s="114">
        <v>21</v>
      </c>
      <c r="F2817">
        <v>1</v>
      </c>
    </row>
    <row r="2818" spans="1:7">
      <c r="A2818" s="112">
        <v>44110</v>
      </c>
      <c r="B2818" s="113">
        <v>44110</v>
      </c>
      <c r="C2818" s="114" t="s">
        <v>562</v>
      </c>
      <c r="D2818" s="115">
        <f>VLOOKUP(Pag_Inicio_Corr_mas_casos[[#This Row],[Corregimiento]],Hoja3!$A$2:$D$676,4,0)</f>
        <v>91112</v>
      </c>
      <c r="E2818" s="114">
        <v>20</v>
      </c>
      <c r="F2818">
        <v>1</v>
      </c>
    </row>
    <row r="2819" spans="1:7">
      <c r="A2819" s="112">
        <v>44110</v>
      </c>
      <c r="B2819" s="113">
        <v>44110</v>
      </c>
      <c r="C2819" s="114" t="s">
        <v>563</v>
      </c>
      <c r="D2819" s="115">
        <f>VLOOKUP(Pag_Inicio_Corr_mas_casos[[#This Row],[Corregimiento]],Hoja3!$A$2:$D$676,4,0)</f>
        <v>120310</v>
      </c>
      <c r="E2819" s="114">
        <v>18</v>
      </c>
      <c r="F2819">
        <v>1</v>
      </c>
    </row>
    <row r="2820" spans="1:7">
      <c r="A2820" s="112">
        <v>44110</v>
      </c>
      <c r="B2820" s="113">
        <v>44110</v>
      </c>
      <c r="C2820" s="114" t="s">
        <v>561</v>
      </c>
      <c r="D2820" s="115">
        <f>VLOOKUP(Pag_Inicio_Corr_mas_casos[[#This Row],[Corregimiento]],Hoja3!$A$2:$D$676,4,0)</f>
        <v>91107</v>
      </c>
      <c r="E2820" s="114">
        <v>17</v>
      </c>
      <c r="F2820">
        <v>1</v>
      </c>
    </row>
    <row r="2821" spans="1:7">
      <c r="A2821" s="112">
        <v>44110</v>
      </c>
      <c r="B2821" s="113">
        <v>44110</v>
      </c>
      <c r="C2821" s="114" t="s">
        <v>414</v>
      </c>
      <c r="D2821" s="115">
        <f>VLOOKUP(Pag_Inicio_Corr_mas_casos[[#This Row],[Corregimiento]],Hoja3!$A$2:$D$676,4,0)</f>
        <v>130708</v>
      </c>
      <c r="E2821" s="114">
        <v>16</v>
      </c>
      <c r="F2821">
        <v>1</v>
      </c>
    </row>
    <row r="2822" spans="1:7">
      <c r="A2822" s="112">
        <v>44110</v>
      </c>
      <c r="B2822" s="113">
        <v>44110</v>
      </c>
      <c r="C2822" s="114" t="s">
        <v>420</v>
      </c>
      <c r="D2822" s="115">
        <f>VLOOKUP(Pag_Inicio_Corr_mas_casos[[#This Row],[Corregimiento]],Hoja3!$A$2:$D$676,4,0)</f>
        <v>80809</v>
      </c>
      <c r="E2822" s="114">
        <v>16</v>
      </c>
      <c r="F2822">
        <v>1</v>
      </c>
    </row>
    <row r="2823" spans="1:7">
      <c r="A2823" s="112">
        <v>44110</v>
      </c>
      <c r="B2823" s="113">
        <v>44110</v>
      </c>
      <c r="C2823" s="114" t="s">
        <v>396</v>
      </c>
      <c r="D2823" s="115">
        <f>VLOOKUP(Pag_Inicio_Corr_mas_casos[[#This Row],[Corregimiento]],Hoja3!$A$2:$D$676,4,0)</f>
        <v>130702</v>
      </c>
      <c r="E2823" s="114">
        <v>15</v>
      </c>
      <c r="F2823">
        <v>1</v>
      </c>
    </row>
    <row r="2824" spans="1:7">
      <c r="A2824" s="112">
        <v>44110</v>
      </c>
      <c r="B2824" s="113">
        <v>44110</v>
      </c>
      <c r="C2824" s="114" t="s">
        <v>395</v>
      </c>
      <c r="D2824" s="115">
        <f>VLOOKUP(Pag_Inicio_Corr_mas_casos[[#This Row],[Corregimiento]],Hoja3!$A$2:$D$676,4,0)</f>
        <v>80812</v>
      </c>
      <c r="E2824" s="114">
        <v>14</v>
      </c>
      <c r="F2824">
        <v>1</v>
      </c>
    </row>
    <row r="2825" spans="1:7">
      <c r="A2825" s="112">
        <v>44110</v>
      </c>
      <c r="B2825" s="113">
        <v>44110</v>
      </c>
      <c r="C2825" s="114" t="s">
        <v>397</v>
      </c>
      <c r="D2825" s="115">
        <f>VLOOKUP(Pag_Inicio_Corr_mas_casos[[#This Row],[Corregimiento]],Hoja3!$A$2:$D$676,4,0)</f>
        <v>40601</v>
      </c>
      <c r="E2825" s="114">
        <v>12</v>
      </c>
      <c r="F2825">
        <v>1</v>
      </c>
    </row>
    <row r="2826" spans="1:7">
      <c r="A2826" s="112">
        <v>44110</v>
      </c>
      <c r="B2826" s="113">
        <v>44110</v>
      </c>
      <c r="C2826" s="114" t="s">
        <v>383</v>
      </c>
      <c r="D2826" s="115">
        <f>VLOOKUP(Pag_Inicio_Corr_mas_casos[[#This Row],[Corregimiento]],Hoja3!$A$2:$D$676,4,0)</f>
        <v>130102</v>
      </c>
      <c r="E2826" s="114">
        <v>12</v>
      </c>
      <c r="F2826">
        <v>1</v>
      </c>
    </row>
    <row r="2827" spans="1:7">
      <c r="A2827" s="112">
        <v>44110</v>
      </c>
      <c r="B2827" s="113">
        <v>44110</v>
      </c>
      <c r="C2827" s="114" t="s">
        <v>379</v>
      </c>
      <c r="D2827" s="115">
        <f>VLOOKUP(Pag_Inicio_Corr_mas_casos[[#This Row],[Corregimiento]],Hoja3!$A$2:$D$676,4,0)</f>
        <v>130101</v>
      </c>
      <c r="E2827" s="114">
        <v>11</v>
      </c>
      <c r="F2827">
        <v>1</v>
      </c>
    </row>
    <row r="2828" spans="1:7">
      <c r="A2828" s="112">
        <v>44110</v>
      </c>
      <c r="B2828" s="113">
        <v>44110</v>
      </c>
      <c r="C2828" s="114" t="s">
        <v>559</v>
      </c>
      <c r="D2828" s="115">
        <f>VLOOKUP(Pag_Inicio_Corr_mas_casos[[#This Row],[Corregimiento]],Hoja3!$A$2:$D$676,4,0)</f>
        <v>130701</v>
      </c>
      <c r="E2828" s="114">
        <v>11</v>
      </c>
      <c r="F2828">
        <v>1</v>
      </c>
    </row>
    <row r="2829" spans="1:7">
      <c r="A2829" s="112">
        <v>44110</v>
      </c>
      <c r="B2829" s="113">
        <v>44110</v>
      </c>
      <c r="C2829" s="114" t="s">
        <v>388</v>
      </c>
      <c r="D2829" s="115">
        <f>VLOOKUP(Pag_Inicio_Corr_mas_casos[[#This Row],[Corregimiento]],Hoja3!$A$2:$D$676,4,0)</f>
        <v>80817</v>
      </c>
      <c r="E2829" s="114">
        <v>11</v>
      </c>
      <c r="F2829">
        <v>1</v>
      </c>
    </row>
    <row r="2830" spans="1:7">
      <c r="A2830" s="136">
        <v>44111</v>
      </c>
      <c r="B2830" s="137">
        <v>44111</v>
      </c>
      <c r="C2830" s="138" t="s">
        <v>392</v>
      </c>
      <c r="D2830" s="139">
        <f>VLOOKUP(Pag_Inicio_Corr_mas_casos[[#This Row],[Corregimiento]],Hoja3!$A$2:$D$676,4,0)</f>
        <v>80819</v>
      </c>
      <c r="E2830" s="138">
        <v>19</v>
      </c>
      <c r="F2830">
        <v>1</v>
      </c>
      <c r="G2830">
        <f>SUM(F2830:F2847)</f>
        <v>18</v>
      </c>
    </row>
    <row r="2831" spans="1:7">
      <c r="A2831" s="136">
        <v>44111</v>
      </c>
      <c r="B2831" s="137">
        <v>44111</v>
      </c>
      <c r="C2831" s="138" t="s">
        <v>389</v>
      </c>
      <c r="D2831" s="139">
        <f>VLOOKUP(Pag_Inicio_Corr_mas_casos[[#This Row],[Corregimiento]],Hoja3!$A$2:$D$676,4,0)</f>
        <v>80822</v>
      </c>
      <c r="E2831" s="138">
        <v>19</v>
      </c>
      <c r="F2831">
        <v>1</v>
      </c>
    </row>
    <row r="2832" spans="1:7">
      <c r="A2832" s="136">
        <v>44111</v>
      </c>
      <c r="B2832" s="137">
        <v>44111</v>
      </c>
      <c r="C2832" s="138" t="s">
        <v>420</v>
      </c>
      <c r="D2832" s="139">
        <f>VLOOKUP(Pag_Inicio_Corr_mas_casos[[#This Row],[Corregimiento]],Hoja3!$A$2:$D$676,4,0)</f>
        <v>80809</v>
      </c>
      <c r="E2832" s="138">
        <v>18</v>
      </c>
      <c r="F2832">
        <v>1</v>
      </c>
    </row>
    <row r="2833" spans="1:11">
      <c r="A2833" s="136">
        <v>44111</v>
      </c>
      <c r="B2833" s="137">
        <v>44111</v>
      </c>
      <c r="C2833" s="138" t="s">
        <v>564</v>
      </c>
      <c r="D2833" s="139">
        <f>VLOOKUP(Pag_Inicio_Corr_mas_casos[[#This Row],[Corregimiento]],Hoja3!$A$2:$D$676,4,0)</f>
        <v>70408</v>
      </c>
      <c r="E2833" s="138">
        <v>17</v>
      </c>
      <c r="F2833">
        <v>1</v>
      </c>
    </row>
    <row r="2834" spans="1:11">
      <c r="A2834" s="136">
        <v>44111</v>
      </c>
      <c r="B2834" s="137">
        <v>44111</v>
      </c>
      <c r="C2834" s="138" t="s">
        <v>381</v>
      </c>
      <c r="D2834" s="139">
        <f>VLOOKUP(Pag_Inicio_Corr_mas_casos[[#This Row],[Corregimiento]],Hoja3!$A$2:$D$676,4,0)</f>
        <v>130106</v>
      </c>
      <c r="E2834" s="138">
        <v>17</v>
      </c>
      <c r="F2834">
        <v>1</v>
      </c>
    </row>
    <row r="2835" spans="1:11">
      <c r="A2835" s="136">
        <v>44111</v>
      </c>
      <c r="B2835" s="137">
        <v>44111</v>
      </c>
      <c r="C2835" s="138" t="s">
        <v>384</v>
      </c>
      <c r="D2835" s="139">
        <f>VLOOKUP(Pag_Inicio_Corr_mas_casos[[#This Row],[Corregimiento]],Hoja3!$A$2:$D$676,4,0)</f>
        <v>80821</v>
      </c>
      <c r="E2835" s="138">
        <v>16</v>
      </c>
      <c r="F2835">
        <v>1</v>
      </c>
    </row>
    <row r="2836" spans="1:11">
      <c r="A2836" s="136">
        <v>44111</v>
      </c>
      <c r="B2836" s="137">
        <v>44111</v>
      </c>
      <c r="C2836" s="138" t="s">
        <v>379</v>
      </c>
      <c r="D2836" s="139">
        <f>VLOOKUP(Pag_Inicio_Corr_mas_casos[[#This Row],[Corregimiento]],Hoja3!$A$2:$D$676,4,0)</f>
        <v>130101</v>
      </c>
      <c r="E2836" s="138">
        <v>14</v>
      </c>
      <c r="F2836">
        <v>1</v>
      </c>
    </row>
    <row r="2837" spans="1:11">
      <c r="A2837" s="136">
        <v>44111</v>
      </c>
      <c r="B2837" s="137">
        <v>44111</v>
      </c>
      <c r="C2837" s="138" t="s">
        <v>414</v>
      </c>
      <c r="D2837" s="139">
        <f>VLOOKUP(Pag_Inicio_Corr_mas_casos[[#This Row],[Corregimiento]],Hoja3!$A$2:$D$676,4,0)</f>
        <v>130708</v>
      </c>
      <c r="E2837" s="138">
        <v>14</v>
      </c>
      <c r="F2837">
        <v>1</v>
      </c>
    </row>
    <row r="2838" spans="1:11">
      <c r="A2838" s="136">
        <v>44111</v>
      </c>
      <c r="B2838" s="137">
        <v>44111</v>
      </c>
      <c r="C2838" s="138" t="s">
        <v>402</v>
      </c>
      <c r="D2838" s="139">
        <f>VLOOKUP(Pag_Inicio_Corr_mas_casos[[#This Row],[Corregimiento]],Hoja3!$A$2:$D$676,4,0)</f>
        <v>30113</v>
      </c>
      <c r="E2838" s="138">
        <v>13</v>
      </c>
      <c r="F2838">
        <v>1</v>
      </c>
      <c r="K2838" t="e">
        <f>SUM(#REF!)</f>
        <v>#REF!</v>
      </c>
    </row>
    <row r="2839" spans="1:11">
      <c r="A2839" s="136">
        <v>44111</v>
      </c>
      <c r="B2839" s="137">
        <v>44111</v>
      </c>
      <c r="C2839" s="138" t="s">
        <v>395</v>
      </c>
      <c r="D2839" s="139">
        <f>VLOOKUP(Pag_Inicio_Corr_mas_casos[[#This Row],[Corregimiento]],Hoja3!$A$2:$D$676,4,0)</f>
        <v>80812</v>
      </c>
      <c r="E2839" s="138">
        <v>13</v>
      </c>
      <c r="F2839">
        <v>1</v>
      </c>
    </row>
    <row r="2840" spans="1:11">
      <c r="A2840" s="136">
        <v>44111</v>
      </c>
      <c r="B2840" s="137">
        <v>44111</v>
      </c>
      <c r="C2840" s="138" t="s">
        <v>386</v>
      </c>
      <c r="D2840" s="139">
        <f>VLOOKUP(Pag_Inicio_Corr_mas_casos[[#This Row],[Corregimiento]],Hoja3!$A$2:$D$676,4,0)</f>
        <v>81008</v>
      </c>
      <c r="E2840" s="138">
        <v>13</v>
      </c>
      <c r="F2840">
        <v>1</v>
      </c>
    </row>
    <row r="2841" spans="1:11">
      <c r="A2841" s="136">
        <v>44111</v>
      </c>
      <c r="B2841" s="137">
        <v>44111</v>
      </c>
      <c r="C2841" s="138" t="s">
        <v>516</v>
      </c>
      <c r="D2841" s="139">
        <f>VLOOKUP(Pag_Inicio_Corr_mas_casos[[#This Row],[Corregimiento]],Hoja3!$A$2:$D$676,4,0)</f>
        <v>70409</v>
      </c>
      <c r="E2841" s="138">
        <v>12</v>
      </c>
      <c r="F2841">
        <v>1</v>
      </c>
    </row>
    <row r="2842" spans="1:11">
      <c r="A2842" s="136">
        <v>44111</v>
      </c>
      <c r="B2842" s="137">
        <v>44111</v>
      </c>
      <c r="C2842" s="138" t="s">
        <v>380</v>
      </c>
      <c r="D2842" s="139">
        <f>VLOOKUP(Pag_Inicio_Corr_mas_casos[[#This Row],[Corregimiento]],Hoja3!$A$2:$D$676,4,0)</f>
        <v>81002</v>
      </c>
      <c r="E2842" s="138">
        <v>12</v>
      </c>
      <c r="F2842">
        <v>1</v>
      </c>
    </row>
    <row r="2843" spans="1:11">
      <c r="A2843" s="136">
        <v>44111</v>
      </c>
      <c r="B2843" s="137">
        <v>44111</v>
      </c>
      <c r="C2843" s="138" t="s">
        <v>397</v>
      </c>
      <c r="D2843" s="139">
        <f>VLOOKUP(Pag_Inicio_Corr_mas_casos[[#This Row],[Corregimiento]],Hoja3!$A$2:$D$676,4,0)</f>
        <v>40601</v>
      </c>
      <c r="E2843" s="138">
        <v>12</v>
      </c>
      <c r="F2843">
        <v>1</v>
      </c>
    </row>
    <row r="2844" spans="1:11">
      <c r="A2844" s="136">
        <v>44111</v>
      </c>
      <c r="B2844" s="137">
        <v>44111</v>
      </c>
      <c r="C2844" s="138" t="s">
        <v>528</v>
      </c>
      <c r="D2844" s="139">
        <f>VLOOKUP(Pag_Inicio_Corr_mas_casos[[#This Row],[Corregimiento]],Hoja3!$A$2:$D$676,4,0)</f>
        <v>110201</v>
      </c>
      <c r="E2844" s="138">
        <v>11</v>
      </c>
      <c r="F2844">
        <v>1</v>
      </c>
    </row>
    <row r="2845" spans="1:11">
      <c r="A2845" s="136">
        <v>44111</v>
      </c>
      <c r="B2845" s="137">
        <v>44111</v>
      </c>
      <c r="C2845" s="138" t="s">
        <v>436</v>
      </c>
      <c r="D2845" s="139">
        <f>VLOOKUP(Pag_Inicio_Corr_mas_casos[[#This Row],[Corregimiento]],Hoja3!$A$2:$D$676,4,0)</f>
        <v>91001</v>
      </c>
      <c r="E2845" s="138">
        <v>11</v>
      </c>
      <c r="F2845">
        <v>1</v>
      </c>
    </row>
    <row r="2846" spans="1:11">
      <c r="A2846" s="136">
        <v>44111</v>
      </c>
      <c r="B2846" s="137">
        <v>44111</v>
      </c>
      <c r="C2846" s="138" t="s">
        <v>390</v>
      </c>
      <c r="D2846" s="139">
        <f>VLOOKUP(Pag_Inicio_Corr_mas_casos[[#This Row],[Corregimiento]],Hoja3!$A$2:$D$676,4,0)</f>
        <v>80823</v>
      </c>
      <c r="E2846" s="138">
        <v>10</v>
      </c>
      <c r="F2846">
        <v>1</v>
      </c>
    </row>
    <row r="2847" spans="1:11">
      <c r="A2847" s="136">
        <v>44111</v>
      </c>
      <c r="B2847" s="137">
        <v>44111</v>
      </c>
      <c r="C2847" s="138" t="s">
        <v>418</v>
      </c>
      <c r="D2847" s="139">
        <f>VLOOKUP(Pag_Inicio_Corr_mas_casos[[#This Row],[Corregimiento]],Hoja3!$A$2:$D$676,4,0)</f>
        <v>130105</v>
      </c>
      <c r="E2847" s="138">
        <v>10</v>
      </c>
      <c r="F2847">
        <v>1</v>
      </c>
    </row>
    <row r="2848" spans="1:11">
      <c r="A2848" s="122">
        <v>44112</v>
      </c>
      <c r="B2848" s="123">
        <v>44112</v>
      </c>
      <c r="C2848" s="124" t="s">
        <v>528</v>
      </c>
      <c r="D2848" s="144">
        <f>VLOOKUP(Pag_Inicio_Corr_mas_casos[[#This Row],[Corregimiento]],Hoja3!$A$2:$D$676,4,0)</f>
        <v>110201</v>
      </c>
      <c r="E2848" s="124">
        <v>30</v>
      </c>
      <c r="F2848">
        <v>1</v>
      </c>
      <c r="G2848">
        <f>SUM(F2848:F2866)</f>
        <v>19</v>
      </c>
    </row>
    <row r="2849" spans="1:6">
      <c r="A2849" s="122">
        <v>44112</v>
      </c>
      <c r="B2849" s="123">
        <v>44112</v>
      </c>
      <c r="C2849" s="124" t="s">
        <v>436</v>
      </c>
      <c r="D2849" s="144">
        <f>VLOOKUP(Pag_Inicio_Corr_mas_casos[[#This Row],[Corregimiento]],Hoja3!$A$2:$D$676,4,0)</f>
        <v>91001</v>
      </c>
      <c r="E2849" s="124">
        <v>28</v>
      </c>
      <c r="F2849">
        <v>1</v>
      </c>
    </row>
    <row r="2850" spans="1:6">
      <c r="A2850" s="122">
        <v>44112</v>
      </c>
      <c r="B2850" s="123">
        <v>44112</v>
      </c>
      <c r="C2850" s="124" t="s">
        <v>556</v>
      </c>
      <c r="D2850" s="144">
        <f>VLOOKUP(Pag_Inicio_Corr_mas_casos[[#This Row],[Corregimiento]],Hoja3!$A$2:$D$676,4,0)</f>
        <v>60703</v>
      </c>
      <c r="E2850" s="124">
        <v>19</v>
      </c>
      <c r="F2850">
        <v>1</v>
      </c>
    </row>
    <row r="2851" spans="1:6">
      <c r="A2851" s="122">
        <v>44112</v>
      </c>
      <c r="B2851" s="123">
        <v>44112</v>
      </c>
      <c r="C2851" s="124" t="s">
        <v>379</v>
      </c>
      <c r="D2851" s="144">
        <f>VLOOKUP(Pag_Inicio_Corr_mas_casos[[#This Row],[Corregimiento]],Hoja3!$A$2:$D$676,4,0)</f>
        <v>130101</v>
      </c>
      <c r="E2851" s="124">
        <v>18</v>
      </c>
      <c r="F2851">
        <v>1</v>
      </c>
    </row>
    <row r="2852" spans="1:6">
      <c r="A2852" s="122">
        <v>44112</v>
      </c>
      <c r="B2852" s="123">
        <v>44112</v>
      </c>
      <c r="C2852" s="124" t="s">
        <v>397</v>
      </c>
      <c r="D2852" s="144">
        <f>VLOOKUP(Pag_Inicio_Corr_mas_casos[[#This Row],[Corregimiento]],Hoja3!$A$2:$D$676,4,0)</f>
        <v>40601</v>
      </c>
      <c r="E2852" s="124">
        <v>16</v>
      </c>
      <c r="F2852">
        <v>1</v>
      </c>
    </row>
    <row r="2853" spans="1:6">
      <c r="A2853" s="122">
        <v>44112</v>
      </c>
      <c r="B2853" s="123">
        <v>44112</v>
      </c>
      <c r="C2853" s="124" t="s">
        <v>565</v>
      </c>
      <c r="D2853" s="144">
        <f>VLOOKUP(Pag_Inicio_Corr_mas_casos[[#This Row],[Corregimiento]],Hoja3!$A$2:$D$676,4,0)</f>
        <v>90509</v>
      </c>
      <c r="E2853" s="124">
        <v>16</v>
      </c>
      <c r="F2853">
        <v>1</v>
      </c>
    </row>
    <row r="2854" spans="1:6">
      <c r="A2854" s="122">
        <v>44112</v>
      </c>
      <c r="B2854" s="123">
        <v>44112</v>
      </c>
      <c r="C2854" s="124" t="s">
        <v>398</v>
      </c>
      <c r="D2854" s="144">
        <f>VLOOKUP(Pag_Inicio_Corr_mas_casos[[#This Row],[Corregimiento]],Hoja3!$A$2:$D$676,4,0)</f>
        <v>80806</v>
      </c>
      <c r="E2854" s="124">
        <v>15</v>
      </c>
      <c r="F2854">
        <v>1</v>
      </c>
    </row>
    <row r="2855" spans="1:6">
      <c r="A2855" s="122">
        <v>44112</v>
      </c>
      <c r="B2855" s="123">
        <v>44112</v>
      </c>
      <c r="C2855" s="124" t="s">
        <v>428</v>
      </c>
      <c r="D2855" s="144">
        <f>VLOOKUP(Pag_Inicio_Corr_mas_casos[[#This Row],[Corregimiento]],Hoja3!$A$2:$D$676,4,0)</f>
        <v>130701</v>
      </c>
      <c r="E2855" s="124">
        <v>13</v>
      </c>
      <c r="F2855">
        <v>1</v>
      </c>
    </row>
    <row r="2856" spans="1:6">
      <c r="A2856" s="122">
        <v>44112</v>
      </c>
      <c r="B2856" s="123">
        <v>44112</v>
      </c>
      <c r="C2856" s="124" t="s">
        <v>414</v>
      </c>
      <c r="D2856" s="144">
        <f>VLOOKUP(Pag_Inicio_Corr_mas_casos[[#This Row],[Corregimiento]],Hoja3!$A$2:$D$676,4,0)</f>
        <v>130708</v>
      </c>
      <c r="E2856" s="124">
        <v>13</v>
      </c>
      <c r="F2856">
        <v>1</v>
      </c>
    </row>
    <row r="2857" spans="1:6">
      <c r="A2857" s="122">
        <v>44112</v>
      </c>
      <c r="B2857" s="123">
        <v>44112</v>
      </c>
      <c r="C2857" s="124" t="s">
        <v>420</v>
      </c>
      <c r="D2857" s="144">
        <f>VLOOKUP(Pag_Inicio_Corr_mas_casos[[#This Row],[Corregimiento]],Hoja3!$A$2:$D$676,4,0)</f>
        <v>80809</v>
      </c>
      <c r="E2857" s="124">
        <v>13</v>
      </c>
      <c r="F2857">
        <v>1</v>
      </c>
    </row>
    <row r="2858" spans="1:6">
      <c r="A2858" s="122">
        <v>44112</v>
      </c>
      <c r="B2858" s="123">
        <v>44112</v>
      </c>
      <c r="C2858" s="124" t="s">
        <v>396</v>
      </c>
      <c r="D2858" s="144">
        <f>VLOOKUP(Pag_Inicio_Corr_mas_casos[[#This Row],[Corregimiento]],Hoja3!$A$2:$D$676,4,0)</f>
        <v>130702</v>
      </c>
      <c r="E2858" s="124">
        <v>12</v>
      </c>
      <c r="F2858">
        <v>1</v>
      </c>
    </row>
    <row r="2859" spans="1:6">
      <c r="A2859" s="122">
        <v>44112</v>
      </c>
      <c r="B2859" s="123">
        <v>44112</v>
      </c>
      <c r="C2859" s="124" t="s">
        <v>380</v>
      </c>
      <c r="D2859" s="144">
        <f>VLOOKUP(Pag_Inicio_Corr_mas_casos[[#This Row],[Corregimiento]],Hoja3!$A$2:$D$676,4,0)</f>
        <v>81002</v>
      </c>
      <c r="E2859" s="124">
        <v>12</v>
      </c>
      <c r="F2859">
        <v>1</v>
      </c>
    </row>
    <row r="2860" spans="1:6">
      <c r="A2860" s="122">
        <v>44112</v>
      </c>
      <c r="B2860" s="123">
        <v>44112</v>
      </c>
      <c r="C2860" s="124" t="s">
        <v>372</v>
      </c>
      <c r="D2860" s="144">
        <f>VLOOKUP(Pag_Inicio_Corr_mas_casos[[#This Row],[Corregimiento]],Hoja3!$A$2:$D$676,4,0)</f>
        <v>130709</v>
      </c>
      <c r="E2860" s="124">
        <v>12</v>
      </c>
      <c r="F2860">
        <v>1</v>
      </c>
    </row>
    <row r="2861" spans="1:6">
      <c r="A2861" s="122">
        <v>44112</v>
      </c>
      <c r="B2861" s="123">
        <v>44112</v>
      </c>
      <c r="C2861" s="124" t="s">
        <v>383</v>
      </c>
      <c r="D2861" s="144">
        <f>VLOOKUP(Pag_Inicio_Corr_mas_casos[[#This Row],[Corregimiento]],Hoja3!$A$2:$D$676,4,0)</f>
        <v>130102</v>
      </c>
      <c r="E2861" s="124">
        <v>12</v>
      </c>
      <c r="F2861">
        <v>1</v>
      </c>
    </row>
    <row r="2862" spans="1:6">
      <c r="A2862" s="122">
        <v>44112</v>
      </c>
      <c r="B2862" s="123">
        <v>44112</v>
      </c>
      <c r="C2862" s="124" t="s">
        <v>566</v>
      </c>
      <c r="D2862" s="144">
        <f>VLOOKUP(Pag_Inicio_Corr_mas_casos[[#This Row],[Corregimiento]],Hoja3!$A$2:$D$676,4,0)</f>
        <v>91007</v>
      </c>
      <c r="E2862" s="124">
        <v>11</v>
      </c>
      <c r="F2862">
        <v>1</v>
      </c>
    </row>
    <row r="2863" spans="1:6">
      <c r="A2863" s="122">
        <v>44112</v>
      </c>
      <c r="B2863" s="123">
        <v>44112</v>
      </c>
      <c r="C2863" s="124" t="s">
        <v>487</v>
      </c>
      <c r="D2863" s="144">
        <f>VLOOKUP(Pag_Inicio_Corr_mas_casos[[#This Row],[Corregimiento]],Hoja3!$A$2:$D$676,4,0)</f>
        <v>120402</v>
      </c>
      <c r="E2863" s="124">
        <v>11</v>
      </c>
      <c r="F2863">
        <v>1</v>
      </c>
    </row>
    <row r="2864" spans="1:6">
      <c r="A2864" s="122">
        <v>44112</v>
      </c>
      <c r="B2864" s="123">
        <v>44112</v>
      </c>
      <c r="C2864" s="124" t="s">
        <v>395</v>
      </c>
      <c r="D2864" s="144">
        <f>VLOOKUP(Pag_Inicio_Corr_mas_casos[[#This Row],[Corregimiento]],Hoja3!$A$2:$D$676,4,0)</f>
        <v>80812</v>
      </c>
      <c r="E2864" s="124">
        <v>11</v>
      </c>
      <c r="F2864">
        <v>1</v>
      </c>
    </row>
    <row r="2865" spans="1:7">
      <c r="A2865" s="122">
        <v>44112</v>
      </c>
      <c r="B2865" s="123">
        <v>44112</v>
      </c>
      <c r="C2865" s="124" t="s">
        <v>405</v>
      </c>
      <c r="D2865" s="144">
        <f>VLOOKUP(Pag_Inicio_Corr_mas_casos[[#This Row],[Corregimiento]],Hoja3!$A$2:$D$676,4,0)</f>
        <v>80813</v>
      </c>
      <c r="E2865" s="124">
        <v>11</v>
      </c>
      <c r="F2865">
        <v>1</v>
      </c>
    </row>
    <row r="2866" spans="1:7">
      <c r="A2866" s="122">
        <v>44112</v>
      </c>
      <c r="B2866" s="123">
        <v>44112</v>
      </c>
      <c r="C2866" s="124" t="s">
        <v>515</v>
      </c>
      <c r="D2866" s="144">
        <f>VLOOKUP(Pag_Inicio_Corr_mas_casos[[#This Row],[Corregimiento]],Hoja3!$A$2:$D$676,4,0)</f>
        <v>91101</v>
      </c>
      <c r="E2866" s="124">
        <v>11</v>
      </c>
      <c r="F2866">
        <v>1</v>
      </c>
    </row>
    <row r="2867" spans="1:7">
      <c r="A2867" s="107">
        <v>44113</v>
      </c>
      <c r="B2867" s="108">
        <v>44113</v>
      </c>
      <c r="C2867" s="109" t="s">
        <v>535</v>
      </c>
      <c r="D2867" s="110">
        <f>VLOOKUP(Pag_Inicio_Corr_mas_casos[[#This Row],[Corregimiento]],Hoja3!$A$2:$D$676,4,0)</f>
        <v>70211</v>
      </c>
      <c r="E2867" s="109">
        <v>45</v>
      </c>
      <c r="F2867">
        <v>1</v>
      </c>
      <c r="G2867">
        <f>SUM(F2867:F2880)</f>
        <v>14</v>
      </c>
    </row>
    <row r="2868" spans="1:7">
      <c r="A2868" s="107">
        <v>44113</v>
      </c>
      <c r="B2868" s="108">
        <v>44113</v>
      </c>
      <c r="C2868" s="109" t="s">
        <v>384</v>
      </c>
      <c r="D2868" s="110">
        <f>VLOOKUP(Pag_Inicio_Corr_mas_casos[[#This Row],[Corregimiento]],Hoja3!$A$2:$D$676,4,0)</f>
        <v>80821</v>
      </c>
      <c r="E2868" s="109">
        <v>34</v>
      </c>
      <c r="F2868">
        <v>1</v>
      </c>
    </row>
    <row r="2869" spans="1:7">
      <c r="A2869" s="107">
        <v>44113</v>
      </c>
      <c r="B2869" s="108">
        <v>44113</v>
      </c>
      <c r="C2869" s="109" t="s">
        <v>515</v>
      </c>
      <c r="D2869" s="110">
        <f>VLOOKUP(Pag_Inicio_Corr_mas_casos[[#This Row],[Corregimiento]],Hoja3!$A$2:$D$676,4,0)</f>
        <v>91101</v>
      </c>
      <c r="E2869" s="109">
        <v>31</v>
      </c>
      <c r="F2869">
        <v>1</v>
      </c>
    </row>
    <row r="2870" spans="1:7">
      <c r="A2870" s="107">
        <v>44113</v>
      </c>
      <c r="B2870" s="108">
        <v>44113</v>
      </c>
      <c r="C2870" s="109" t="s">
        <v>436</v>
      </c>
      <c r="D2870" s="110">
        <f>VLOOKUP(Pag_Inicio_Corr_mas_casos[[#This Row],[Corregimiento]],Hoja3!$A$2:$D$676,4,0)</f>
        <v>91001</v>
      </c>
      <c r="E2870" s="109">
        <v>22</v>
      </c>
      <c r="F2870">
        <v>1</v>
      </c>
    </row>
    <row r="2871" spans="1:7">
      <c r="A2871" s="107">
        <v>44113</v>
      </c>
      <c r="B2871" s="108">
        <v>44113</v>
      </c>
      <c r="C2871" s="109" t="s">
        <v>409</v>
      </c>
      <c r="D2871" s="110">
        <f>VLOOKUP(Pag_Inicio_Corr_mas_casos[[#This Row],[Corregimiento]],Hoja3!$A$2:$D$676,4,0)</f>
        <v>80820</v>
      </c>
      <c r="E2871" s="109">
        <v>19</v>
      </c>
      <c r="F2871">
        <v>1</v>
      </c>
    </row>
    <row r="2872" spans="1:7">
      <c r="A2872" s="107">
        <v>44113</v>
      </c>
      <c r="B2872" s="108">
        <v>44113</v>
      </c>
      <c r="C2872" s="109" t="s">
        <v>392</v>
      </c>
      <c r="D2872" s="110">
        <f>VLOOKUP(Pag_Inicio_Corr_mas_casos[[#This Row],[Corregimiento]],Hoja3!$A$2:$D$676,4,0)</f>
        <v>80819</v>
      </c>
      <c r="E2872" s="109">
        <v>19</v>
      </c>
      <c r="F2872">
        <v>1</v>
      </c>
    </row>
    <row r="2873" spans="1:7">
      <c r="A2873" s="107">
        <v>44113</v>
      </c>
      <c r="B2873" s="108">
        <v>44113</v>
      </c>
      <c r="C2873" s="109" t="s">
        <v>410</v>
      </c>
      <c r="D2873" s="110">
        <f>VLOOKUP(Pag_Inicio_Corr_mas_casos[[#This Row],[Corregimiento]],Hoja3!$A$2:$D$676,4,0)</f>
        <v>80815</v>
      </c>
      <c r="E2873" s="109">
        <v>18</v>
      </c>
      <c r="F2873">
        <v>1</v>
      </c>
    </row>
    <row r="2874" spans="1:7">
      <c r="A2874" s="107">
        <v>44113</v>
      </c>
      <c r="B2874" s="108">
        <v>44113</v>
      </c>
      <c r="C2874" s="109" t="s">
        <v>381</v>
      </c>
      <c r="D2874" s="110">
        <f>VLOOKUP(Pag_Inicio_Corr_mas_casos[[#This Row],[Corregimiento]],Hoja3!$A$2:$D$676,4,0)</f>
        <v>130106</v>
      </c>
      <c r="E2874" s="109">
        <v>18</v>
      </c>
      <c r="F2874">
        <v>1</v>
      </c>
    </row>
    <row r="2875" spans="1:7">
      <c r="A2875" s="107">
        <v>44113</v>
      </c>
      <c r="B2875" s="108">
        <v>44113</v>
      </c>
      <c r="C2875" s="109" t="s">
        <v>399</v>
      </c>
      <c r="D2875" s="110">
        <f>VLOOKUP(Pag_Inicio_Corr_mas_casos[[#This Row],[Corregimiento]],Hoja3!$A$2:$D$676,4,0)</f>
        <v>130108</v>
      </c>
      <c r="E2875" s="109">
        <v>17</v>
      </c>
      <c r="F2875">
        <v>1</v>
      </c>
    </row>
    <row r="2876" spans="1:7">
      <c r="A2876" s="107">
        <v>44113</v>
      </c>
      <c r="B2876" s="108">
        <v>44113</v>
      </c>
      <c r="C2876" s="109" t="s">
        <v>383</v>
      </c>
      <c r="D2876" s="110">
        <f>VLOOKUP(Pag_Inicio_Corr_mas_casos[[#This Row],[Corregimiento]],Hoja3!$A$2:$D$676,4,0)</f>
        <v>130102</v>
      </c>
      <c r="E2876" s="109">
        <v>17</v>
      </c>
      <c r="F2876">
        <v>1</v>
      </c>
    </row>
    <row r="2877" spans="1:7">
      <c r="A2877" s="107">
        <v>44113</v>
      </c>
      <c r="B2877" s="108">
        <v>44113</v>
      </c>
      <c r="C2877" s="109" t="s">
        <v>398</v>
      </c>
      <c r="D2877" s="110">
        <f>VLOOKUP(Pag_Inicio_Corr_mas_casos[[#This Row],[Corregimiento]],Hoja3!$A$2:$D$676,4,0)</f>
        <v>80806</v>
      </c>
      <c r="E2877" s="109">
        <v>15</v>
      </c>
      <c r="F2877">
        <v>1</v>
      </c>
    </row>
    <row r="2878" spans="1:7">
      <c r="A2878" s="107">
        <v>44113</v>
      </c>
      <c r="B2878" s="108">
        <v>44113</v>
      </c>
      <c r="C2878" s="109" t="s">
        <v>424</v>
      </c>
      <c r="D2878" s="110">
        <f>VLOOKUP(Pag_Inicio_Corr_mas_casos[[#This Row],[Corregimiento]],Hoja3!$A$2:$D$676,4,0)</f>
        <v>130717</v>
      </c>
      <c r="E2878" s="109">
        <v>13</v>
      </c>
      <c r="F2878">
        <v>1</v>
      </c>
    </row>
    <row r="2879" spans="1:7">
      <c r="A2879" s="107">
        <v>44113</v>
      </c>
      <c r="B2879" s="108">
        <v>44113</v>
      </c>
      <c r="C2879" s="109" t="s">
        <v>546</v>
      </c>
      <c r="D2879" s="110">
        <f>VLOOKUP(Pag_Inicio_Corr_mas_casos[[#This Row],[Corregimiento]],Hoja3!$A$2:$D$676,4,0)</f>
        <v>130104</v>
      </c>
      <c r="E2879" s="109">
        <v>13</v>
      </c>
      <c r="F2879">
        <v>1</v>
      </c>
    </row>
    <row r="2880" spans="1:7">
      <c r="A2880" s="107">
        <v>44113</v>
      </c>
      <c r="B2880" s="108">
        <v>44113</v>
      </c>
      <c r="C2880" s="109" t="s">
        <v>395</v>
      </c>
      <c r="D2880" s="110">
        <f>VLOOKUP(Pag_Inicio_Corr_mas_casos[[#This Row],[Corregimiento]],Hoja3!$A$2:$D$676,4,0)</f>
        <v>80812</v>
      </c>
      <c r="E2880" s="109">
        <v>11</v>
      </c>
      <c r="F2880">
        <v>1</v>
      </c>
    </row>
    <row r="2881" spans="1:7">
      <c r="A2881" s="99">
        <v>44114</v>
      </c>
      <c r="B2881" s="100">
        <v>44114</v>
      </c>
      <c r="C2881" s="101" t="s">
        <v>564</v>
      </c>
      <c r="D2881" s="102">
        <f>VLOOKUP(Pag_Inicio_Corr_mas_casos[[#This Row],[Corregimiento]],Hoja3!$A$2:$D$676,4,0)</f>
        <v>70408</v>
      </c>
      <c r="E2881" s="101">
        <v>32</v>
      </c>
      <c r="F2881">
        <v>1</v>
      </c>
      <c r="G2881">
        <f>SUM(F2881:F2900)</f>
        <v>20</v>
      </c>
    </row>
    <row r="2882" spans="1:7">
      <c r="A2882" s="99">
        <v>44114</v>
      </c>
      <c r="B2882" s="100">
        <v>44114</v>
      </c>
      <c r="C2882" s="101" t="s">
        <v>390</v>
      </c>
      <c r="D2882" s="102">
        <f>VLOOKUP(Pag_Inicio_Corr_mas_casos[[#This Row],[Corregimiento]],Hoja3!$A$2:$D$676,4,0)</f>
        <v>80823</v>
      </c>
      <c r="E2882" s="101">
        <v>21</v>
      </c>
      <c r="F2882">
        <v>1</v>
      </c>
    </row>
    <row r="2883" spans="1:7">
      <c r="A2883" s="99">
        <v>44114</v>
      </c>
      <c r="B2883" s="100">
        <v>44114</v>
      </c>
      <c r="C2883" s="101" t="s">
        <v>418</v>
      </c>
      <c r="D2883" s="102">
        <f>VLOOKUP(Pag_Inicio_Corr_mas_casos[[#This Row],[Corregimiento]],Hoja3!$A$2:$D$676,4,0)</f>
        <v>130105</v>
      </c>
      <c r="E2883" s="101">
        <v>21</v>
      </c>
      <c r="F2883">
        <v>1</v>
      </c>
    </row>
    <row r="2884" spans="1:7">
      <c r="A2884" s="99">
        <v>44114</v>
      </c>
      <c r="B2884" s="100">
        <v>44114</v>
      </c>
      <c r="C2884" s="101" t="s">
        <v>567</v>
      </c>
      <c r="D2884" s="102">
        <f>VLOOKUP(Pag_Inicio_Corr_mas_casos[[#This Row],[Corregimiento]],Hoja3!$A$2:$D$676,4,0)</f>
        <v>70220</v>
      </c>
      <c r="E2884" s="101">
        <v>20</v>
      </c>
      <c r="F2884">
        <v>1</v>
      </c>
    </row>
    <row r="2885" spans="1:7">
      <c r="A2885" s="99">
        <v>44114</v>
      </c>
      <c r="B2885" s="100">
        <v>44114</v>
      </c>
      <c r="C2885" s="101" t="s">
        <v>515</v>
      </c>
      <c r="D2885" s="102">
        <f>VLOOKUP(Pag_Inicio_Corr_mas_casos[[#This Row],[Corregimiento]],Hoja3!$A$2:$D$676,4,0)</f>
        <v>91101</v>
      </c>
      <c r="E2885" s="101">
        <v>19</v>
      </c>
      <c r="F2885">
        <v>1</v>
      </c>
    </row>
    <row r="2886" spans="1:7">
      <c r="A2886" s="99">
        <v>44114</v>
      </c>
      <c r="B2886" s="100">
        <v>44114</v>
      </c>
      <c r="C2886" s="101" t="s">
        <v>379</v>
      </c>
      <c r="D2886" s="102">
        <f>VLOOKUP(Pag_Inicio_Corr_mas_casos[[#This Row],[Corregimiento]],Hoja3!$A$2:$D$676,4,0)</f>
        <v>130101</v>
      </c>
      <c r="E2886" s="101">
        <v>18</v>
      </c>
      <c r="F2886">
        <v>1</v>
      </c>
    </row>
    <row r="2887" spans="1:7">
      <c r="A2887" s="99">
        <v>44114</v>
      </c>
      <c r="B2887" s="100">
        <v>44114</v>
      </c>
      <c r="C2887" s="101" t="s">
        <v>383</v>
      </c>
      <c r="D2887" s="102">
        <f>VLOOKUP(Pag_Inicio_Corr_mas_casos[[#This Row],[Corregimiento]],Hoja3!$A$2:$D$676,4,0)</f>
        <v>130102</v>
      </c>
      <c r="E2887" s="101">
        <v>17</v>
      </c>
      <c r="F2887">
        <v>1</v>
      </c>
    </row>
    <row r="2888" spans="1:7">
      <c r="A2888" s="99">
        <v>44114</v>
      </c>
      <c r="B2888" s="100">
        <v>44114</v>
      </c>
      <c r="C2888" s="101" t="s">
        <v>384</v>
      </c>
      <c r="D2888" s="102">
        <f>VLOOKUP(Pag_Inicio_Corr_mas_casos[[#This Row],[Corregimiento]],Hoja3!$A$2:$D$676,4,0)</f>
        <v>80821</v>
      </c>
      <c r="E2888" s="101">
        <v>16</v>
      </c>
      <c r="F2888">
        <v>1</v>
      </c>
    </row>
    <row r="2889" spans="1:7">
      <c r="A2889" s="99">
        <v>44114</v>
      </c>
      <c r="B2889" s="100">
        <v>44114</v>
      </c>
      <c r="C2889" s="101" t="s">
        <v>398</v>
      </c>
      <c r="D2889" s="102">
        <f>VLOOKUP(Pag_Inicio_Corr_mas_casos[[#This Row],[Corregimiento]],Hoja3!$A$2:$D$676,4,0)</f>
        <v>80806</v>
      </c>
      <c r="E2889" s="101">
        <v>15</v>
      </c>
      <c r="F2889">
        <v>1</v>
      </c>
    </row>
    <row r="2890" spans="1:7">
      <c r="A2890" s="99">
        <v>44114</v>
      </c>
      <c r="B2890" s="100">
        <v>44114</v>
      </c>
      <c r="C2890" s="101" t="s">
        <v>568</v>
      </c>
      <c r="D2890" s="102">
        <f>VLOOKUP(Pag_Inicio_Corr_mas_casos[[#This Row],[Corregimiento]],Hoja3!$A$2:$D$676,4,0)</f>
        <v>80812</v>
      </c>
      <c r="E2890" s="101">
        <v>15</v>
      </c>
      <c r="F2890">
        <v>1</v>
      </c>
    </row>
    <row r="2891" spans="1:7">
      <c r="A2891" s="99">
        <v>44114</v>
      </c>
      <c r="B2891" s="100">
        <v>44114</v>
      </c>
      <c r="C2891" s="101" t="s">
        <v>561</v>
      </c>
      <c r="D2891" s="102">
        <f>VLOOKUP(Pag_Inicio_Corr_mas_casos[[#This Row],[Corregimiento]],Hoja3!$A$2:$D$676,4,0)</f>
        <v>91107</v>
      </c>
      <c r="E2891" s="101">
        <v>15</v>
      </c>
      <c r="F2891">
        <v>1</v>
      </c>
    </row>
    <row r="2892" spans="1:7">
      <c r="A2892" s="99">
        <v>44114</v>
      </c>
      <c r="B2892" s="100">
        <v>44114</v>
      </c>
      <c r="C2892" s="101" t="s">
        <v>436</v>
      </c>
      <c r="D2892" s="102">
        <f>VLOOKUP(Pag_Inicio_Corr_mas_casos[[#This Row],[Corregimiento]],Hoja3!$A$2:$D$676,4,0)</f>
        <v>91001</v>
      </c>
      <c r="E2892" s="101">
        <v>15</v>
      </c>
      <c r="F2892">
        <v>1</v>
      </c>
    </row>
    <row r="2893" spans="1:7">
      <c r="A2893" s="99">
        <v>44114</v>
      </c>
      <c r="B2893" s="100">
        <v>44114</v>
      </c>
      <c r="C2893" s="101" t="s">
        <v>425</v>
      </c>
      <c r="D2893" s="102">
        <f>VLOOKUP(Pag_Inicio_Corr_mas_casos[[#This Row],[Corregimiento]],Hoja3!$A$2:$D$676,4,0)</f>
        <v>81003</v>
      </c>
      <c r="E2893" s="101">
        <v>14</v>
      </c>
      <c r="F2893">
        <v>1</v>
      </c>
    </row>
    <row r="2894" spans="1:7">
      <c r="A2894" s="99">
        <v>44114</v>
      </c>
      <c r="B2894" s="100">
        <v>44114</v>
      </c>
      <c r="C2894" s="101" t="s">
        <v>400</v>
      </c>
      <c r="D2894" s="102">
        <f>VLOOKUP(Pag_Inicio_Corr_mas_casos[[#This Row],[Corregimiento]],Hoja3!$A$2:$D$676,4,0)</f>
        <v>80810</v>
      </c>
      <c r="E2894" s="101">
        <v>14</v>
      </c>
      <c r="F2894">
        <v>1</v>
      </c>
    </row>
    <row r="2895" spans="1:7">
      <c r="A2895" s="99">
        <v>44114</v>
      </c>
      <c r="B2895" s="100">
        <v>44114</v>
      </c>
      <c r="C2895" s="101" t="s">
        <v>420</v>
      </c>
      <c r="D2895" s="102">
        <f>VLOOKUP(Pag_Inicio_Corr_mas_casos[[#This Row],[Corregimiento]],Hoja3!$A$2:$D$676,4,0)</f>
        <v>80809</v>
      </c>
      <c r="E2895" s="101">
        <v>14</v>
      </c>
      <c r="F2895">
        <v>1</v>
      </c>
    </row>
    <row r="2896" spans="1:7">
      <c r="A2896" s="99">
        <v>44114</v>
      </c>
      <c r="B2896" s="100">
        <v>44114</v>
      </c>
      <c r="C2896" s="101" t="s">
        <v>489</v>
      </c>
      <c r="D2896" s="102">
        <f>VLOOKUP(Pag_Inicio_Corr_mas_casos[[#This Row],[Corregimiento]],Hoja3!$A$2:$D$676,4,0)</f>
        <v>40501</v>
      </c>
      <c r="E2896" s="101">
        <v>12</v>
      </c>
      <c r="F2896">
        <v>1</v>
      </c>
    </row>
    <row r="2897" spans="1:10">
      <c r="A2897" s="99">
        <v>44114</v>
      </c>
      <c r="B2897" s="100">
        <v>44114</v>
      </c>
      <c r="C2897" s="101" t="s">
        <v>506</v>
      </c>
      <c r="D2897" s="102">
        <f>VLOOKUP(Pag_Inicio_Corr_mas_casos[[#This Row],[Corregimiento]],Hoja3!$A$2:$D$676,4,0)</f>
        <v>60105</v>
      </c>
      <c r="E2897" s="101">
        <v>12</v>
      </c>
      <c r="F2897">
        <v>1</v>
      </c>
    </row>
    <row r="2898" spans="1:10">
      <c r="A2898" s="99">
        <v>44114</v>
      </c>
      <c r="B2898" s="100">
        <v>44114</v>
      </c>
      <c r="C2898" s="101" t="s">
        <v>546</v>
      </c>
      <c r="D2898" s="102">
        <f>VLOOKUP(Pag_Inicio_Corr_mas_casos[[#This Row],[Corregimiento]],Hoja3!$A$2:$D$676,4,0)</f>
        <v>130104</v>
      </c>
      <c r="E2898" s="101">
        <v>12</v>
      </c>
      <c r="F2898">
        <v>1</v>
      </c>
    </row>
    <row r="2899" spans="1:10">
      <c r="A2899" s="99">
        <v>44114</v>
      </c>
      <c r="B2899" s="100">
        <v>44114</v>
      </c>
      <c r="C2899" s="101" t="s">
        <v>551</v>
      </c>
      <c r="D2899" s="102">
        <f>VLOOKUP(Pag_Inicio_Corr_mas_casos[[#This Row],[Corregimiento]],Hoja3!$A$2:$D$676,4,0)</f>
        <v>90101</v>
      </c>
      <c r="E2899" s="101">
        <v>11</v>
      </c>
      <c r="F2899">
        <v>1</v>
      </c>
    </row>
    <row r="2900" spans="1:10">
      <c r="A2900" s="99">
        <v>44114</v>
      </c>
      <c r="B2900" s="100">
        <v>44114</v>
      </c>
      <c r="C2900" s="101" t="s">
        <v>380</v>
      </c>
      <c r="D2900" s="102">
        <f>VLOOKUP(Pag_Inicio_Corr_mas_casos[[#This Row],[Corregimiento]],Hoja3!$A$2:$D$676,4,0)</f>
        <v>81002</v>
      </c>
      <c r="E2900" s="101">
        <v>11</v>
      </c>
      <c r="F2900">
        <v>1</v>
      </c>
    </row>
    <row r="2901" spans="1:10">
      <c r="A2901" s="91">
        <v>44115</v>
      </c>
      <c r="B2901" s="92">
        <v>44115</v>
      </c>
      <c r="C2901" s="93" t="s">
        <v>515</v>
      </c>
      <c r="D2901" s="94">
        <f>VLOOKUP(Pag_Inicio_Corr_mas_casos[[#This Row],[Corregimiento]],Hoja3!$A$2:$D$676,4,0)</f>
        <v>91101</v>
      </c>
      <c r="E2901" s="93">
        <v>30</v>
      </c>
      <c r="F2901">
        <v>1</v>
      </c>
      <c r="G2901">
        <f>SUM(F2901:F2914)</f>
        <v>14</v>
      </c>
    </row>
    <row r="2902" spans="1:10">
      <c r="A2902" s="91">
        <v>44115</v>
      </c>
      <c r="B2902" s="92">
        <v>44115</v>
      </c>
      <c r="C2902" s="93" t="s">
        <v>414</v>
      </c>
      <c r="D2902" s="94">
        <f>VLOOKUP(Pag_Inicio_Corr_mas_casos[[#This Row],[Corregimiento]],Hoja3!$A$2:$D$676,4,0)</f>
        <v>130708</v>
      </c>
      <c r="E2902" s="93">
        <v>26</v>
      </c>
      <c r="F2902">
        <v>1</v>
      </c>
    </row>
    <row r="2903" spans="1:10">
      <c r="A2903" s="91">
        <v>44115</v>
      </c>
      <c r="B2903" s="92">
        <v>44115</v>
      </c>
      <c r="C2903" s="93" t="s">
        <v>428</v>
      </c>
      <c r="D2903" s="94">
        <f>VLOOKUP(Pag_Inicio_Corr_mas_casos[[#This Row],[Corregimiento]],Hoja3!$A$2:$D$676,4,0)</f>
        <v>130701</v>
      </c>
      <c r="E2903" s="93">
        <v>25</v>
      </c>
      <c r="F2903">
        <v>1</v>
      </c>
    </row>
    <row r="2904" spans="1:10">
      <c r="A2904" s="91">
        <v>44115</v>
      </c>
      <c r="B2904" s="92">
        <v>44115</v>
      </c>
      <c r="C2904" s="93" t="s">
        <v>553</v>
      </c>
      <c r="D2904" s="94">
        <f>VLOOKUP(Pag_Inicio_Corr_mas_casos[[#This Row],[Corregimiento]],Hoja3!$A$2:$D$676,4,0)</f>
        <v>110202</v>
      </c>
      <c r="E2904" s="93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1">
        <v>44115</v>
      </c>
      <c r="B2905" s="92">
        <v>44115</v>
      </c>
      <c r="C2905" s="93" t="s">
        <v>381</v>
      </c>
      <c r="D2905" s="94">
        <f>VLOOKUP(Pag_Inicio_Corr_mas_casos[[#This Row],[Corregimiento]],Hoja3!$A$2:$D$676,4,0)</f>
        <v>130106</v>
      </c>
      <c r="E2905" s="93">
        <v>19</v>
      </c>
      <c r="F2905">
        <v>1</v>
      </c>
    </row>
    <row r="2906" spans="1:10">
      <c r="A2906" s="91">
        <v>44115</v>
      </c>
      <c r="B2906" s="92">
        <v>44115</v>
      </c>
      <c r="C2906" s="93" t="s">
        <v>399</v>
      </c>
      <c r="D2906" s="94">
        <f>VLOOKUP(Pag_Inicio_Corr_mas_casos[[#This Row],[Corregimiento]],Hoja3!$A$2:$D$676,4,0)</f>
        <v>130108</v>
      </c>
      <c r="E2906" s="93">
        <v>16</v>
      </c>
      <c r="F2906">
        <v>1</v>
      </c>
    </row>
    <row r="2907" spans="1:10">
      <c r="A2907" s="91">
        <v>44115</v>
      </c>
      <c r="B2907" s="92">
        <v>44115</v>
      </c>
      <c r="C2907" s="93" t="s">
        <v>379</v>
      </c>
      <c r="D2907" s="94">
        <f>VLOOKUP(Pag_Inicio_Corr_mas_casos[[#This Row],[Corregimiento]],Hoja3!$A$2:$D$676,4,0)</f>
        <v>130101</v>
      </c>
      <c r="E2907" s="93">
        <v>15</v>
      </c>
      <c r="F2907">
        <v>1</v>
      </c>
    </row>
    <row r="2908" spans="1:10">
      <c r="A2908" s="91">
        <v>44115</v>
      </c>
      <c r="B2908" s="92">
        <v>44115</v>
      </c>
      <c r="C2908" s="93" t="s">
        <v>383</v>
      </c>
      <c r="D2908" s="94">
        <f>VLOOKUP(Pag_Inicio_Corr_mas_casos[[#This Row],[Corregimiento]],Hoja3!$A$2:$D$676,4,0)</f>
        <v>130102</v>
      </c>
      <c r="E2908" s="93">
        <v>14</v>
      </c>
      <c r="F2908">
        <v>1</v>
      </c>
    </row>
    <row r="2909" spans="1:10">
      <c r="A2909" s="91">
        <v>44115</v>
      </c>
      <c r="B2909" s="92">
        <v>44115</v>
      </c>
      <c r="C2909" s="93" t="s">
        <v>406</v>
      </c>
      <c r="D2909" s="94">
        <f>VLOOKUP(Pag_Inicio_Corr_mas_casos[[#This Row],[Corregimiento]],Hoja3!$A$2:$D$676,4,0)</f>
        <v>120605</v>
      </c>
      <c r="E2909" s="93">
        <v>14</v>
      </c>
      <c r="F2909">
        <v>1</v>
      </c>
    </row>
    <row r="2910" spans="1:10">
      <c r="A2910" s="91">
        <v>44115</v>
      </c>
      <c r="B2910" s="92">
        <v>44115</v>
      </c>
      <c r="C2910" s="93" t="s">
        <v>389</v>
      </c>
      <c r="D2910" s="94">
        <f>VLOOKUP(Pag_Inicio_Corr_mas_casos[[#This Row],[Corregimiento]],Hoja3!$A$2:$D$676,4,0)</f>
        <v>80822</v>
      </c>
      <c r="E2910" s="93">
        <v>12</v>
      </c>
      <c r="F2910">
        <v>1</v>
      </c>
    </row>
    <row r="2911" spans="1:10">
      <c r="A2911" s="91">
        <v>44115</v>
      </c>
      <c r="B2911" s="92">
        <v>44115</v>
      </c>
      <c r="C2911" s="93" t="s">
        <v>500</v>
      </c>
      <c r="D2911" s="94">
        <f>VLOOKUP(Pag_Inicio_Corr_mas_casos[[#This Row],[Corregimiento]],Hoja3!$A$2:$D$676,4,0)</f>
        <v>40404</v>
      </c>
      <c r="E2911" s="93">
        <v>12</v>
      </c>
      <c r="F2911">
        <v>1</v>
      </c>
    </row>
    <row r="2912" spans="1:10">
      <c r="A2912" s="91">
        <v>44115</v>
      </c>
      <c r="B2912" s="92">
        <v>44115</v>
      </c>
      <c r="C2912" s="93" t="s">
        <v>398</v>
      </c>
      <c r="D2912" s="94">
        <f>VLOOKUP(Pag_Inicio_Corr_mas_casos[[#This Row],[Corregimiento]],Hoja3!$A$2:$D$676,4,0)</f>
        <v>80806</v>
      </c>
      <c r="E2912" s="93">
        <v>12</v>
      </c>
      <c r="F2912">
        <v>1</v>
      </c>
    </row>
    <row r="2913" spans="1:7">
      <c r="A2913" s="91">
        <v>44115</v>
      </c>
      <c r="B2913" s="92">
        <v>44115</v>
      </c>
      <c r="C2913" s="93" t="s">
        <v>384</v>
      </c>
      <c r="D2913" s="94">
        <f>VLOOKUP(Pag_Inicio_Corr_mas_casos[[#This Row],[Corregimiento]],Hoja3!$A$2:$D$676,4,0)</f>
        <v>80821</v>
      </c>
      <c r="E2913" s="93">
        <v>11</v>
      </c>
      <c r="F2913">
        <v>1</v>
      </c>
    </row>
    <row r="2914" spans="1:7">
      <c r="A2914" s="91">
        <v>44115</v>
      </c>
      <c r="B2914" s="92">
        <v>44115</v>
      </c>
      <c r="C2914" s="93" t="s">
        <v>410</v>
      </c>
      <c r="D2914" s="94">
        <f>VLOOKUP(Pag_Inicio_Corr_mas_casos[[#This Row],[Corregimiento]],Hoja3!$A$2:$D$676,4,0)</f>
        <v>80815</v>
      </c>
      <c r="E2914" s="93">
        <v>11</v>
      </c>
      <c r="F2914">
        <v>1</v>
      </c>
    </row>
    <row r="2915" spans="1:7">
      <c r="A2915" s="136">
        <v>44116</v>
      </c>
      <c r="B2915" s="137">
        <v>44116</v>
      </c>
      <c r="C2915" s="138" t="s">
        <v>383</v>
      </c>
      <c r="D2915" s="139">
        <f>VLOOKUP(Pag_Inicio_Corr_mas_casos[[#This Row],[Corregimiento]],Hoja3!$A$2:$D$676,4,0)</f>
        <v>130102</v>
      </c>
      <c r="E2915" s="138">
        <v>30</v>
      </c>
      <c r="F2915">
        <v>1</v>
      </c>
      <c r="G2915">
        <f>SUM(F2915:F2922)</f>
        <v>8</v>
      </c>
    </row>
    <row r="2916" spans="1:7">
      <c r="A2916" s="136">
        <v>44116</v>
      </c>
      <c r="B2916" s="137">
        <v>44116</v>
      </c>
      <c r="C2916" s="138" t="s">
        <v>381</v>
      </c>
      <c r="D2916" s="139">
        <f>VLOOKUP(Pag_Inicio_Corr_mas_casos[[#This Row],[Corregimiento]],Hoja3!$A$2:$D$676,4,0)</f>
        <v>130106</v>
      </c>
      <c r="E2916" s="138">
        <v>23</v>
      </c>
      <c r="F2916">
        <v>1</v>
      </c>
    </row>
    <row r="2917" spans="1:7">
      <c r="A2917" s="136">
        <v>44116</v>
      </c>
      <c r="B2917" s="137">
        <v>44116</v>
      </c>
      <c r="C2917" s="138" t="s">
        <v>391</v>
      </c>
      <c r="D2917" s="139">
        <f>VLOOKUP(Pag_Inicio_Corr_mas_casos[[#This Row],[Corregimiento]],Hoja3!$A$2:$D$676,4,0)</f>
        <v>81001</v>
      </c>
      <c r="E2917" s="138">
        <v>16</v>
      </c>
      <c r="F2917">
        <v>1</v>
      </c>
    </row>
    <row r="2918" spans="1:7">
      <c r="A2918" s="136">
        <v>44116</v>
      </c>
      <c r="B2918" s="137">
        <v>44116</v>
      </c>
      <c r="C2918" s="138" t="s">
        <v>380</v>
      </c>
      <c r="D2918" s="139">
        <f>VLOOKUP(Pag_Inicio_Corr_mas_casos[[#This Row],[Corregimiento]],Hoja3!$A$2:$D$676,4,0)</f>
        <v>81002</v>
      </c>
      <c r="E2918" s="138">
        <v>15</v>
      </c>
      <c r="F2918">
        <v>1</v>
      </c>
    </row>
    <row r="2919" spans="1:7">
      <c r="A2919" s="136">
        <v>44116</v>
      </c>
      <c r="B2919" s="137">
        <v>44116</v>
      </c>
      <c r="C2919" s="138" t="s">
        <v>428</v>
      </c>
      <c r="D2919" s="139">
        <f>VLOOKUP(Pag_Inicio_Corr_mas_casos[[#This Row],[Corregimiento]],Hoja3!$A$2:$D$676,4,0)</f>
        <v>130701</v>
      </c>
      <c r="E2919" s="138">
        <v>13</v>
      </c>
      <c r="F2919">
        <v>1</v>
      </c>
    </row>
    <row r="2920" spans="1:7">
      <c r="A2920" s="136">
        <v>44116</v>
      </c>
      <c r="B2920" s="137">
        <v>44116</v>
      </c>
      <c r="C2920" s="138" t="s">
        <v>436</v>
      </c>
      <c r="D2920" s="139">
        <f>VLOOKUP(Pag_Inicio_Corr_mas_casos[[#This Row],[Corregimiento]],Hoja3!$A$2:$D$676,4,0)</f>
        <v>91001</v>
      </c>
      <c r="E2920" s="138">
        <v>12</v>
      </c>
      <c r="F2920">
        <v>1</v>
      </c>
    </row>
    <row r="2921" spans="1:7">
      <c r="A2921" s="136">
        <v>44116</v>
      </c>
      <c r="B2921" s="137">
        <v>44116</v>
      </c>
      <c r="C2921" s="138" t="s">
        <v>535</v>
      </c>
      <c r="D2921" s="139">
        <f>VLOOKUP(Pag_Inicio_Corr_mas_casos[[#This Row],[Corregimiento]],Hoja3!$A$2:$D$676,4,0)</f>
        <v>70211</v>
      </c>
      <c r="E2921" s="138">
        <v>10</v>
      </c>
      <c r="F2921">
        <v>1</v>
      </c>
    </row>
    <row r="2922" spans="1:7">
      <c r="A2922" s="136">
        <v>44116</v>
      </c>
      <c r="B2922" s="137">
        <v>44116</v>
      </c>
      <c r="C2922" s="138" t="s">
        <v>530</v>
      </c>
      <c r="D2922" s="139">
        <f>VLOOKUP(Pag_Inicio_Corr_mas_casos[[#This Row],[Corregimiento]],Hoja3!$A$2:$D$676,4,0)</f>
        <v>91003</v>
      </c>
      <c r="E2922" s="138">
        <v>10</v>
      </c>
      <c r="F2922">
        <v>1</v>
      </c>
    </row>
    <row r="2923" spans="1:7">
      <c r="A2923" s="145">
        <v>44117</v>
      </c>
      <c r="B2923" s="146">
        <v>44117</v>
      </c>
      <c r="C2923" s="147" t="s">
        <v>410</v>
      </c>
      <c r="D2923" s="148">
        <f>VLOOKUP(Pag_Inicio_Corr_mas_casos[[#This Row],[Corregimiento]],Hoja3!$A$2:$D$676,4,0)</f>
        <v>80815</v>
      </c>
      <c r="E2923" s="147">
        <v>20</v>
      </c>
      <c r="F2923">
        <v>1</v>
      </c>
      <c r="G2923">
        <f>SUM(F2923:F2929)</f>
        <v>7</v>
      </c>
    </row>
    <row r="2924" spans="1:7">
      <c r="A2924" s="145">
        <v>44117</v>
      </c>
      <c r="B2924" s="146">
        <v>44117</v>
      </c>
      <c r="C2924" s="147" t="s">
        <v>383</v>
      </c>
      <c r="D2924" s="148">
        <f>VLOOKUP(Pag_Inicio_Corr_mas_casos[[#This Row],[Corregimiento]],Hoja3!$A$2:$D$676,4,0)</f>
        <v>130102</v>
      </c>
      <c r="E2924" s="147">
        <v>15</v>
      </c>
      <c r="F2924">
        <v>1</v>
      </c>
    </row>
    <row r="2925" spans="1:7">
      <c r="A2925" s="145">
        <v>44117</v>
      </c>
      <c r="B2925" s="146">
        <v>44117</v>
      </c>
      <c r="C2925" s="147" t="s">
        <v>401</v>
      </c>
      <c r="D2925" s="148">
        <f>VLOOKUP(Pag_Inicio_Corr_mas_casos[[#This Row],[Corregimiento]],Hoja3!$A$2:$D$676,4,0)</f>
        <v>30107</v>
      </c>
      <c r="E2925" s="147">
        <v>14</v>
      </c>
      <c r="F2925">
        <v>1</v>
      </c>
    </row>
    <row r="2926" spans="1:7">
      <c r="A2926" s="145">
        <v>44117</v>
      </c>
      <c r="B2926" s="146">
        <v>44117</v>
      </c>
      <c r="C2926" s="147" t="s">
        <v>387</v>
      </c>
      <c r="D2926" s="148">
        <f>VLOOKUP(Pag_Inicio_Corr_mas_casos[[#This Row],[Corregimiento]],Hoja3!$A$2:$D$676,4,0)</f>
        <v>80816</v>
      </c>
      <c r="E2926" s="147">
        <v>14</v>
      </c>
      <c r="F2926">
        <v>1</v>
      </c>
    </row>
    <row r="2927" spans="1:7">
      <c r="A2927" s="145">
        <v>44117</v>
      </c>
      <c r="B2927" s="146">
        <v>44117</v>
      </c>
      <c r="C2927" s="147" t="s">
        <v>398</v>
      </c>
      <c r="D2927" s="148">
        <f>VLOOKUP(Pag_Inicio_Corr_mas_casos[[#This Row],[Corregimiento]],Hoja3!$A$2:$D$676,4,0)</f>
        <v>80806</v>
      </c>
      <c r="E2927" s="147">
        <v>13</v>
      </c>
      <c r="F2927">
        <v>1</v>
      </c>
    </row>
    <row r="2928" spans="1:7">
      <c r="A2928" s="145">
        <v>44117</v>
      </c>
      <c r="B2928" s="146">
        <v>44117</v>
      </c>
      <c r="C2928" s="147" t="s">
        <v>392</v>
      </c>
      <c r="D2928" s="148">
        <f>VLOOKUP(Pag_Inicio_Corr_mas_casos[[#This Row],[Corregimiento]],Hoja3!$A$2:$D$676,4,0)</f>
        <v>80819</v>
      </c>
      <c r="E2928" s="147">
        <v>13</v>
      </c>
      <c r="F2928">
        <v>1</v>
      </c>
    </row>
    <row r="2929" spans="1:7">
      <c r="A2929" s="145">
        <v>44117</v>
      </c>
      <c r="B2929" s="146">
        <v>44117</v>
      </c>
      <c r="C2929" s="147" t="s">
        <v>397</v>
      </c>
      <c r="D2929" s="148">
        <f>VLOOKUP(Pag_Inicio_Corr_mas_casos[[#This Row],[Corregimiento]],Hoja3!$A$2:$D$676,4,0)</f>
        <v>40601</v>
      </c>
      <c r="E2929" s="147">
        <v>11</v>
      </c>
      <c r="F2929">
        <v>1</v>
      </c>
    </row>
    <row r="2930" spans="1:7">
      <c r="A2930" s="128">
        <v>44118</v>
      </c>
      <c r="B2930" s="129">
        <v>44118</v>
      </c>
      <c r="C2930" s="130" t="s">
        <v>535</v>
      </c>
      <c r="D2930" s="131">
        <f>VLOOKUP(Pag_Inicio_Corr_mas_casos[[#This Row],[Corregimiento]],Hoja3!$A$2:$D$676,4,0)</f>
        <v>70211</v>
      </c>
      <c r="E2930" s="130">
        <v>30</v>
      </c>
      <c r="F2930">
        <v>1</v>
      </c>
      <c r="G2930">
        <f>SUM(F2930:F2950)</f>
        <v>21</v>
      </c>
    </row>
    <row r="2931" spans="1:7">
      <c r="A2931" s="128">
        <v>44118</v>
      </c>
      <c r="B2931" s="129">
        <v>44118</v>
      </c>
      <c r="C2931" s="130" t="s">
        <v>405</v>
      </c>
      <c r="D2931" s="131">
        <f>VLOOKUP(Pag_Inicio_Corr_mas_casos[[#This Row],[Corregimiento]],Hoja3!$A$2:$D$676,4,0)</f>
        <v>80813</v>
      </c>
      <c r="E2931" s="130">
        <v>27</v>
      </c>
      <c r="F2931">
        <v>1</v>
      </c>
    </row>
    <row r="2932" spans="1:7">
      <c r="A2932" s="128">
        <v>44118</v>
      </c>
      <c r="B2932" s="129">
        <v>44118</v>
      </c>
      <c r="C2932" s="130" t="s">
        <v>566</v>
      </c>
      <c r="D2932" s="131">
        <f>VLOOKUP(Pag_Inicio_Corr_mas_casos[[#This Row],[Corregimiento]],Hoja3!$A$2:$D$676,4,0)</f>
        <v>91007</v>
      </c>
      <c r="E2932" s="130">
        <v>22</v>
      </c>
      <c r="F2932">
        <v>1</v>
      </c>
    </row>
    <row r="2933" spans="1:7">
      <c r="A2933" s="128">
        <v>44118</v>
      </c>
      <c r="B2933" s="129">
        <v>44118</v>
      </c>
      <c r="C2933" s="130" t="s">
        <v>555</v>
      </c>
      <c r="D2933" s="131">
        <f>VLOOKUP(Pag_Inicio_Corr_mas_casos[[#This Row],[Corregimiento]],Hoja3!$A$2:$D$676,4,0)</f>
        <v>91011</v>
      </c>
      <c r="E2933" s="130">
        <v>21</v>
      </c>
      <c r="F2933">
        <v>1</v>
      </c>
    </row>
    <row r="2934" spans="1:7">
      <c r="A2934" s="128">
        <v>44118</v>
      </c>
      <c r="B2934" s="129">
        <v>44118</v>
      </c>
      <c r="C2934" s="130" t="s">
        <v>381</v>
      </c>
      <c r="D2934" s="131">
        <f>VLOOKUP(Pag_Inicio_Corr_mas_casos[[#This Row],[Corregimiento]],Hoja3!$A$2:$D$676,4,0)</f>
        <v>130106</v>
      </c>
      <c r="E2934" s="130">
        <v>20</v>
      </c>
      <c r="F2934">
        <v>1</v>
      </c>
    </row>
    <row r="2935" spans="1:7">
      <c r="A2935" s="128">
        <v>44118</v>
      </c>
      <c r="B2935" s="129">
        <v>44118</v>
      </c>
      <c r="C2935" s="130" t="s">
        <v>569</v>
      </c>
      <c r="D2935" s="131">
        <f>VLOOKUP(Pag_Inicio_Corr_mas_casos[[#This Row],[Corregimiento]],Hoja3!$A$2:$D$676,4,0)</f>
        <v>90907</v>
      </c>
      <c r="E2935" s="130">
        <v>17</v>
      </c>
      <c r="F2935">
        <v>1</v>
      </c>
    </row>
    <row r="2936" spans="1:7">
      <c r="A2936" s="128">
        <v>44118</v>
      </c>
      <c r="B2936" s="129">
        <v>44118</v>
      </c>
      <c r="C2936" s="130" t="s">
        <v>397</v>
      </c>
      <c r="D2936" s="131">
        <f>VLOOKUP(Pag_Inicio_Corr_mas_casos[[#This Row],[Corregimiento]],Hoja3!$A$2:$D$676,4,0)</f>
        <v>40601</v>
      </c>
      <c r="E2936" s="130">
        <v>17</v>
      </c>
      <c r="F2936">
        <v>1</v>
      </c>
    </row>
    <row r="2937" spans="1:7">
      <c r="A2937" s="128">
        <v>44118</v>
      </c>
      <c r="B2937" s="129">
        <v>44118</v>
      </c>
      <c r="C2937" s="130" t="s">
        <v>487</v>
      </c>
      <c r="D2937" s="131">
        <f>VLOOKUP(Pag_Inicio_Corr_mas_casos[[#This Row],[Corregimiento]],Hoja3!$A$2:$D$676,4,0)</f>
        <v>120402</v>
      </c>
      <c r="E2937" s="130">
        <v>16</v>
      </c>
      <c r="F2937">
        <v>1</v>
      </c>
    </row>
    <row r="2938" spans="1:7">
      <c r="A2938" s="128">
        <v>44118</v>
      </c>
      <c r="B2938" s="129">
        <v>44118</v>
      </c>
      <c r="C2938" s="130" t="s">
        <v>393</v>
      </c>
      <c r="D2938" s="131">
        <f>VLOOKUP(Pag_Inicio_Corr_mas_casos[[#This Row],[Corregimiento]],Hoja3!$A$2:$D$676,4,0)</f>
        <v>130107</v>
      </c>
      <c r="E2938" s="130">
        <v>16</v>
      </c>
      <c r="F2938">
        <v>1</v>
      </c>
    </row>
    <row r="2939" spans="1:7">
      <c r="A2939" s="128">
        <v>44118</v>
      </c>
      <c r="B2939" s="129">
        <v>44118</v>
      </c>
      <c r="C2939" s="130" t="s">
        <v>387</v>
      </c>
      <c r="D2939" s="131">
        <f>VLOOKUP(Pag_Inicio_Corr_mas_casos[[#This Row],[Corregimiento]],Hoja3!$A$2:$D$676,4,0)</f>
        <v>80816</v>
      </c>
      <c r="E2939" s="130">
        <v>16</v>
      </c>
      <c r="F2939">
        <v>1</v>
      </c>
    </row>
    <row r="2940" spans="1:7">
      <c r="A2940" s="128">
        <v>44118</v>
      </c>
      <c r="B2940" s="129">
        <v>44118</v>
      </c>
      <c r="C2940" s="130" t="s">
        <v>389</v>
      </c>
      <c r="D2940" s="131">
        <f>VLOOKUP(Pag_Inicio_Corr_mas_casos[[#This Row],[Corregimiento]],Hoja3!$A$2:$D$676,4,0)</f>
        <v>80822</v>
      </c>
      <c r="E2940" s="130">
        <v>15</v>
      </c>
      <c r="F2940">
        <v>1</v>
      </c>
    </row>
    <row r="2941" spans="1:7">
      <c r="A2941" s="128">
        <v>44118</v>
      </c>
      <c r="B2941" s="129">
        <v>44118</v>
      </c>
      <c r="C2941" s="130" t="s">
        <v>410</v>
      </c>
      <c r="D2941" s="131">
        <f>VLOOKUP(Pag_Inicio_Corr_mas_casos[[#This Row],[Corregimiento]],Hoja3!$A$2:$D$676,4,0)</f>
        <v>80815</v>
      </c>
      <c r="E2941" s="130">
        <v>15</v>
      </c>
      <c r="F2941">
        <v>1</v>
      </c>
    </row>
    <row r="2942" spans="1:7">
      <c r="A2942" s="128">
        <v>44118</v>
      </c>
      <c r="B2942" s="129">
        <v>44118</v>
      </c>
      <c r="C2942" s="130" t="s">
        <v>450</v>
      </c>
      <c r="D2942" s="131">
        <f>VLOOKUP(Pag_Inicio_Corr_mas_casos[[#This Row],[Corregimiento]],Hoja3!$A$2:$D$676,4,0)</f>
        <v>40503</v>
      </c>
      <c r="E2942" s="130">
        <v>14</v>
      </c>
      <c r="F2942">
        <v>1</v>
      </c>
    </row>
    <row r="2943" spans="1:7">
      <c r="A2943" s="128">
        <v>44118</v>
      </c>
      <c r="B2943" s="129">
        <v>44118</v>
      </c>
      <c r="C2943" s="130" t="s">
        <v>431</v>
      </c>
      <c r="D2943" s="131">
        <f>VLOOKUP(Pag_Inicio_Corr_mas_casos[[#This Row],[Corregimiento]],Hoja3!$A$2:$D$676,4,0)</f>
        <v>80807</v>
      </c>
      <c r="E2943" s="130">
        <v>14</v>
      </c>
      <c r="F2943">
        <v>1</v>
      </c>
    </row>
    <row r="2944" spans="1:7">
      <c r="A2944" s="128">
        <v>44118</v>
      </c>
      <c r="B2944" s="129">
        <v>44118</v>
      </c>
      <c r="C2944" s="130" t="s">
        <v>388</v>
      </c>
      <c r="D2944" s="131">
        <f>VLOOKUP(Pag_Inicio_Corr_mas_casos[[#This Row],[Corregimiento]],Hoja3!$A$2:$D$676,4,0)</f>
        <v>80817</v>
      </c>
      <c r="E2944" s="130">
        <v>14</v>
      </c>
      <c r="F2944">
        <v>1</v>
      </c>
    </row>
    <row r="2945" spans="1:7">
      <c r="A2945" s="128">
        <v>44118</v>
      </c>
      <c r="B2945" s="129">
        <v>44118</v>
      </c>
      <c r="C2945" s="130" t="s">
        <v>420</v>
      </c>
      <c r="D2945" s="131">
        <f>VLOOKUP(Pag_Inicio_Corr_mas_casos[[#This Row],[Corregimiento]],Hoja3!$A$2:$D$676,4,0)</f>
        <v>80809</v>
      </c>
      <c r="E2945" s="130">
        <v>13</v>
      </c>
      <c r="F2945">
        <v>1</v>
      </c>
    </row>
    <row r="2946" spans="1:7">
      <c r="A2946" s="128">
        <v>44118</v>
      </c>
      <c r="B2946" s="129">
        <v>44118</v>
      </c>
      <c r="C2946" s="130" t="s">
        <v>395</v>
      </c>
      <c r="D2946" s="131">
        <f>VLOOKUP(Pag_Inicio_Corr_mas_casos[[#This Row],[Corregimiento]],Hoja3!$A$2:$D$676,4,0)</f>
        <v>80812</v>
      </c>
      <c r="E2946" s="130">
        <v>13</v>
      </c>
      <c r="F2946">
        <v>1</v>
      </c>
    </row>
    <row r="2947" spans="1:7">
      <c r="A2947" s="128">
        <v>44118</v>
      </c>
      <c r="B2947" s="129">
        <v>44118</v>
      </c>
      <c r="C2947" s="130" t="s">
        <v>549</v>
      </c>
      <c r="D2947" s="131">
        <f>VLOOKUP(Pag_Inicio_Corr_mas_casos[[#This Row],[Corregimiento]],Hoja3!$A$2:$D$676,4,0)</f>
        <v>130103</v>
      </c>
      <c r="E2947" s="130">
        <v>12</v>
      </c>
      <c r="F2947">
        <v>1</v>
      </c>
    </row>
    <row r="2948" spans="1:7">
      <c r="A2948" s="128">
        <v>44118</v>
      </c>
      <c r="B2948" s="129">
        <v>44118</v>
      </c>
      <c r="C2948" s="130" t="s">
        <v>384</v>
      </c>
      <c r="D2948" s="131">
        <f>VLOOKUP(Pag_Inicio_Corr_mas_casos[[#This Row],[Corregimiento]],Hoja3!$A$2:$D$676,4,0)</f>
        <v>80821</v>
      </c>
      <c r="E2948" s="130">
        <v>11</v>
      </c>
      <c r="F2948">
        <v>1</v>
      </c>
    </row>
    <row r="2949" spans="1:7">
      <c r="A2949" s="128">
        <v>44118</v>
      </c>
      <c r="B2949" s="129">
        <v>44118</v>
      </c>
      <c r="C2949" s="130" t="s">
        <v>415</v>
      </c>
      <c r="D2949" s="131">
        <f>VLOOKUP(Pag_Inicio_Corr_mas_casos[[#This Row],[Corregimiento]],Hoja3!$A$2:$D$676,4,0)</f>
        <v>80826</v>
      </c>
      <c r="E2949" s="130">
        <v>11</v>
      </c>
      <c r="F2949">
        <v>1</v>
      </c>
    </row>
    <row r="2950" spans="1:7">
      <c r="A2950" s="128">
        <v>44118</v>
      </c>
      <c r="B2950" s="129">
        <v>44118</v>
      </c>
      <c r="C2950" s="130" t="s">
        <v>396</v>
      </c>
      <c r="D2950" s="131">
        <f>VLOOKUP(Pag_Inicio_Corr_mas_casos[[#This Row],[Corregimiento]],Hoja3!$A$2:$D$676,4,0)</f>
        <v>130702</v>
      </c>
      <c r="E2950" s="130">
        <v>11</v>
      </c>
      <c r="F2950">
        <v>1</v>
      </c>
    </row>
    <row r="2951" spans="1:7">
      <c r="A2951" s="87">
        <v>44119</v>
      </c>
      <c r="B2951" s="88">
        <v>44119</v>
      </c>
      <c r="C2951" s="89" t="s">
        <v>424</v>
      </c>
      <c r="D2951" s="90">
        <f>VLOOKUP(Pag_Inicio_Corr_mas_casos[[#This Row],[Corregimiento]],Hoja3!$A$2:$D$676,4,0)</f>
        <v>130717</v>
      </c>
      <c r="E2951" s="89">
        <v>22</v>
      </c>
      <c r="F2951">
        <v>1</v>
      </c>
      <c r="G2951">
        <f>SUM(F2951:F2967)</f>
        <v>17</v>
      </c>
    </row>
    <row r="2952" spans="1:7">
      <c r="A2952" s="87">
        <v>44119</v>
      </c>
      <c r="B2952" s="88">
        <v>44119</v>
      </c>
      <c r="C2952" s="89" t="s">
        <v>383</v>
      </c>
      <c r="D2952" s="90">
        <f>VLOOKUP(Pag_Inicio_Corr_mas_casos[[#This Row],[Corregimiento]],Hoja3!$A$2:$D$676,4,0)</f>
        <v>130102</v>
      </c>
      <c r="E2952" s="89">
        <v>19</v>
      </c>
      <c r="F2952">
        <v>1</v>
      </c>
    </row>
    <row r="2953" spans="1:7">
      <c r="A2953" s="87">
        <v>44119</v>
      </c>
      <c r="B2953" s="88">
        <v>44119</v>
      </c>
      <c r="C2953" s="89" t="s">
        <v>436</v>
      </c>
      <c r="D2953" s="90">
        <f>VLOOKUP(Pag_Inicio_Corr_mas_casos[[#This Row],[Corregimiento]],Hoja3!$A$2:$D$676,4,0)</f>
        <v>91001</v>
      </c>
      <c r="E2953" s="89">
        <v>19</v>
      </c>
      <c r="F2953">
        <v>1</v>
      </c>
    </row>
    <row r="2954" spans="1:7">
      <c r="A2954" s="87">
        <v>44119</v>
      </c>
      <c r="B2954" s="88">
        <v>44119</v>
      </c>
      <c r="C2954" s="89" t="s">
        <v>528</v>
      </c>
      <c r="D2954" s="90">
        <f>VLOOKUP(Pag_Inicio_Corr_mas_casos[[#This Row],[Corregimiento]],Hoja3!$A$2:$D$676,4,0)</f>
        <v>110201</v>
      </c>
      <c r="E2954" s="89">
        <v>18</v>
      </c>
      <c r="F2954">
        <v>1</v>
      </c>
    </row>
    <row r="2955" spans="1:7">
      <c r="A2955" s="87">
        <v>44119</v>
      </c>
      <c r="B2955" s="88">
        <v>44119</v>
      </c>
      <c r="C2955" s="89" t="s">
        <v>399</v>
      </c>
      <c r="D2955" s="90">
        <f>VLOOKUP(Pag_Inicio_Corr_mas_casos[[#This Row],[Corregimiento]],Hoja3!$A$2:$D$676,4,0)</f>
        <v>130108</v>
      </c>
      <c r="E2955" s="89">
        <v>17</v>
      </c>
      <c r="F2955">
        <v>1</v>
      </c>
    </row>
    <row r="2956" spans="1:7">
      <c r="A2956" s="87">
        <v>44119</v>
      </c>
      <c r="B2956" s="88">
        <v>44119</v>
      </c>
      <c r="C2956" s="89" t="s">
        <v>570</v>
      </c>
      <c r="D2956" s="90">
        <f>VLOOKUP(Pag_Inicio_Corr_mas_casos[[#This Row],[Corregimiento]],Hoja3!$A$2:$D$676,4,0)</f>
        <v>120509</v>
      </c>
      <c r="E2956" s="89">
        <v>17</v>
      </c>
      <c r="F2956">
        <v>1</v>
      </c>
    </row>
    <row r="2957" spans="1:7">
      <c r="A2957" s="87">
        <v>44119</v>
      </c>
      <c r="B2957" s="88">
        <v>44119</v>
      </c>
      <c r="C2957" s="89" t="s">
        <v>485</v>
      </c>
      <c r="D2957" s="90">
        <f>VLOOKUP(Pag_Inicio_Corr_mas_casos[[#This Row],[Corregimiento]],Hoja3!$A$2:$D$676,4,0)</f>
        <v>41401</v>
      </c>
      <c r="E2957" s="89">
        <v>17</v>
      </c>
      <c r="F2957">
        <v>1</v>
      </c>
    </row>
    <row r="2958" spans="1:7">
      <c r="A2958" s="87">
        <v>44119</v>
      </c>
      <c r="B2958" s="88">
        <v>44119</v>
      </c>
      <c r="C2958" s="89" t="s">
        <v>384</v>
      </c>
      <c r="D2958" s="90">
        <f>VLOOKUP(Pag_Inicio_Corr_mas_casos[[#This Row],[Corregimiento]],Hoja3!$A$2:$D$676,4,0)</f>
        <v>80821</v>
      </c>
      <c r="E2958" s="89">
        <v>16</v>
      </c>
      <c r="F2958">
        <v>1</v>
      </c>
    </row>
    <row r="2959" spans="1:7">
      <c r="A2959" s="87">
        <v>44119</v>
      </c>
      <c r="B2959" s="88">
        <v>44119</v>
      </c>
      <c r="C2959" s="89" t="s">
        <v>381</v>
      </c>
      <c r="D2959" s="90">
        <f>VLOOKUP(Pag_Inicio_Corr_mas_casos[[#This Row],[Corregimiento]],Hoja3!$A$2:$D$676,4,0)</f>
        <v>130106</v>
      </c>
      <c r="E2959" s="89">
        <v>16</v>
      </c>
      <c r="F2959">
        <v>1</v>
      </c>
    </row>
    <row r="2960" spans="1:7">
      <c r="A2960" s="87">
        <v>44119</v>
      </c>
      <c r="B2960" s="88">
        <v>44119</v>
      </c>
      <c r="C2960" s="89" t="s">
        <v>431</v>
      </c>
      <c r="D2960" s="90">
        <f>VLOOKUP(Pag_Inicio_Corr_mas_casos[[#This Row],[Corregimiento]],Hoja3!$A$2:$D$676,4,0)</f>
        <v>80807</v>
      </c>
      <c r="E2960" s="89">
        <v>14</v>
      </c>
      <c r="F2960">
        <v>1</v>
      </c>
    </row>
    <row r="2961" spans="1:7">
      <c r="A2961" s="87">
        <v>44119</v>
      </c>
      <c r="B2961" s="88">
        <v>44119</v>
      </c>
      <c r="C2961" s="89" t="s">
        <v>388</v>
      </c>
      <c r="D2961" s="90">
        <f>VLOOKUP(Pag_Inicio_Corr_mas_casos[[#This Row],[Corregimiento]],Hoja3!$A$2:$D$676,4,0)</f>
        <v>80817</v>
      </c>
      <c r="E2961" s="89">
        <v>14</v>
      </c>
      <c r="F2961">
        <v>1</v>
      </c>
    </row>
    <row r="2962" spans="1:7">
      <c r="A2962" s="87">
        <v>44119</v>
      </c>
      <c r="B2962" s="88">
        <v>44119</v>
      </c>
      <c r="C2962" s="89" t="s">
        <v>425</v>
      </c>
      <c r="D2962" s="90">
        <f>VLOOKUP(Pag_Inicio_Corr_mas_casos[[#This Row],[Corregimiento]],Hoja3!$A$2:$D$676,4,0)</f>
        <v>81003</v>
      </c>
      <c r="E2962" s="89">
        <v>13</v>
      </c>
      <c r="F2962">
        <v>1</v>
      </c>
    </row>
    <row r="2963" spans="1:7">
      <c r="A2963" s="87">
        <v>44119</v>
      </c>
      <c r="B2963" s="88">
        <v>44119</v>
      </c>
      <c r="C2963" s="89" t="s">
        <v>427</v>
      </c>
      <c r="D2963" s="90">
        <f>VLOOKUP(Pag_Inicio_Corr_mas_casos[[#This Row],[Corregimiento]],Hoja3!$A$2:$D$676,4,0)</f>
        <v>30104</v>
      </c>
      <c r="E2963" s="89">
        <v>12</v>
      </c>
      <c r="F2963">
        <v>1</v>
      </c>
    </row>
    <row r="2964" spans="1:7">
      <c r="A2964" s="87">
        <v>44119</v>
      </c>
      <c r="B2964" s="88">
        <v>44119</v>
      </c>
      <c r="C2964" s="89" t="s">
        <v>408</v>
      </c>
      <c r="D2964" s="90">
        <f>VLOOKUP(Pag_Inicio_Corr_mas_casos[[#This Row],[Corregimiento]],Hoja3!$A$2:$D$676,4,0)</f>
        <v>80808</v>
      </c>
      <c r="E2964" s="89">
        <v>12</v>
      </c>
      <c r="F2964">
        <v>1</v>
      </c>
    </row>
    <row r="2965" spans="1:7">
      <c r="A2965" s="87">
        <v>44119</v>
      </c>
      <c r="B2965" s="88">
        <v>44119</v>
      </c>
      <c r="C2965" s="89" t="s">
        <v>392</v>
      </c>
      <c r="D2965" s="90">
        <f>VLOOKUP(Pag_Inicio_Corr_mas_casos[[#This Row],[Corregimiento]],Hoja3!$A$2:$D$676,4,0)</f>
        <v>80819</v>
      </c>
      <c r="E2965" s="89">
        <v>12</v>
      </c>
      <c r="F2965">
        <v>1</v>
      </c>
    </row>
    <row r="2966" spans="1:7">
      <c r="A2966" s="87">
        <v>44119</v>
      </c>
      <c r="B2966" s="88">
        <v>44119</v>
      </c>
      <c r="C2966" s="89" t="s">
        <v>385</v>
      </c>
      <c r="D2966" s="90">
        <f>VLOOKUP(Pag_Inicio_Corr_mas_casos[[#This Row],[Corregimiento]],Hoja3!$A$2:$D$676,4,0)</f>
        <v>81007</v>
      </c>
      <c r="E2966" s="89">
        <v>11</v>
      </c>
      <c r="F2966">
        <v>1</v>
      </c>
    </row>
    <row r="2967" spans="1:7">
      <c r="A2967" s="87">
        <v>44119</v>
      </c>
      <c r="B2967" s="88">
        <v>44119</v>
      </c>
      <c r="C2967" s="89" t="s">
        <v>410</v>
      </c>
      <c r="D2967" s="90">
        <f>VLOOKUP(Pag_Inicio_Corr_mas_casos[[#This Row],[Corregimiento]],Hoja3!$A$2:$D$676,4,0)</f>
        <v>80815</v>
      </c>
      <c r="E2967" s="89">
        <v>11</v>
      </c>
      <c r="F2967">
        <v>1</v>
      </c>
    </row>
    <row r="2968" spans="1:7">
      <c r="A2968" s="112">
        <v>44120</v>
      </c>
      <c r="B2968" s="113">
        <v>44120</v>
      </c>
      <c r="C2968" s="114" t="s">
        <v>436</v>
      </c>
      <c r="D2968" s="115">
        <f>VLOOKUP(Pag_Inicio_Corr_mas_casos[[#This Row],[Corregimiento]],Hoja3!$A$2:$D$676,4,0)</f>
        <v>91001</v>
      </c>
      <c r="E2968" s="114">
        <v>20</v>
      </c>
      <c r="F2968">
        <v>1</v>
      </c>
      <c r="G2968">
        <f>SUM(F2968:F2979)</f>
        <v>12</v>
      </c>
    </row>
    <row r="2969" spans="1:7">
      <c r="A2969" s="112">
        <v>44120</v>
      </c>
      <c r="B2969" s="113">
        <v>44120</v>
      </c>
      <c r="C2969" s="114" t="s">
        <v>397</v>
      </c>
      <c r="D2969" s="115">
        <f>VLOOKUP(Pag_Inicio_Corr_mas_casos[[#This Row],[Corregimiento]],Hoja3!$A$2:$D$676,4,0)</f>
        <v>40601</v>
      </c>
      <c r="E2969" s="114">
        <v>18</v>
      </c>
      <c r="F2969">
        <v>1</v>
      </c>
    </row>
    <row r="2970" spans="1:7">
      <c r="A2970" s="112">
        <v>44120</v>
      </c>
      <c r="B2970" s="113">
        <v>44120</v>
      </c>
      <c r="C2970" s="114" t="s">
        <v>426</v>
      </c>
      <c r="D2970" s="115">
        <f>VLOOKUP(Pag_Inicio_Corr_mas_casos[[#This Row],[Corregimiento]],Hoja3!$A$2:$D$676,4,0)</f>
        <v>81009</v>
      </c>
      <c r="E2970" s="114">
        <v>16</v>
      </c>
      <c r="F2970">
        <v>1</v>
      </c>
    </row>
    <row r="2971" spans="1:7">
      <c r="A2971" s="112">
        <v>44120</v>
      </c>
      <c r="B2971" s="113">
        <v>44120</v>
      </c>
      <c r="C2971" s="114" t="s">
        <v>380</v>
      </c>
      <c r="D2971" s="115">
        <f>VLOOKUP(Pag_Inicio_Corr_mas_casos[[#This Row],[Corregimiento]],Hoja3!$A$2:$D$676,4,0)</f>
        <v>81002</v>
      </c>
      <c r="E2971" s="114">
        <v>15</v>
      </c>
      <c r="F2971">
        <v>1</v>
      </c>
    </row>
    <row r="2972" spans="1:7">
      <c r="A2972" s="112">
        <v>44120</v>
      </c>
      <c r="B2972" s="113">
        <v>44120</v>
      </c>
      <c r="C2972" s="114" t="s">
        <v>399</v>
      </c>
      <c r="D2972" s="115">
        <f>VLOOKUP(Pag_Inicio_Corr_mas_casos[[#This Row],[Corregimiento]],Hoja3!$A$2:$D$676,4,0)</f>
        <v>130108</v>
      </c>
      <c r="E2972" s="114">
        <v>13</v>
      </c>
      <c r="F2972">
        <v>1</v>
      </c>
    </row>
    <row r="2973" spans="1:7">
      <c r="A2973" s="112">
        <v>44120</v>
      </c>
      <c r="B2973" s="113">
        <v>44120</v>
      </c>
      <c r="C2973" s="114" t="s">
        <v>556</v>
      </c>
      <c r="D2973" s="115">
        <f>VLOOKUP(Pag_Inicio_Corr_mas_casos[[#This Row],[Corregimiento]],Hoja3!$A$2:$D$676,4,0)</f>
        <v>60703</v>
      </c>
      <c r="E2973" s="114">
        <v>13</v>
      </c>
      <c r="F2973">
        <v>1</v>
      </c>
    </row>
    <row r="2974" spans="1:7">
      <c r="A2974" s="112">
        <v>44120</v>
      </c>
      <c r="B2974" s="113">
        <v>44120</v>
      </c>
      <c r="C2974" s="114" t="s">
        <v>566</v>
      </c>
      <c r="D2974" s="115">
        <f>VLOOKUP(Pag_Inicio_Corr_mas_casos[[#This Row],[Corregimiento]],Hoja3!$A$2:$D$676,4,0)</f>
        <v>91007</v>
      </c>
      <c r="E2974" s="114">
        <v>12</v>
      </c>
      <c r="F2974">
        <v>1</v>
      </c>
    </row>
    <row r="2975" spans="1:7">
      <c r="A2975" s="112">
        <v>44120</v>
      </c>
      <c r="B2975" s="113">
        <v>44120</v>
      </c>
      <c r="C2975" s="114" t="s">
        <v>424</v>
      </c>
      <c r="D2975" s="115">
        <f>VLOOKUP(Pag_Inicio_Corr_mas_casos[[#This Row],[Corregimiento]],Hoja3!$A$2:$D$676,4,0)</f>
        <v>130717</v>
      </c>
      <c r="E2975" s="114">
        <v>12</v>
      </c>
      <c r="F2975">
        <v>1</v>
      </c>
    </row>
    <row r="2976" spans="1:7">
      <c r="A2976" s="112">
        <v>44120</v>
      </c>
      <c r="B2976" s="113">
        <v>44120</v>
      </c>
      <c r="C2976" s="114" t="s">
        <v>391</v>
      </c>
      <c r="D2976" s="115">
        <f>VLOOKUP(Pag_Inicio_Corr_mas_casos[[#This Row],[Corregimiento]],Hoja3!$A$2:$D$676,4,0)</f>
        <v>81001</v>
      </c>
      <c r="E2976" s="114">
        <v>11</v>
      </c>
      <c r="F2976">
        <v>1</v>
      </c>
    </row>
    <row r="2977" spans="1:7">
      <c r="A2977" s="112">
        <v>44120</v>
      </c>
      <c r="B2977" s="113">
        <v>44120</v>
      </c>
      <c r="C2977" s="114" t="s">
        <v>571</v>
      </c>
      <c r="D2977" s="115">
        <f>VLOOKUP(Pag_Inicio_Corr_mas_casos[[#This Row],[Corregimiento]],Hoja3!$A$2:$D$676,4,0)</f>
        <v>20102</v>
      </c>
      <c r="E2977" s="114">
        <v>11</v>
      </c>
      <c r="F2977">
        <v>1</v>
      </c>
    </row>
    <row r="2978" spans="1:7">
      <c r="A2978" s="112">
        <v>44120</v>
      </c>
      <c r="B2978" s="113">
        <v>44120</v>
      </c>
      <c r="C2978" s="114" t="s">
        <v>400</v>
      </c>
      <c r="D2978" s="115">
        <f>VLOOKUP(Pag_Inicio_Corr_mas_casos[[#This Row],[Corregimiento]],Hoja3!$A$2:$D$676,4,0)</f>
        <v>80810</v>
      </c>
      <c r="E2978" s="114">
        <v>11</v>
      </c>
      <c r="F2978">
        <v>1</v>
      </c>
    </row>
    <row r="2979" spans="1:7">
      <c r="A2979" s="112">
        <v>44120</v>
      </c>
      <c r="B2979" s="113">
        <v>44120</v>
      </c>
      <c r="C2979" s="114" t="s">
        <v>515</v>
      </c>
      <c r="D2979" s="115">
        <f>VLOOKUP(Pag_Inicio_Corr_mas_casos[[#This Row],[Corregimiento]],Hoja3!$A$2:$D$676,4,0)</f>
        <v>91101</v>
      </c>
      <c r="E2979" s="114">
        <v>11</v>
      </c>
      <c r="F2979">
        <v>1</v>
      </c>
    </row>
    <row r="2980" spans="1:7">
      <c r="A2980" s="149">
        <v>44121</v>
      </c>
      <c r="B2980" s="150">
        <v>44121</v>
      </c>
      <c r="C2980" s="151" t="s">
        <v>384</v>
      </c>
      <c r="D2980" s="152">
        <f>VLOOKUP(Pag_Inicio_Corr_mas_casos[[#This Row],[Corregimiento]],Hoja3!$A$2:$D$676,4,0)</f>
        <v>80821</v>
      </c>
      <c r="E2980" s="151">
        <v>25</v>
      </c>
      <c r="F2980">
        <v>1</v>
      </c>
      <c r="G2980">
        <f>SUM(F2980:F2992)</f>
        <v>13</v>
      </c>
    </row>
    <row r="2981" spans="1:7">
      <c r="A2981" s="149">
        <v>44121</v>
      </c>
      <c r="B2981" s="150">
        <v>44121</v>
      </c>
      <c r="C2981" s="151" t="s">
        <v>381</v>
      </c>
      <c r="D2981" s="152">
        <f>VLOOKUP(Pag_Inicio_Corr_mas_casos[[#This Row],[Corregimiento]],Hoja3!$A$2:$D$676,4,0)</f>
        <v>130106</v>
      </c>
      <c r="E2981" s="151">
        <v>21</v>
      </c>
      <c r="F2981">
        <v>1</v>
      </c>
    </row>
    <row r="2982" spans="1:7">
      <c r="A2982" s="149">
        <v>44121</v>
      </c>
      <c r="B2982" s="150">
        <v>44121</v>
      </c>
      <c r="C2982" s="151" t="s">
        <v>392</v>
      </c>
      <c r="D2982" s="152">
        <f>VLOOKUP(Pag_Inicio_Corr_mas_casos[[#This Row],[Corregimiento]],Hoja3!$A$2:$D$676,4,0)</f>
        <v>80819</v>
      </c>
      <c r="E2982" s="151">
        <v>20</v>
      </c>
      <c r="F2982">
        <v>1</v>
      </c>
    </row>
    <row r="2983" spans="1:7">
      <c r="A2983" s="149">
        <v>44121</v>
      </c>
      <c r="B2983" s="150">
        <v>44121</v>
      </c>
      <c r="C2983" s="151" t="s">
        <v>398</v>
      </c>
      <c r="D2983" s="152">
        <f>VLOOKUP(Pag_Inicio_Corr_mas_casos[[#This Row],[Corregimiento]],Hoja3!$A$2:$D$676,4,0)</f>
        <v>80806</v>
      </c>
      <c r="E2983" s="151">
        <v>19</v>
      </c>
      <c r="F2983">
        <v>1</v>
      </c>
    </row>
    <row r="2984" spans="1:7">
      <c r="A2984" s="149">
        <v>44121</v>
      </c>
      <c r="B2984" s="150">
        <v>44121</v>
      </c>
      <c r="C2984" s="151" t="s">
        <v>383</v>
      </c>
      <c r="D2984" s="152">
        <f>VLOOKUP(Pag_Inicio_Corr_mas_casos[[#This Row],[Corregimiento]],Hoja3!$A$2:$D$676,4,0)</f>
        <v>130102</v>
      </c>
      <c r="E2984" s="151">
        <v>18</v>
      </c>
      <c r="F2984">
        <v>1</v>
      </c>
    </row>
    <row r="2985" spans="1:7">
      <c r="A2985" s="149">
        <v>44121</v>
      </c>
      <c r="B2985" s="150">
        <v>44121</v>
      </c>
      <c r="C2985" s="151" t="s">
        <v>414</v>
      </c>
      <c r="D2985" s="152">
        <f>VLOOKUP(Pag_Inicio_Corr_mas_casos[[#This Row],[Corregimiento]],Hoja3!$A$2:$D$676,4,0)</f>
        <v>130708</v>
      </c>
      <c r="E2985" s="151">
        <v>14</v>
      </c>
      <c r="F2985">
        <v>1</v>
      </c>
    </row>
    <row r="2986" spans="1:7">
      <c r="A2986" s="149">
        <v>44121</v>
      </c>
      <c r="B2986" s="150">
        <v>44121</v>
      </c>
      <c r="C2986" s="151" t="s">
        <v>420</v>
      </c>
      <c r="D2986" s="152">
        <f>VLOOKUP(Pag_Inicio_Corr_mas_casos[[#This Row],[Corregimiento]],Hoja3!$A$2:$D$676,4,0)</f>
        <v>80809</v>
      </c>
      <c r="E2986" s="151">
        <v>14</v>
      </c>
      <c r="F2986">
        <v>1</v>
      </c>
    </row>
    <row r="2987" spans="1:7">
      <c r="A2987" s="149">
        <v>44121</v>
      </c>
      <c r="B2987" s="150">
        <v>44121</v>
      </c>
      <c r="C2987" s="151" t="s">
        <v>405</v>
      </c>
      <c r="D2987" s="152">
        <f>VLOOKUP(Pag_Inicio_Corr_mas_casos[[#This Row],[Corregimiento]],Hoja3!$A$2:$D$676,4,0)</f>
        <v>80813</v>
      </c>
      <c r="E2987" s="151">
        <v>13</v>
      </c>
      <c r="F2987">
        <v>1</v>
      </c>
    </row>
    <row r="2988" spans="1:7">
      <c r="A2988" s="149">
        <v>44121</v>
      </c>
      <c r="B2988" s="150">
        <v>44121</v>
      </c>
      <c r="C2988" s="151" t="s">
        <v>388</v>
      </c>
      <c r="D2988" s="152">
        <f>VLOOKUP(Pag_Inicio_Corr_mas_casos[[#This Row],[Corregimiento]],Hoja3!$A$2:$D$676,4,0)</f>
        <v>80817</v>
      </c>
      <c r="E2988" s="151">
        <v>12</v>
      </c>
      <c r="F2988">
        <v>1</v>
      </c>
    </row>
    <row r="2989" spans="1:7">
      <c r="A2989" s="149">
        <v>44121</v>
      </c>
      <c r="B2989" s="150">
        <v>44121</v>
      </c>
      <c r="C2989" s="151" t="s">
        <v>397</v>
      </c>
      <c r="D2989" s="152">
        <f>VLOOKUP(Pag_Inicio_Corr_mas_casos[[#This Row],[Corregimiento]],Hoja3!$A$2:$D$676,4,0)</f>
        <v>40601</v>
      </c>
      <c r="E2989" s="151">
        <v>11</v>
      </c>
      <c r="F2989">
        <v>1</v>
      </c>
    </row>
    <row r="2990" spans="1:7">
      <c r="A2990" s="149">
        <v>44121</v>
      </c>
      <c r="B2990" s="150">
        <v>44121</v>
      </c>
      <c r="C2990" s="151" t="s">
        <v>415</v>
      </c>
      <c r="D2990" s="152">
        <f>VLOOKUP(Pag_Inicio_Corr_mas_casos[[#This Row],[Corregimiento]],Hoja3!$A$2:$D$676,4,0)</f>
        <v>80826</v>
      </c>
      <c r="E2990" s="151">
        <v>11</v>
      </c>
      <c r="F2990">
        <v>1</v>
      </c>
    </row>
    <row r="2991" spans="1:7">
      <c r="A2991" s="149">
        <v>44121</v>
      </c>
      <c r="B2991" s="150">
        <v>44121</v>
      </c>
      <c r="C2991" s="151" t="s">
        <v>395</v>
      </c>
      <c r="D2991" s="152">
        <f>VLOOKUP(Pag_Inicio_Corr_mas_casos[[#This Row],[Corregimiento]],Hoja3!$A$2:$D$676,4,0)</f>
        <v>80812</v>
      </c>
      <c r="E2991" s="151">
        <v>11</v>
      </c>
      <c r="F2991">
        <v>1</v>
      </c>
    </row>
    <row r="2992" spans="1:7">
      <c r="A2992" s="149">
        <v>44121</v>
      </c>
      <c r="B2992" s="150">
        <v>44121</v>
      </c>
      <c r="C2992" s="151" t="s">
        <v>443</v>
      </c>
      <c r="D2992" s="152">
        <f>VLOOKUP(Pag_Inicio_Corr_mas_casos[[#This Row],[Corregimiento]],Hoja3!$A$2:$D$676,4,0)</f>
        <v>130716</v>
      </c>
      <c r="E2992" s="151">
        <v>11</v>
      </c>
      <c r="F2992">
        <v>1</v>
      </c>
    </row>
    <row r="2993" spans="1:7">
      <c r="A2993" s="136">
        <v>44122</v>
      </c>
      <c r="B2993" s="137">
        <v>44122</v>
      </c>
      <c r="C2993" s="138" t="s">
        <v>379</v>
      </c>
      <c r="D2993" s="139">
        <f>VLOOKUP(Pag_Inicio_Corr_mas_casos[[#This Row],[Corregimiento]],Hoja3!$A$2:$D$676,4,0)</f>
        <v>130101</v>
      </c>
      <c r="E2993" s="138">
        <v>29</v>
      </c>
      <c r="F2993">
        <v>1</v>
      </c>
      <c r="G2993">
        <f>SUM(F2993:F3003)</f>
        <v>11</v>
      </c>
    </row>
    <row r="2994" spans="1:7">
      <c r="A2994" s="136">
        <v>44122</v>
      </c>
      <c r="B2994" s="137">
        <v>44122</v>
      </c>
      <c r="C2994" s="138" t="s">
        <v>415</v>
      </c>
      <c r="D2994" s="139">
        <f>VLOOKUP(Pag_Inicio_Corr_mas_casos[[#This Row],[Corregimiento]],Hoja3!$A$2:$D$676,4,0)</f>
        <v>80826</v>
      </c>
      <c r="E2994" s="138">
        <v>26</v>
      </c>
      <c r="F2994">
        <v>1</v>
      </c>
    </row>
    <row r="2995" spans="1:7">
      <c r="A2995" s="136">
        <v>44122</v>
      </c>
      <c r="B2995" s="137">
        <v>44122</v>
      </c>
      <c r="C2995" s="138" t="s">
        <v>572</v>
      </c>
      <c r="D2995" s="139">
        <f>VLOOKUP(Pag_Inicio_Corr_mas_casos[[#This Row],[Corregimiento]],Hoja3!$A$2:$D$676,4,0)</f>
        <v>41201</v>
      </c>
      <c r="E2995" s="138">
        <v>24</v>
      </c>
      <c r="F2995">
        <v>1</v>
      </c>
    </row>
    <row r="2996" spans="1:7">
      <c r="A2996" s="136">
        <v>44122</v>
      </c>
      <c r="B2996" s="137">
        <v>44122</v>
      </c>
      <c r="C2996" s="138" t="s">
        <v>391</v>
      </c>
      <c r="D2996" s="139">
        <f>VLOOKUP(Pag_Inicio_Corr_mas_casos[[#This Row],[Corregimiento]],Hoja3!$A$2:$D$676,4,0)</f>
        <v>81001</v>
      </c>
      <c r="E2996" s="138">
        <v>17</v>
      </c>
      <c r="F2996">
        <v>1</v>
      </c>
    </row>
    <row r="2997" spans="1:7">
      <c r="A2997" s="136">
        <v>44122</v>
      </c>
      <c r="B2997" s="137">
        <v>44122</v>
      </c>
      <c r="C2997" s="138" t="s">
        <v>380</v>
      </c>
      <c r="D2997" s="139">
        <f>VLOOKUP(Pag_Inicio_Corr_mas_casos[[#This Row],[Corregimiento]],Hoja3!$A$2:$D$676,4,0)</f>
        <v>81002</v>
      </c>
      <c r="E2997" s="138">
        <v>16</v>
      </c>
      <c r="F2997">
        <v>1</v>
      </c>
    </row>
    <row r="2998" spans="1:7">
      <c r="A2998" s="136">
        <v>44122</v>
      </c>
      <c r="B2998" s="137">
        <v>44122</v>
      </c>
      <c r="C2998" s="138" t="s">
        <v>410</v>
      </c>
      <c r="D2998" s="139">
        <f>VLOOKUP(Pag_Inicio_Corr_mas_casos[[#This Row],[Corregimiento]],Hoja3!$A$2:$D$676,4,0)</f>
        <v>80815</v>
      </c>
      <c r="E2998" s="138">
        <v>16</v>
      </c>
      <c r="F2998">
        <v>1</v>
      </c>
    </row>
    <row r="2999" spans="1:7">
      <c r="A2999" s="136">
        <v>44122</v>
      </c>
      <c r="B2999" s="137">
        <v>44122</v>
      </c>
      <c r="C2999" s="138" t="s">
        <v>381</v>
      </c>
      <c r="D2999" s="139">
        <f>VLOOKUP(Pag_Inicio_Corr_mas_casos[[#This Row],[Corregimiento]],Hoja3!$A$2:$D$676,4,0)</f>
        <v>130106</v>
      </c>
      <c r="E2999" s="138">
        <v>16</v>
      </c>
      <c r="F2999">
        <v>1</v>
      </c>
    </row>
    <row r="3000" spans="1:7">
      <c r="A3000" s="136">
        <v>44122</v>
      </c>
      <c r="B3000" s="137">
        <v>44122</v>
      </c>
      <c r="C3000" s="138" t="s">
        <v>399</v>
      </c>
      <c r="D3000" s="139">
        <f>VLOOKUP(Pag_Inicio_Corr_mas_casos[[#This Row],[Corregimiento]],Hoja3!$A$2:$D$676,4,0)</f>
        <v>130108</v>
      </c>
      <c r="E3000" s="138">
        <v>13</v>
      </c>
      <c r="F3000">
        <v>1</v>
      </c>
    </row>
    <row r="3001" spans="1:7">
      <c r="A3001" s="136">
        <v>44122</v>
      </c>
      <c r="B3001" s="137">
        <v>44122</v>
      </c>
      <c r="C3001" s="138" t="s">
        <v>387</v>
      </c>
      <c r="D3001" s="139">
        <f>VLOOKUP(Pag_Inicio_Corr_mas_casos[[#This Row],[Corregimiento]],Hoja3!$A$2:$D$676,4,0)</f>
        <v>80816</v>
      </c>
      <c r="E3001" s="138">
        <v>12</v>
      </c>
      <c r="F3001">
        <v>1</v>
      </c>
    </row>
    <row r="3002" spans="1:7">
      <c r="A3002" s="136">
        <v>44122</v>
      </c>
      <c r="B3002" s="137">
        <v>44122</v>
      </c>
      <c r="C3002" s="138" t="s">
        <v>412</v>
      </c>
      <c r="D3002" s="139">
        <f>VLOOKUP(Pag_Inicio_Corr_mas_casos[[#This Row],[Corregimiento]],Hoja3!$A$2:$D$676,4,0)</f>
        <v>80811</v>
      </c>
      <c r="E3002" s="138">
        <v>12</v>
      </c>
      <c r="F3002">
        <v>1</v>
      </c>
    </row>
    <row r="3003" spans="1:7">
      <c r="A3003" s="136">
        <v>44122</v>
      </c>
      <c r="B3003" s="137">
        <v>44122</v>
      </c>
      <c r="C3003" s="138" t="s">
        <v>426</v>
      </c>
      <c r="D3003" s="139">
        <f>VLOOKUP(Pag_Inicio_Corr_mas_casos[[#This Row],[Corregimiento]],Hoja3!$A$2:$D$676,4,0)</f>
        <v>81009</v>
      </c>
      <c r="E3003" s="138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383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399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381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379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436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515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380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385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390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420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397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8">
        <v>44124</v>
      </c>
      <c r="B3015" s="129">
        <v>44124</v>
      </c>
      <c r="C3015" s="130" t="s">
        <v>436</v>
      </c>
      <c r="D3015" s="131">
        <f>VLOOKUP(Pag_Inicio_Corr_mas_casos[[#This Row],[Corregimiento]],Hoja3!$A$2:$D$676,4,0)</f>
        <v>91001</v>
      </c>
      <c r="E3015" s="130">
        <v>22</v>
      </c>
      <c r="F3015">
        <v>1</v>
      </c>
      <c r="G3015">
        <f>SUM(F3015:F3024)</f>
        <v>10</v>
      </c>
    </row>
    <row r="3016" spans="1:9">
      <c r="A3016" s="128">
        <v>44124</v>
      </c>
      <c r="B3016" s="129">
        <v>44124</v>
      </c>
      <c r="C3016" s="130" t="s">
        <v>392</v>
      </c>
      <c r="D3016" s="131">
        <f>VLOOKUP(Pag_Inicio_Corr_mas_casos[[#This Row],[Corregimiento]],Hoja3!$A$2:$D$676,4,0)</f>
        <v>80819</v>
      </c>
      <c r="E3016" s="130">
        <v>21</v>
      </c>
      <c r="F3016">
        <v>1</v>
      </c>
    </row>
    <row r="3017" spans="1:9">
      <c r="A3017" s="128">
        <v>44124</v>
      </c>
      <c r="B3017" s="129">
        <v>44124</v>
      </c>
      <c r="C3017" s="130" t="s">
        <v>395</v>
      </c>
      <c r="D3017" s="131">
        <f>VLOOKUP(Pag_Inicio_Corr_mas_casos[[#This Row],[Corregimiento]],Hoja3!$A$2:$D$676,4,0)</f>
        <v>80812</v>
      </c>
      <c r="E3017" s="130">
        <v>20</v>
      </c>
      <c r="F3017">
        <v>1</v>
      </c>
    </row>
    <row r="3018" spans="1:9">
      <c r="A3018" s="128">
        <v>44124</v>
      </c>
      <c r="B3018" s="129">
        <v>44124</v>
      </c>
      <c r="C3018" s="130" t="s">
        <v>391</v>
      </c>
      <c r="D3018" s="131">
        <f>VLOOKUP(Pag_Inicio_Corr_mas_casos[[#This Row],[Corregimiento]],Hoja3!$A$2:$D$676,4,0)</f>
        <v>81001</v>
      </c>
      <c r="E3018" s="130">
        <v>17</v>
      </c>
      <c r="F3018">
        <v>1</v>
      </c>
      <c r="I3018">
        <f>SUM(G3004:G3100)</f>
        <v>113</v>
      </c>
    </row>
    <row r="3019" spans="1:9">
      <c r="A3019" s="128">
        <v>44124</v>
      </c>
      <c r="B3019" s="129">
        <v>44124</v>
      </c>
      <c r="C3019" s="130" t="s">
        <v>397</v>
      </c>
      <c r="D3019" s="131">
        <f>VLOOKUP(Pag_Inicio_Corr_mas_casos[[#This Row],[Corregimiento]],Hoja3!$A$2:$D$676,4,0)</f>
        <v>40601</v>
      </c>
      <c r="E3019" s="130">
        <v>14</v>
      </c>
      <c r="F3019">
        <v>1</v>
      </c>
    </row>
    <row r="3020" spans="1:9">
      <c r="A3020" s="128">
        <v>44124</v>
      </c>
      <c r="B3020" s="129">
        <v>44124</v>
      </c>
      <c r="C3020" s="130" t="s">
        <v>426</v>
      </c>
      <c r="D3020" s="131">
        <f>VLOOKUP(Pag_Inicio_Corr_mas_casos[[#This Row],[Corregimiento]],Hoja3!$A$2:$D$676,4,0)</f>
        <v>81009</v>
      </c>
      <c r="E3020" s="130">
        <v>12</v>
      </c>
      <c r="F3020">
        <v>1</v>
      </c>
    </row>
    <row r="3021" spans="1:9">
      <c r="A3021" s="128">
        <v>44124</v>
      </c>
      <c r="B3021" s="129">
        <v>44124</v>
      </c>
      <c r="C3021" s="130" t="s">
        <v>384</v>
      </c>
      <c r="D3021" s="131">
        <f>VLOOKUP(Pag_Inicio_Corr_mas_casos[[#This Row],[Corregimiento]],Hoja3!$A$2:$D$676,4,0)</f>
        <v>80821</v>
      </c>
      <c r="E3021" s="130">
        <v>11</v>
      </c>
      <c r="F3021">
        <v>1</v>
      </c>
    </row>
    <row r="3022" spans="1:9">
      <c r="A3022" s="128">
        <v>44124</v>
      </c>
      <c r="B3022" s="129">
        <v>44124</v>
      </c>
      <c r="C3022" s="130" t="s">
        <v>399</v>
      </c>
      <c r="D3022" s="131">
        <f>VLOOKUP(Pag_Inicio_Corr_mas_casos[[#This Row],[Corregimiento]],Hoja3!$A$2:$D$676,4,0)</f>
        <v>130108</v>
      </c>
      <c r="E3022" s="130">
        <v>10</v>
      </c>
      <c r="F3022">
        <v>1</v>
      </c>
    </row>
    <row r="3023" spans="1:9">
      <c r="A3023" s="128">
        <v>44124</v>
      </c>
      <c r="B3023" s="129">
        <v>44124</v>
      </c>
      <c r="C3023" s="130" t="s">
        <v>415</v>
      </c>
      <c r="D3023" s="131">
        <f>VLOOKUP(Pag_Inicio_Corr_mas_casos[[#This Row],[Corregimiento]],Hoja3!$A$2:$D$676,4,0)</f>
        <v>80826</v>
      </c>
      <c r="E3023" s="130">
        <v>10</v>
      </c>
      <c r="F3023">
        <v>1</v>
      </c>
    </row>
    <row r="3024" spans="1:9">
      <c r="A3024" s="128">
        <v>44124</v>
      </c>
      <c r="B3024" s="129">
        <v>44124</v>
      </c>
      <c r="C3024" s="130" t="s">
        <v>388</v>
      </c>
      <c r="D3024" s="131">
        <f>VLOOKUP(Pag_Inicio_Corr_mas_casos[[#This Row],[Corregimiento]],Hoja3!$A$2:$D$676,4,0)</f>
        <v>80817</v>
      </c>
      <c r="E3024" s="130">
        <v>10</v>
      </c>
      <c r="F3024">
        <v>1</v>
      </c>
    </row>
    <row r="3025" spans="1:7">
      <c r="A3025" s="99">
        <v>44125</v>
      </c>
      <c r="B3025" s="100">
        <v>44125</v>
      </c>
      <c r="C3025" s="101" t="s">
        <v>395</v>
      </c>
      <c r="D3025" s="102">
        <f>VLOOKUP(Pag_Inicio_Corr_mas_casos[[#This Row],[Corregimiento]],Hoja3!$A$2:$D$676,4,0)</f>
        <v>80812</v>
      </c>
      <c r="E3025" s="101">
        <v>26</v>
      </c>
      <c r="F3025">
        <v>1</v>
      </c>
      <c r="G3025">
        <f>SUM(F3025:F3040)</f>
        <v>16</v>
      </c>
    </row>
    <row r="3026" spans="1:7">
      <c r="A3026" s="99">
        <v>44125</v>
      </c>
      <c r="B3026" s="100">
        <v>44125</v>
      </c>
      <c r="C3026" s="101" t="s">
        <v>391</v>
      </c>
      <c r="D3026" s="102">
        <f>VLOOKUP(Pag_Inicio_Corr_mas_casos[[#This Row],[Corregimiento]],Hoja3!$A$2:$D$676,4,0)</f>
        <v>81001</v>
      </c>
      <c r="E3026" s="101">
        <v>19</v>
      </c>
      <c r="F3026">
        <v>1</v>
      </c>
    </row>
    <row r="3027" spans="1:7">
      <c r="A3027" s="99">
        <v>44125</v>
      </c>
      <c r="B3027" s="100">
        <v>44125</v>
      </c>
      <c r="C3027" s="101" t="s">
        <v>405</v>
      </c>
      <c r="D3027" s="102">
        <f>VLOOKUP(Pag_Inicio_Corr_mas_casos[[#This Row],[Corregimiento]],Hoja3!$A$2:$D$676,4,0)</f>
        <v>80813</v>
      </c>
      <c r="E3027" s="101">
        <v>19</v>
      </c>
      <c r="F3027">
        <v>1</v>
      </c>
    </row>
    <row r="3028" spans="1:7">
      <c r="A3028" s="99">
        <v>44125</v>
      </c>
      <c r="B3028" s="100">
        <v>44125</v>
      </c>
      <c r="C3028" s="101" t="s">
        <v>392</v>
      </c>
      <c r="D3028" s="102">
        <f>VLOOKUP(Pag_Inicio_Corr_mas_casos[[#This Row],[Corregimiento]],Hoja3!$A$2:$D$676,4,0)</f>
        <v>80819</v>
      </c>
      <c r="E3028" s="101">
        <v>16</v>
      </c>
      <c r="F3028">
        <v>1</v>
      </c>
    </row>
    <row r="3029" spans="1:7">
      <c r="A3029" s="99">
        <v>44125</v>
      </c>
      <c r="B3029" s="100">
        <v>44125</v>
      </c>
      <c r="C3029" s="101" t="s">
        <v>387</v>
      </c>
      <c r="D3029" s="102">
        <f>VLOOKUP(Pag_Inicio_Corr_mas_casos[[#This Row],[Corregimiento]],Hoja3!$A$2:$D$676,4,0)</f>
        <v>80816</v>
      </c>
      <c r="E3029" s="101">
        <v>15</v>
      </c>
      <c r="F3029">
        <v>1</v>
      </c>
    </row>
    <row r="3030" spans="1:7">
      <c r="A3030" s="99">
        <v>44125</v>
      </c>
      <c r="B3030" s="100">
        <v>44125</v>
      </c>
      <c r="C3030" s="101" t="s">
        <v>566</v>
      </c>
      <c r="D3030" s="102">
        <f>VLOOKUP(Pag_Inicio_Corr_mas_casos[[#This Row],[Corregimiento]],Hoja3!$A$2:$D$676,4,0)</f>
        <v>91007</v>
      </c>
      <c r="E3030" s="101">
        <v>14</v>
      </c>
      <c r="F3030">
        <v>1</v>
      </c>
    </row>
    <row r="3031" spans="1:7">
      <c r="A3031" s="99">
        <v>44125</v>
      </c>
      <c r="B3031" s="100">
        <v>44125</v>
      </c>
      <c r="C3031" s="101" t="s">
        <v>393</v>
      </c>
      <c r="D3031" s="102">
        <f>VLOOKUP(Pag_Inicio_Corr_mas_casos[[#This Row],[Corregimiento]],Hoja3!$A$2:$D$676,4,0)</f>
        <v>130107</v>
      </c>
      <c r="E3031" s="101">
        <v>14</v>
      </c>
      <c r="F3031">
        <v>1</v>
      </c>
    </row>
    <row r="3032" spans="1:7">
      <c r="A3032" s="99">
        <v>44125</v>
      </c>
      <c r="B3032" s="100">
        <v>44125</v>
      </c>
      <c r="C3032" s="101" t="s">
        <v>515</v>
      </c>
      <c r="D3032" s="102">
        <f>VLOOKUP(Pag_Inicio_Corr_mas_casos[[#This Row],[Corregimiento]],Hoja3!$A$2:$D$676,4,0)</f>
        <v>91101</v>
      </c>
      <c r="E3032" s="101">
        <v>14</v>
      </c>
      <c r="F3032">
        <v>1</v>
      </c>
    </row>
    <row r="3033" spans="1:7">
      <c r="A3033" s="99">
        <v>44125</v>
      </c>
      <c r="B3033" s="100">
        <v>44125</v>
      </c>
      <c r="C3033" s="101" t="s">
        <v>409</v>
      </c>
      <c r="D3033" s="102">
        <f>VLOOKUP(Pag_Inicio_Corr_mas_casos[[#This Row],[Corregimiento]],Hoja3!$A$2:$D$676,4,0)</f>
        <v>80820</v>
      </c>
      <c r="E3033" s="101">
        <v>13</v>
      </c>
      <c r="F3033">
        <v>1</v>
      </c>
    </row>
    <row r="3034" spans="1:7">
      <c r="A3034" s="99">
        <v>44125</v>
      </c>
      <c r="B3034" s="100">
        <v>44125</v>
      </c>
      <c r="C3034" s="101" t="s">
        <v>379</v>
      </c>
      <c r="D3034" s="102">
        <f>VLOOKUP(Pag_Inicio_Corr_mas_casos[[#This Row],[Corregimiento]],Hoja3!$A$2:$D$676,4,0)</f>
        <v>130101</v>
      </c>
      <c r="E3034" s="101">
        <v>13</v>
      </c>
      <c r="F3034">
        <v>1</v>
      </c>
    </row>
    <row r="3035" spans="1:7">
      <c r="A3035" s="99">
        <v>44125</v>
      </c>
      <c r="B3035" s="100">
        <v>44125</v>
      </c>
      <c r="C3035" s="101" t="s">
        <v>388</v>
      </c>
      <c r="D3035" s="102">
        <f>VLOOKUP(Pag_Inicio_Corr_mas_casos[[#This Row],[Corregimiento]],Hoja3!$A$2:$D$676,4,0)</f>
        <v>80817</v>
      </c>
      <c r="E3035" s="101">
        <v>12</v>
      </c>
      <c r="F3035">
        <v>1</v>
      </c>
    </row>
    <row r="3036" spans="1:7">
      <c r="A3036" s="99">
        <v>44125</v>
      </c>
      <c r="B3036" s="100">
        <v>44125</v>
      </c>
      <c r="C3036" s="101" t="s">
        <v>412</v>
      </c>
      <c r="D3036" s="102">
        <f>VLOOKUP(Pag_Inicio_Corr_mas_casos[[#This Row],[Corregimiento]],Hoja3!$A$2:$D$676,4,0)</f>
        <v>80811</v>
      </c>
      <c r="E3036" s="101">
        <v>12</v>
      </c>
      <c r="F3036">
        <v>1</v>
      </c>
    </row>
    <row r="3037" spans="1:7">
      <c r="A3037" s="99">
        <v>44125</v>
      </c>
      <c r="B3037" s="100">
        <v>44125</v>
      </c>
      <c r="C3037" s="101" t="s">
        <v>431</v>
      </c>
      <c r="D3037" s="102">
        <f>VLOOKUP(Pag_Inicio_Corr_mas_casos[[#This Row],[Corregimiento]],Hoja3!$A$2:$D$676,4,0)</f>
        <v>80807</v>
      </c>
      <c r="E3037" s="101">
        <v>12</v>
      </c>
      <c r="F3037">
        <v>1</v>
      </c>
    </row>
    <row r="3038" spans="1:7">
      <c r="A3038" s="99">
        <v>44125</v>
      </c>
      <c r="B3038" s="100">
        <v>44125</v>
      </c>
      <c r="C3038" s="101" t="s">
        <v>381</v>
      </c>
      <c r="D3038" s="102">
        <f>VLOOKUP(Pag_Inicio_Corr_mas_casos[[#This Row],[Corregimiento]],Hoja3!$A$2:$D$676,4,0)</f>
        <v>130106</v>
      </c>
      <c r="E3038" s="101">
        <v>12</v>
      </c>
      <c r="F3038">
        <v>1</v>
      </c>
    </row>
    <row r="3039" spans="1:7">
      <c r="A3039" s="99">
        <v>44125</v>
      </c>
      <c r="B3039" s="100">
        <v>44125</v>
      </c>
      <c r="C3039" s="101" t="s">
        <v>436</v>
      </c>
      <c r="D3039" s="102">
        <f>VLOOKUP(Pag_Inicio_Corr_mas_casos[[#This Row],[Corregimiento]],Hoja3!$A$2:$D$676,4,0)</f>
        <v>91001</v>
      </c>
      <c r="E3039" s="101">
        <v>11</v>
      </c>
      <c r="F3039">
        <v>1</v>
      </c>
    </row>
    <row r="3040" spans="1:7">
      <c r="A3040" s="99">
        <v>44125</v>
      </c>
      <c r="B3040" s="100">
        <v>44125</v>
      </c>
      <c r="C3040" s="101" t="s">
        <v>397</v>
      </c>
      <c r="D3040" s="102">
        <f>VLOOKUP(Pag_Inicio_Corr_mas_casos[[#This Row],[Corregimiento]],Hoja3!$A$2:$D$676,4,0)</f>
        <v>40601</v>
      </c>
      <c r="E3040" s="101">
        <v>11</v>
      </c>
      <c r="F3040">
        <v>1</v>
      </c>
    </row>
    <row r="3041" spans="1:7">
      <c r="A3041" s="91">
        <v>44126</v>
      </c>
      <c r="B3041" s="92">
        <v>44126</v>
      </c>
      <c r="C3041" s="93" t="s">
        <v>383</v>
      </c>
      <c r="D3041" s="94">
        <f>VLOOKUP(Pag_Inicio_Corr_mas_casos[[#This Row],[Corregimiento]],Hoja3!$A$2:$D$676,4,0)</f>
        <v>130102</v>
      </c>
      <c r="E3041" s="93">
        <v>29</v>
      </c>
      <c r="F3041">
        <v>1</v>
      </c>
      <c r="G3041">
        <f>SUM(F3041:F3063)</f>
        <v>23</v>
      </c>
    </row>
    <row r="3042" spans="1:7">
      <c r="A3042" s="91">
        <v>44126</v>
      </c>
      <c r="B3042" s="92">
        <v>44126</v>
      </c>
      <c r="C3042" s="93" t="s">
        <v>379</v>
      </c>
      <c r="D3042" s="94">
        <f>VLOOKUP(Pag_Inicio_Corr_mas_casos[[#This Row],[Corregimiento]],Hoja3!$A$2:$D$676,4,0)</f>
        <v>130101</v>
      </c>
      <c r="E3042" s="93">
        <v>18</v>
      </c>
      <c r="F3042">
        <v>1</v>
      </c>
    </row>
    <row r="3043" spans="1:7">
      <c r="A3043" s="91">
        <v>44126</v>
      </c>
      <c r="B3043" s="92">
        <v>44126</v>
      </c>
      <c r="C3043" s="93" t="s">
        <v>380</v>
      </c>
      <c r="D3043" s="94">
        <f>VLOOKUP(Pag_Inicio_Corr_mas_casos[[#This Row],[Corregimiento]],Hoja3!$A$2:$D$676,4,0)</f>
        <v>81002</v>
      </c>
      <c r="E3043" s="93">
        <v>18</v>
      </c>
      <c r="F3043">
        <v>1</v>
      </c>
    </row>
    <row r="3044" spans="1:7">
      <c r="A3044" s="91">
        <v>44126</v>
      </c>
      <c r="B3044" s="92">
        <v>44126</v>
      </c>
      <c r="C3044" s="93" t="s">
        <v>384</v>
      </c>
      <c r="D3044" s="94">
        <f>VLOOKUP(Pag_Inicio_Corr_mas_casos[[#This Row],[Corregimiento]],Hoja3!$A$2:$D$676,4,0)</f>
        <v>80821</v>
      </c>
      <c r="E3044" s="93">
        <v>17</v>
      </c>
      <c r="F3044">
        <v>1</v>
      </c>
    </row>
    <row r="3045" spans="1:7">
      <c r="A3045" s="91">
        <v>44126</v>
      </c>
      <c r="B3045" s="92">
        <v>44126</v>
      </c>
      <c r="C3045" s="93" t="s">
        <v>399</v>
      </c>
      <c r="D3045" s="94">
        <f>VLOOKUP(Pag_Inicio_Corr_mas_casos[[#This Row],[Corregimiento]],Hoja3!$A$2:$D$676,4,0)</f>
        <v>130108</v>
      </c>
      <c r="E3045" s="93">
        <v>16</v>
      </c>
      <c r="F3045">
        <v>1</v>
      </c>
    </row>
    <row r="3046" spans="1:7">
      <c r="A3046" s="91">
        <v>44126</v>
      </c>
      <c r="B3046" s="92">
        <v>44126</v>
      </c>
      <c r="C3046" s="93" t="s">
        <v>395</v>
      </c>
      <c r="D3046" s="94">
        <f>VLOOKUP(Pag_Inicio_Corr_mas_casos[[#This Row],[Corregimiento]],Hoja3!$A$2:$D$676,4,0)</f>
        <v>80812</v>
      </c>
      <c r="E3046" s="93">
        <v>16</v>
      </c>
      <c r="F3046">
        <v>1</v>
      </c>
    </row>
    <row r="3047" spans="1:7">
      <c r="A3047" s="91">
        <v>44126</v>
      </c>
      <c r="B3047" s="92">
        <v>44126</v>
      </c>
      <c r="C3047" s="93" t="s">
        <v>392</v>
      </c>
      <c r="D3047" s="94">
        <f>VLOOKUP(Pag_Inicio_Corr_mas_casos[[#This Row],[Corregimiento]],Hoja3!$A$2:$D$676,4,0)</f>
        <v>80819</v>
      </c>
      <c r="E3047" s="93">
        <v>16</v>
      </c>
      <c r="F3047">
        <v>1</v>
      </c>
    </row>
    <row r="3048" spans="1:7">
      <c r="A3048" s="91">
        <v>44126</v>
      </c>
      <c r="B3048" s="92">
        <v>44126</v>
      </c>
      <c r="C3048" s="93" t="s">
        <v>389</v>
      </c>
      <c r="D3048" s="94">
        <f>VLOOKUP(Pag_Inicio_Corr_mas_casos[[#This Row],[Corregimiento]],Hoja3!$A$2:$D$676,4,0)</f>
        <v>80822</v>
      </c>
      <c r="E3048" s="93">
        <v>15</v>
      </c>
      <c r="F3048">
        <v>1</v>
      </c>
    </row>
    <row r="3049" spans="1:7">
      <c r="A3049" s="91">
        <v>44126</v>
      </c>
      <c r="B3049" s="92">
        <v>44126</v>
      </c>
      <c r="C3049" s="93" t="s">
        <v>385</v>
      </c>
      <c r="D3049" s="94">
        <f>VLOOKUP(Pag_Inicio_Corr_mas_casos[[#This Row],[Corregimiento]],Hoja3!$A$2:$D$676,4,0)</f>
        <v>81007</v>
      </c>
      <c r="E3049" s="93">
        <v>15</v>
      </c>
      <c r="F3049">
        <v>1</v>
      </c>
    </row>
    <row r="3050" spans="1:7">
      <c r="A3050" s="91">
        <v>44126</v>
      </c>
      <c r="B3050" s="92">
        <v>44126</v>
      </c>
      <c r="C3050" s="93" t="s">
        <v>555</v>
      </c>
      <c r="D3050" s="94">
        <f>VLOOKUP(Pag_Inicio_Corr_mas_casos[[#This Row],[Corregimiento]],Hoja3!$A$2:$D$676,4,0)</f>
        <v>91011</v>
      </c>
      <c r="E3050" s="93">
        <v>15</v>
      </c>
      <c r="F3050">
        <v>1</v>
      </c>
    </row>
    <row r="3051" spans="1:7">
      <c r="A3051" s="91">
        <v>44126</v>
      </c>
      <c r="B3051" s="92">
        <v>44126</v>
      </c>
      <c r="C3051" s="93" t="s">
        <v>381</v>
      </c>
      <c r="D3051" s="94">
        <f>VLOOKUP(Pag_Inicio_Corr_mas_casos[[#This Row],[Corregimiento]],Hoja3!$A$2:$D$676,4,0)</f>
        <v>130106</v>
      </c>
      <c r="E3051" s="93">
        <v>15</v>
      </c>
      <c r="F3051">
        <v>1</v>
      </c>
    </row>
    <row r="3052" spans="1:7">
      <c r="A3052" s="91">
        <v>44126</v>
      </c>
      <c r="B3052" s="92">
        <v>44126</v>
      </c>
      <c r="C3052" s="93" t="s">
        <v>431</v>
      </c>
      <c r="D3052" s="94">
        <f>VLOOKUP(Pag_Inicio_Corr_mas_casos[[#This Row],[Corregimiento]],Hoja3!$A$2:$D$676,4,0)</f>
        <v>80807</v>
      </c>
      <c r="E3052" s="93">
        <v>14</v>
      </c>
      <c r="F3052">
        <v>1</v>
      </c>
    </row>
    <row r="3053" spans="1:7">
      <c r="A3053" s="91">
        <v>44126</v>
      </c>
      <c r="B3053" s="92">
        <v>44126</v>
      </c>
      <c r="C3053" s="93" t="s">
        <v>573</v>
      </c>
      <c r="D3053" s="94">
        <f>VLOOKUP(Pag_Inicio_Corr_mas_casos[[#This Row],[Corregimiento]],Hoja3!$A$2:$D$676,4,0)</f>
        <v>90512</v>
      </c>
      <c r="E3053" s="93">
        <v>14</v>
      </c>
      <c r="F3053">
        <v>1</v>
      </c>
    </row>
    <row r="3054" spans="1:7">
      <c r="A3054" s="91">
        <v>44126</v>
      </c>
      <c r="B3054" s="92">
        <v>44126</v>
      </c>
      <c r="C3054" s="93" t="s">
        <v>397</v>
      </c>
      <c r="D3054" s="94">
        <f>VLOOKUP(Pag_Inicio_Corr_mas_casos[[#This Row],[Corregimiento]],Hoja3!$A$2:$D$676,4,0)</f>
        <v>40601</v>
      </c>
      <c r="E3054" s="93">
        <v>13</v>
      </c>
      <c r="F3054">
        <v>1</v>
      </c>
    </row>
    <row r="3055" spans="1:7">
      <c r="A3055" s="91">
        <v>44126</v>
      </c>
      <c r="B3055" s="92">
        <v>44126</v>
      </c>
      <c r="C3055" s="93" t="s">
        <v>405</v>
      </c>
      <c r="D3055" s="94">
        <f>VLOOKUP(Pag_Inicio_Corr_mas_casos[[#This Row],[Corregimiento]],Hoja3!$A$2:$D$676,4,0)</f>
        <v>80813</v>
      </c>
      <c r="E3055" s="93">
        <v>13</v>
      </c>
      <c r="F3055">
        <v>1</v>
      </c>
    </row>
    <row r="3056" spans="1:7">
      <c r="A3056" s="91">
        <v>44126</v>
      </c>
      <c r="B3056" s="92">
        <v>44126</v>
      </c>
      <c r="C3056" s="93" t="s">
        <v>420</v>
      </c>
      <c r="D3056" s="94">
        <f>VLOOKUP(Pag_Inicio_Corr_mas_casos[[#This Row],[Corregimiento]],Hoja3!$A$2:$D$676,4,0)</f>
        <v>80809</v>
      </c>
      <c r="E3056" s="93">
        <v>13</v>
      </c>
      <c r="F3056">
        <v>1</v>
      </c>
    </row>
    <row r="3057" spans="1:7">
      <c r="A3057" s="91">
        <v>44126</v>
      </c>
      <c r="B3057" s="92">
        <v>44126</v>
      </c>
      <c r="C3057" s="93" t="s">
        <v>436</v>
      </c>
      <c r="D3057" s="94">
        <f>VLOOKUP(Pag_Inicio_Corr_mas_casos[[#This Row],[Corregimiento]],Hoja3!$A$2:$D$676,4,0)</f>
        <v>91001</v>
      </c>
      <c r="E3057" s="93">
        <v>13</v>
      </c>
      <c r="F3057">
        <v>1</v>
      </c>
    </row>
    <row r="3058" spans="1:7">
      <c r="A3058" s="91">
        <v>44126</v>
      </c>
      <c r="B3058" s="92">
        <v>44126</v>
      </c>
      <c r="C3058" s="93" t="s">
        <v>415</v>
      </c>
      <c r="D3058" s="94">
        <f>VLOOKUP(Pag_Inicio_Corr_mas_casos[[#This Row],[Corregimiento]],Hoja3!$A$2:$D$676,4,0)</f>
        <v>80826</v>
      </c>
      <c r="E3058" s="93">
        <v>12</v>
      </c>
      <c r="F3058">
        <v>1</v>
      </c>
    </row>
    <row r="3059" spans="1:7">
      <c r="A3059" s="91">
        <v>44126</v>
      </c>
      <c r="B3059" s="92">
        <v>44126</v>
      </c>
      <c r="C3059" s="93" t="s">
        <v>426</v>
      </c>
      <c r="D3059" s="94">
        <f>VLOOKUP(Pag_Inicio_Corr_mas_casos[[#This Row],[Corregimiento]],Hoja3!$A$2:$D$676,4,0)</f>
        <v>81009</v>
      </c>
      <c r="E3059" s="93">
        <v>12</v>
      </c>
      <c r="F3059">
        <v>1</v>
      </c>
    </row>
    <row r="3060" spans="1:7">
      <c r="A3060" s="91">
        <v>44126</v>
      </c>
      <c r="B3060" s="92">
        <v>44126</v>
      </c>
      <c r="C3060" s="93" t="s">
        <v>387</v>
      </c>
      <c r="D3060" s="94">
        <f>VLOOKUP(Pag_Inicio_Corr_mas_casos[[#This Row],[Corregimiento]],Hoja3!$A$2:$D$676,4,0)</f>
        <v>80816</v>
      </c>
      <c r="E3060" s="93">
        <v>11</v>
      </c>
      <c r="F3060">
        <v>1</v>
      </c>
    </row>
    <row r="3061" spans="1:7">
      <c r="A3061" s="91">
        <v>44126</v>
      </c>
      <c r="B3061" s="92">
        <v>44126</v>
      </c>
      <c r="C3061" s="93" t="s">
        <v>386</v>
      </c>
      <c r="D3061" s="94">
        <f>VLOOKUP(Pag_Inicio_Corr_mas_casos[[#This Row],[Corregimiento]],Hoja3!$A$2:$D$676,4,0)</f>
        <v>81008</v>
      </c>
      <c r="E3061" s="93">
        <v>11</v>
      </c>
      <c r="F3061">
        <v>1</v>
      </c>
    </row>
    <row r="3062" spans="1:7">
      <c r="A3062" s="91">
        <v>44126</v>
      </c>
      <c r="B3062" s="92">
        <v>44126</v>
      </c>
      <c r="C3062" s="93" t="s">
        <v>424</v>
      </c>
      <c r="D3062" s="94">
        <f>VLOOKUP(Pag_Inicio_Corr_mas_casos[[#This Row],[Corregimiento]],Hoja3!$A$2:$D$676,4,0)</f>
        <v>130717</v>
      </c>
      <c r="E3062" s="93">
        <v>11</v>
      </c>
      <c r="F3062">
        <v>1</v>
      </c>
    </row>
    <row r="3063" spans="1:7">
      <c r="A3063" s="91">
        <v>44126</v>
      </c>
      <c r="B3063" s="92">
        <v>44126</v>
      </c>
      <c r="C3063" s="93" t="s">
        <v>515</v>
      </c>
      <c r="D3063" s="94">
        <f>VLOOKUP(Pag_Inicio_Corr_mas_casos[[#This Row],[Corregimiento]],Hoja3!$A$2:$D$676,4,0)</f>
        <v>91101</v>
      </c>
      <c r="E3063" s="93">
        <v>11</v>
      </c>
      <c r="F3063">
        <v>1</v>
      </c>
    </row>
    <row r="3064" spans="1:7">
      <c r="A3064" s="103">
        <v>44127</v>
      </c>
      <c r="B3064" s="104">
        <v>44127</v>
      </c>
      <c r="C3064" s="105" t="s">
        <v>420</v>
      </c>
      <c r="D3064" s="106">
        <f>VLOOKUP(Pag_Inicio_Corr_mas_casos[[#This Row],[Corregimiento]],Hoja3!$A$2:$D$676,4,0)</f>
        <v>80809</v>
      </c>
      <c r="E3064" s="105">
        <v>27</v>
      </c>
      <c r="F3064">
        <v>1</v>
      </c>
      <c r="G3064">
        <f>SUM(F3064:F3083)</f>
        <v>20</v>
      </c>
    </row>
    <row r="3065" spans="1:7">
      <c r="A3065" s="103">
        <v>44127</v>
      </c>
      <c r="B3065" s="104">
        <v>44127</v>
      </c>
      <c r="C3065" s="105" t="s">
        <v>389</v>
      </c>
      <c r="D3065" s="106">
        <f>VLOOKUP(Pag_Inicio_Corr_mas_casos[[#This Row],[Corregimiento]],Hoja3!$A$2:$D$676,4,0)</f>
        <v>80822</v>
      </c>
      <c r="E3065" s="105">
        <v>22</v>
      </c>
      <c r="F3065">
        <v>1</v>
      </c>
    </row>
    <row r="3066" spans="1:7">
      <c r="A3066" s="103">
        <v>44127</v>
      </c>
      <c r="B3066" s="104">
        <v>44127</v>
      </c>
      <c r="C3066" s="105" t="s">
        <v>380</v>
      </c>
      <c r="D3066" s="106">
        <f>VLOOKUP(Pag_Inicio_Corr_mas_casos[[#This Row],[Corregimiento]],Hoja3!$A$2:$D$676,4,0)</f>
        <v>81002</v>
      </c>
      <c r="E3066" s="105">
        <v>22</v>
      </c>
      <c r="F3066">
        <v>1</v>
      </c>
    </row>
    <row r="3067" spans="1:7">
      <c r="A3067" s="103">
        <v>44127</v>
      </c>
      <c r="B3067" s="104">
        <v>44127</v>
      </c>
      <c r="C3067" s="105" t="s">
        <v>395</v>
      </c>
      <c r="D3067" s="106">
        <f>VLOOKUP(Pag_Inicio_Corr_mas_casos[[#This Row],[Corregimiento]],Hoja3!$A$2:$D$676,4,0)</f>
        <v>80812</v>
      </c>
      <c r="E3067" s="105">
        <v>19</v>
      </c>
      <c r="F3067">
        <v>1</v>
      </c>
    </row>
    <row r="3068" spans="1:7">
      <c r="A3068" s="103">
        <v>44127</v>
      </c>
      <c r="B3068" s="104">
        <v>44127</v>
      </c>
      <c r="C3068" s="105" t="s">
        <v>384</v>
      </c>
      <c r="D3068" s="106">
        <f>VLOOKUP(Pag_Inicio_Corr_mas_casos[[#This Row],[Corregimiento]],Hoja3!$A$2:$D$676,4,0)</f>
        <v>80821</v>
      </c>
      <c r="E3068" s="105">
        <v>16</v>
      </c>
      <c r="F3068">
        <v>1</v>
      </c>
    </row>
    <row r="3069" spans="1:7">
      <c r="A3069" s="103">
        <v>44127</v>
      </c>
      <c r="B3069" s="104">
        <v>44127</v>
      </c>
      <c r="C3069" s="105" t="s">
        <v>535</v>
      </c>
      <c r="D3069" s="106">
        <f>VLOOKUP(Pag_Inicio_Corr_mas_casos[[#This Row],[Corregimiento]],Hoja3!$A$2:$D$676,4,0)</f>
        <v>70211</v>
      </c>
      <c r="E3069" s="105">
        <v>16</v>
      </c>
      <c r="F3069">
        <v>1</v>
      </c>
    </row>
    <row r="3070" spans="1:7">
      <c r="A3070" s="103">
        <v>44127</v>
      </c>
      <c r="B3070" s="104">
        <v>44127</v>
      </c>
      <c r="C3070" s="105" t="s">
        <v>405</v>
      </c>
      <c r="D3070" s="106">
        <f>VLOOKUP(Pag_Inicio_Corr_mas_casos[[#This Row],[Corregimiento]],Hoja3!$A$2:$D$676,4,0)</f>
        <v>80813</v>
      </c>
      <c r="E3070" s="105">
        <v>15</v>
      </c>
      <c r="F3070">
        <v>1</v>
      </c>
    </row>
    <row r="3071" spans="1:7">
      <c r="A3071" s="103">
        <v>44127</v>
      </c>
      <c r="B3071" s="104">
        <v>44127</v>
      </c>
      <c r="C3071" s="105" t="s">
        <v>410</v>
      </c>
      <c r="D3071" s="106">
        <f>VLOOKUP(Pag_Inicio_Corr_mas_casos[[#This Row],[Corregimiento]],Hoja3!$A$2:$D$676,4,0)</f>
        <v>80815</v>
      </c>
      <c r="E3071" s="105">
        <v>14</v>
      </c>
      <c r="F3071">
        <v>1</v>
      </c>
    </row>
    <row r="3072" spans="1:7">
      <c r="A3072" s="103">
        <v>44127</v>
      </c>
      <c r="B3072" s="104">
        <v>44127</v>
      </c>
      <c r="C3072" s="105" t="s">
        <v>515</v>
      </c>
      <c r="D3072" s="106">
        <f>VLOOKUP(Pag_Inicio_Corr_mas_casos[[#This Row],[Corregimiento]],Hoja3!$A$2:$D$676,4,0)</f>
        <v>91101</v>
      </c>
      <c r="E3072" s="105">
        <v>14</v>
      </c>
      <c r="F3072">
        <v>1</v>
      </c>
    </row>
    <row r="3073" spans="1:7">
      <c r="A3073" s="103">
        <v>44127</v>
      </c>
      <c r="B3073" s="104">
        <v>44127</v>
      </c>
      <c r="C3073" s="105" t="s">
        <v>431</v>
      </c>
      <c r="D3073" s="106">
        <f>VLOOKUP(Pag_Inicio_Corr_mas_casos[[#This Row],[Corregimiento]],Hoja3!$A$2:$D$676,4,0)</f>
        <v>80807</v>
      </c>
      <c r="E3073" s="105">
        <v>13</v>
      </c>
      <c r="F3073">
        <v>1</v>
      </c>
    </row>
    <row r="3074" spans="1:7">
      <c r="A3074" s="103">
        <v>44127</v>
      </c>
      <c r="B3074" s="104">
        <v>44127</v>
      </c>
      <c r="C3074" s="105" t="s">
        <v>386</v>
      </c>
      <c r="D3074" s="106">
        <f>VLOOKUP(Pag_Inicio_Corr_mas_casos[[#This Row],[Corregimiento]],Hoja3!$A$2:$D$676,4,0)</f>
        <v>81008</v>
      </c>
      <c r="E3074" s="105">
        <v>13</v>
      </c>
      <c r="F3074">
        <v>1</v>
      </c>
    </row>
    <row r="3075" spans="1:7">
      <c r="A3075" s="103">
        <v>44127</v>
      </c>
      <c r="B3075" s="104">
        <v>44127</v>
      </c>
      <c r="C3075" s="105" t="s">
        <v>436</v>
      </c>
      <c r="D3075" s="106">
        <f>VLOOKUP(Pag_Inicio_Corr_mas_casos[[#This Row],[Corregimiento]],Hoja3!$A$2:$D$676,4,0)</f>
        <v>91001</v>
      </c>
      <c r="E3075" s="105">
        <v>13</v>
      </c>
      <c r="F3075">
        <v>1</v>
      </c>
    </row>
    <row r="3076" spans="1:7">
      <c r="A3076" s="103">
        <v>44127</v>
      </c>
      <c r="B3076" s="104">
        <v>44127</v>
      </c>
      <c r="C3076" s="105" t="s">
        <v>388</v>
      </c>
      <c r="D3076" s="106">
        <f>VLOOKUP(Pag_Inicio_Corr_mas_casos[[#This Row],[Corregimiento]],Hoja3!$A$2:$D$676,4,0)</f>
        <v>80817</v>
      </c>
      <c r="E3076" s="105">
        <v>12</v>
      </c>
      <c r="F3076">
        <v>1</v>
      </c>
    </row>
    <row r="3077" spans="1:7">
      <c r="A3077" s="103">
        <v>44127</v>
      </c>
      <c r="B3077" s="104">
        <v>44127</v>
      </c>
      <c r="C3077" s="105" t="s">
        <v>426</v>
      </c>
      <c r="D3077" s="106">
        <f>VLOOKUP(Pag_Inicio_Corr_mas_casos[[#This Row],[Corregimiento]],Hoja3!$A$2:$D$676,4,0)</f>
        <v>81009</v>
      </c>
      <c r="E3077" s="105">
        <v>12</v>
      </c>
      <c r="F3077">
        <v>1</v>
      </c>
    </row>
    <row r="3078" spans="1:7">
      <c r="A3078" s="103">
        <v>44127</v>
      </c>
      <c r="B3078" s="104">
        <v>44127</v>
      </c>
      <c r="C3078" s="105" t="s">
        <v>379</v>
      </c>
      <c r="D3078" s="106">
        <f>VLOOKUP(Pag_Inicio_Corr_mas_casos[[#This Row],[Corregimiento]],Hoja3!$A$2:$D$676,4,0)</f>
        <v>130101</v>
      </c>
      <c r="E3078" s="105">
        <v>11</v>
      </c>
      <c r="F3078">
        <v>1</v>
      </c>
    </row>
    <row r="3079" spans="1:7">
      <c r="A3079" s="103">
        <v>44127</v>
      </c>
      <c r="B3079" s="104">
        <v>44127</v>
      </c>
      <c r="C3079" s="105" t="s">
        <v>397</v>
      </c>
      <c r="D3079" s="106">
        <f>VLOOKUP(Pag_Inicio_Corr_mas_casos[[#This Row],[Corregimiento]],Hoja3!$A$2:$D$676,4,0)</f>
        <v>40601</v>
      </c>
      <c r="E3079" s="105">
        <v>11</v>
      </c>
      <c r="F3079">
        <v>1</v>
      </c>
    </row>
    <row r="3080" spans="1:7">
      <c r="A3080" s="103">
        <v>44127</v>
      </c>
      <c r="B3080" s="104">
        <v>44127</v>
      </c>
      <c r="C3080" s="105" t="s">
        <v>499</v>
      </c>
      <c r="D3080" s="106">
        <f>VLOOKUP(Pag_Inicio_Corr_mas_casos[[#This Row],[Corregimiento]],Hoja3!$A$2:$D$676,4,0)</f>
        <v>40612</v>
      </c>
      <c r="E3080" s="105">
        <v>11</v>
      </c>
      <c r="F3080">
        <v>1</v>
      </c>
    </row>
    <row r="3081" spans="1:7">
      <c r="A3081" s="103">
        <v>44127</v>
      </c>
      <c r="B3081" s="104">
        <v>44127</v>
      </c>
      <c r="C3081" s="105" t="s">
        <v>383</v>
      </c>
      <c r="D3081" s="106">
        <f>VLOOKUP(Pag_Inicio_Corr_mas_casos[[#This Row],[Corregimiento]],Hoja3!$A$2:$D$676,4,0)</f>
        <v>130102</v>
      </c>
      <c r="E3081" s="105">
        <v>11</v>
      </c>
      <c r="F3081">
        <v>1</v>
      </c>
    </row>
    <row r="3082" spans="1:7">
      <c r="A3082" s="103">
        <v>44127</v>
      </c>
      <c r="B3082" s="104">
        <v>44127</v>
      </c>
      <c r="C3082" s="105" t="s">
        <v>387</v>
      </c>
      <c r="D3082" s="106">
        <f>VLOOKUP(Pag_Inicio_Corr_mas_casos[[#This Row],[Corregimiento]],Hoja3!$A$2:$D$676,4,0)</f>
        <v>80816</v>
      </c>
      <c r="E3082" s="105">
        <v>11</v>
      </c>
      <c r="F3082">
        <v>1</v>
      </c>
    </row>
    <row r="3083" spans="1:7">
      <c r="A3083" s="103">
        <v>44127</v>
      </c>
      <c r="B3083" s="104">
        <v>44127</v>
      </c>
      <c r="C3083" s="105" t="s">
        <v>381</v>
      </c>
      <c r="D3083" s="106">
        <f>VLOOKUP(Pag_Inicio_Corr_mas_casos[[#This Row],[Corregimiento]],Hoja3!$A$2:$D$676,4,0)</f>
        <v>130106</v>
      </c>
      <c r="E3083" s="105">
        <v>11</v>
      </c>
      <c r="F3083">
        <v>1</v>
      </c>
    </row>
    <row r="3084" spans="1:7">
      <c r="A3084" s="87">
        <v>44128</v>
      </c>
      <c r="B3084" s="88">
        <v>44128</v>
      </c>
      <c r="C3084" s="89" t="s">
        <v>379</v>
      </c>
      <c r="D3084" s="90">
        <f>VLOOKUP(Pag_Inicio_Corr_mas_casos[[#This Row],[Corregimiento]],Hoja3!$A$2:$D$676,4,0)</f>
        <v>130101</v>
      </c>
      <c r="E3084" s="89">
        <v>39</v>
      </c>
      <c r="F3084">
        <v>1</v>
      </c>
      <c r="G3084">
        <f>SUM(F3084:F3099)</f>
        <v>16</v>
      </c>
    </row>
    <row r="3085" spans="1:7">
      <c r="A3085" s="87">
        <v>44128</v>
      </c>
      <c r="B3085" s="88">
        <v>44128</v>
      </c>
      <c r="C3085" s="89" t="s">
        <v>515</v>
      </c>
      <c r="D3085" s="90">
        <f>VLOOKUP(Pag_Inicio_Corr_mas_casos[[#This Row],[Corregimiento]],Hoja3!$A$2:$D$676,4,0)</f>
        <v>91101</v>
      </c>
      <c r="E3085" s="89">
        <v>23</v>
      </c>
      <c r="F3085">
        <v>1</v>
      </c>
    </row>
    <row r="3086" spans="1:7">
      <c r="A3086" s="87">
        <v>44128</v>
      </c>
      <c r="B3086" s="88">
        <v>44128</v>
      </c>
      <c r="C3086" s="89" t="s">
        <v>389</v>
      </c>
      <c r="D3086" s="90">
        <f>VLOOKUP(Pag_Inicio_Corr_mas_casos[[#This Row],[Corregimiento]],Hoja3!$A$2:$D$676,4,0)</f>
        <v>80822</v>
      </c>
      <c r="E3086" s="89">
        <v>20</v>
      </c>
      <c r="F3086">
        <v>1</v>
      </c>
    </row>
    <row r="3087" spans="1:7">
      <c r="A3087" s="87">
        <v>44128</v>
      </c>
      <c r="B3087" s="88">
        <v>44128</v>
      </c>
      <c r="C3087" s="89" t="s">
        <v>390</v>
      </c>
      <c r="D3087" s="90">
        <f>VLOOKUP(Pag_Inicio_Corr_mas_casos[[#This Row],[Corregimiento]],Hoja3!$A$2:$D$676,4,0)</f>
        <v>80823</v>
      </c>
      <c r="E3087" s="89">
        <v>17</v>
      </c>
      <c r="F3087">
        <v>1</v>
      </c>
    </row>
    <row r="3088" spans="1:7">
      <c r="A3088" s="87">
        <v>44128</v>
      </c>
      <c r="B3088" s="88">
        <v>44128</v>
      </c>
      <c r="C3088" s="89" t="s">
        <v>574</v>
      </c>
      <c r="D3088" s="90">
        <f>VLOOKUP(Pag_Inicio_Corr_mas_casos[[#This Row],[Corregimiento]],Hoja3!$A$2:$D$676,4,0)</f>
        <v>60501</v>
      </c>
      <c r="E3088" s="89">
        <v>16</v>
      </c>
      <c r="F3088">
        <v>1</v>
      </c>
    </row>
    <row r="3089" spans="1:7">
      <c r="A3089" s="87">
        <v>44128</v>
      </c>
      <c r="B3089" s="88">
        <v>44128</v>
      </c>
      <c r="C3089" s="89" t="s">
        <v>395</v>
      </c>
      <c r="D3089" s="90">
        <f>VLOOKUP(Pag_Inicio_Corr_mas_casos[[#This Row],[Corregimiento]],Hoja3!$A$2:$D$676,4,0)</f>
        <v>80812</v>
      </c>
      <c r="E3089" s="89">
        <v>15</v>
      </c>
      <c r="F3089">
        <v>1</v>
      </c>
    </row>
    <row r="3090" spans="1:7">
      <c r="A3090" s="87">
        <v>44128</v>
      </c>
      <c r="B3090" s="88">
        <v>44128</v>
      </c>
      <c r="C3090" s="89" t="s">
        <v>381</v>
      </c>
      <c r="D3090" s="90">
        <f>VLOOKUP(Pag_Inicio_Corr_mas_casos[[#This Row],[Corregimiento]],Hoja3!$A$2:$D$676,4,0)</f>
        <v>130106</v>
      </c>
      <c r="E3090" s="89">
        <v>15</v>
      </c>
      <c r="F3090">
        <v>1</v>
      </c>
    </row>
    <row r="3091" spans="1:7">
      <c r="A3091" s="87">
        <v>44128</v>
      </c>
      <c r="B3091" s="88">
        <v>44128</v>
      </c>
      <c r="C3091" s="89" t="s">
        <v>444</v>
      </c>
      <c r="D3091" s="90">
        <f>VLOOKUP(Pag_Inicio_Corr_mas_casos[[#This Row],[Corregimiento]],Hoja3!$A$2:$D$676,4,0)</f>
        <v>20207</v>
      </c>
      <c r="E3091" s="89">
        <v>14</v>
      </c>
      <c r="F3091">
        <v>1</v>
      </c>
    </row>
    <row r="3092" spans="1:7">
      <c r="A3092" s="87">
        <v>44128</v>
      </c>
      <c r="B3092" s="88">
        <v>44128</v>
      </c>
      <c r="C3092" s="89" t="s">
        <v>388</v>
      </c>
      <c r="D3092" s="90">
        <f>VLOOKUP(Pag_Inicio_Corr_mas_casos[[#This Row],[Corregimiento]],Hoja3!$A$2:$D$676,4,0)</f>
        <v>80817</v>
      </c>
      <c r="E3092" s="89">
        <v>13</v>
      </c>
      <c r="F3092">
        <v>1</v>
      </c>
    </row>
    <row r="3093" spans="1:7">
      <c r="A3093" s="87">
        <v>44128</v>
      </c>
      <c r="B3093" s="88">
        <v>44128</v>
      </c>
      <c r="C3093" s="89" t="s">
        <v>393</v>
      </c>
      <c r="D3093" s="90">
        <f>VLOOKUP(Pag_Inicio_Corr_mas_casos[[#This Row],[Corregimiento]],Hoja3!$A$2:$D$676,4,0)</f>
        <v>130107</v>
      </c>
      <c r="E3093" s="89">
        <v>12</v>
      </c>
      <c r="F3093">
        <v>1</v>
      </c>
    </row>
    <row r="3094" spans="1:7">
      <c r="A3094" s="87">
        <v>44128</v>
      </c>
      <c r="B3094" s="88">
        <v>44128</v>
      </c>
      <c r="C3094" s="89" t="s">
        <v>392</v>
      </c>
      <c r="D3094" s="90">
        <f>VLOOKUP(Pag_Inicio_Corr_mas_casos[[#This Row],[Corregimiento]],Hoja3!$A$2:$D$676,4,0)</f>
        <v>80819</v>
      </c>
      <c r="E3094" s="89">
        <v>12</v>
      </c>
      <c r="F3094">
        <v>1</v>
      </c>
    </row>
    <row r="3095" spans="1:7">
      <c r="A3095" s="87">
        <v>44128</v>
      </c>
      <c r="B3095" s="88">
        <v>44128</v>
      </c>
      <c r="C3095" s="89" t="s">
        <v>564</v>
      </c>
      <c r="D3095" s="90">
        <f>VLOOKUP(Pag_Inicio_Corr_mas_casos[[#This Row],[Corregimiento]],Hoja3!$A$2:$D$676,4,0)</f>
        <v>70408</v>
      </c>
      <c r="E3095" s="89">
        <v>11</v>
      </c>
      <c r="F3095">
        <v>1</v>
      </c>
    </row>
    <row r="3096" spans="1:7">
      <c r="A3096" s="87">
        <v>44128</v>
      </c>
      <c r="B3096" s="88">
        <v>44128</v>
      </c>
      <c r="C3096" s="89" t="s">
        <v>575</v>
      </c>
      <c r="D3096" s="90">
        <f>VLOOKUP(Pag_Inicio_Corr_mas_casos[[#This Row],[Corregimiento]],Hoja3!$A$2:$D$676,4,0)</f>
        <v>40515</v>
      </c>
      <c r="E3096" s="89">
        <v>11</v>
      </c>
      <c r="F3096">
        <v>1</v>
      </c>
    </row>
    <row r="3097" spans="1:7">
      <c r="A3097" s="87">
        <v>44128</v>
      </c>
      <c r="B3097" s="88">
        <v>44128</v>
      </c>
      <c r="C3097" s="89" t="s">
        <v>399</v>
      </c>
      <c r="D3097" s="90">
        <f>VLOOKUP(Pag_Inicio_Corr_mas_casos[[#This Row],[Corregimiento]],Hoja3!$A$2:$D$676,4,0)</f>
        <v>130108</v>
      </c>
      <c r="E3097" s="89">
        <v>10</v>
      </c>
      <c r="F3097">
        <v>1</v>
      </c>
    </row>
    <row r="3098" spans="1:7">
      <c r="A3098" s="87">
        <v>44128</v>
      </c>
      <c r="B3098" s="88">
        <v>44128</v>
      </c>
      <c r="C3098" s="89" t="s">
        <v>410</v>
      </c>
      <c r="D3098" s="90">
        <f>VLOOKUP(Pag_Inicio_Corr_mas_casos[[#This Row],[Corregimiento]],Hoja3!$A$2:$D$676,4,0)</f>
        <v>80815</v>
      </c>
      <c r="E3098" s="89">
        <v>10</v>
      </c>
      <c r="F3098">
        <v>1</v>
      </c>
    </row>
    <row r="3099" spans="1:7">
      <c r="A3099" s="87">
        <v>44128</v>
      </c>
      <c r="B3099" s="88">
        <v>44128</v>
      </c>
      <c r="C3099" s="89" t="s">
        <v>383</v>
      </c>
      <c r="D3099" s="90">
        <f>VLOOKUP(Pag_Inicio_Corr_mas_casos[[#This Row],[Corregimiento]],Hoja3!$A$2:$D$676,4,0)</f>
        <v>130102</v>
      </c>
      <c r="E3099" s="89">
        <v>10</v>
      </c>
      <c r="F3099">
        <v>1</v>
      </c>
    </row>
    <row r="3100" spans="1:7">
      <c r="A3100" s="140">
        <v>44129</v>
      </c>
      <c r="B3100" s="141">
        <v>44129</v>
      </c>
      <c r="C3100" s="142" t="s">
        <v>420</v>
      </c>
      <c r="D3100" s="143">
        <f>VLOOKUP(Pag_Inicio_Corr_mas_casos[[#This Row],[Corregimiento]],Hoja3!$A$2:$D$676,4,0)</f>
        <v>80809</v>
      </c>
      <c r="E3100" s="142">
        <v>24</v>
      </c>
      <c r="F3100">
        <v>1</v>
      </c>
      <c r="G3100">
        <f>SUM(F3100:F3116)</f>
        <v>17</v>
      </c>
    </row>
    <row r="3101" spans="1:7">
      <c r="A3101" s="140">
        <v>44129</v>
      </c>
      <c r="B3101" s="141">
        <v>44129</v>
      </c>
      <c r="C3101" s="142" t="s">
        <v>395</v>
      </c>
      <c r="D3101" s="143">
        <f>VLOOKUP(Pag_Inicio_Corr_mas_casos[[#This Row],[Corregimiento]],Hoja3!$A$2:$D$676,4,0)</f>
        <v>80812</v>
      </c>
      <c r="E3101" s="142">
        <v>22</v>
      </c>
      <c r="F3101">
        <v>1</v>
      </c>
    </row>
    <row r="3102" spans="1:7">
      <c r="A3102" s="140">
        <v>44129</v>
      </c>
      <c r="B3102" s="141">
        <v>44129</v>
      </c>
      <c r="C3102" s="142" t="s">
        <v>535</v>
      </c>
      <c r="D3102" s="143">
        <f>VLOOKUP(Pag_Inicio_Corr_mas_casos[[#This Row],[Corregimiento]],Hoja3!$A$2:$D$676,4,0)</f>
        <v>70211</v>
      </c>
      <c r="E3102" s="142">
        <v>22</v>
      </c>
      <c r="F3102">
        <v>1</v>
      </c>
    </row>
    <row r="3103" spans="1:7">
      <c r="A3103" s="140">
        <v>44129</v>
      </c>
      <c r="B3103" s="141">
        <v>44129</v>
      </c>
      <c r="C3103" s="142" t="s">
        <v>387</v>
      </c>
      <c r="D3103" s="143">
        <f>VLOOKUP(Pag_Inicio_Corr_mas_casos[[#This Row],[Corregimiento]],Hoja3!$A$2:$D$676,4,0)</f>
        <v>80816</v>
      </c>
      <c r="E3103" s="142">
        <v>22</v>
      </c>
      <c r="F3103">
        <v>1</v>
      </c>
    </row>
    <row r="3104" spans="1:7">
      <c r="A3104" s="140">
        <v>44129</v>
      </c>
      <c r="B3104" s="141">
        <v>44129</v>
      </c>
      <c r="C3104" s="142" t="s">
        <v>576</v>
      </c>
      <c r="D3104" s="143">
        <f>VLOOKUP(Pag_Inicio_Corr_mas_casos[[#This Row],[Corregimiento]],Hoja3!$A$2:$D$676,4,0)</f>
        <v>120503</v>
      </c>
      <c r="E3104" s="142">
        <v>21</v>
      </c>
      <c r="F3104">
        <v>1</v>
      </c>
    </row>
    <row r="3105" spans="1:10">
      <c r="A3105" s="140">
        <v>44129</v>
      </c>
      <c r="B3105" s="141">
        <v>44129</v>
      </c>
      <c r="C3105" s="142" t="s">
        <v>430</v>
      </c>
      <c r="D3105" s="143">
        <f>VLOOKUP(Pag_Inicio_Corr_mas_casos[[#This Row],[Corregimiento]],Hoja3!$A$2:$D$676,4,0)</f>
        <v>80508</v>
      </c>
      <c r="E3105" s="142">
        <v>17</v>
      </c>
      <c r="F3105">
        <v>1</v>
      </c>
    </row>
    <row r="3106" spans="1:10">
      <c r="A3106" s="140">
        <v>44129</v>
      </c>
      <c r="B3106" s="141">
        <v>44129</v>
      </c>
      <c r="C3106" s="142" t="s">
        <v>436</v>
      </c>
      <c r="D3106" s="143">
        <f>VLOOKUP(Pag_Inicio_Corr_mas_casos[[#This Row],[Corregimiento]],Hoja3!$A$2:$D$676,4,0)</f>
        <v>91001</v>
      </c>
      <c r="E3106" s="142">
        <v>16</v>
      </c>
      <c r="F3106">
        <v>1</v>
      </c>
    </row>
    <row r="3107" spans="1:10">
      <c r="A3107" s="140">
        <v>44129</v>
      </c>
      <c r="B3107" s="141">
        <v>44129</v>
      </c>
      <c r="C3107" s="142" t="s">
        <v>392</v>
      </c>
      <c r="D3107" s="143">
        <f>VLOOKUP(Pag_Inicio_Corr_mas_casos[[#This Row],[Corregimiento]],Hoja3!$A$2:$D$676,4,0)</f>
        <v>80819</v>
      </c>
      <c r="E3107" s="142">
        <v>16</v>
      </c>
      <c r="F3107">
        <v>1</v>
      </c>
    </row>
    <row r="3108" spans="1:10">
      <c r="A3108" s="140">
        <v>44129</v>
      </c>
      <c r="B3108" s="141">
        <v>44129</v>
      </c>
      <c r="C3108" s="142" t="s">
        <v>390</v>
      </c>
      <c r="D3108" s="143">
        <f>VLOOKUP(Pag_Inicio_Corr_mas_casos[[#This Row],[Corregimiento]],Hoja3!$A$2:$D$676,4,0)</f>
        <v>80823</v>
      </c>
      <c r="E3108" s="142">
        <v>14</v>
      </c>
      <c r="F3108">
        <v>1</v>
      </c>
    </row>
    <row r="3109" spans="1:10">
      <c r="A3109" s="140">
        <v>44129</v>
      </c>
      <c r="B3109" s="141">
        <v>44129</v>
      </c>
      <c r="C3109" s="142" t="s">
        <v>405</v>
      </c>
      <c r="D3109" s="143">
        <f>VLOOKUP(Pag_Inicio_Corr_mas_casos[[#This Row],[Corregimiento]],Hoja3!$A$2:$D$676,4,0)</f>
        <v>80813</v>
      </c>
      <c r="E3109" s="142">
        <v>13</v>
      </c>
      <c r="F3109">
        <v>1</v>
      </c>
    </row>
    <row r="3110" spans="1:10">
      <c r="A3110" s="140">
        <v>44129</v>
      </c>
      <c r="B3110" s="141">
        <v>44129</v>
      </c>
      <c r="C3110" s="142" t="s">
        <v>515</v>
      </c>
      <c r="D3110" s="143">
        <f>VLOOKUP(Pag_Inicio_Corr_mas_casos[[#This Row],[Corregimiento]],Hoja3!$A$2:$D$676,4,0)</f>
        <v>91101</v>
      </c>
      <c r="E3110" s="142">
        <v>13</v>
      </c>
      <c r="F3110">
        <v>1</v>
      </c>
    </row>
    <row r="3111" spans="1:10">
      <c r="A3111" s="140">
        <v>44129</v>
      </c>
      <c r="B3111" s="141">
        <v>44129</v>
      </c>
      <c r="C3111" s="142" t="s">
        <v>398</v>
      </c>
      <c r="D3111" s="143">
        <f>VLOOKUP(Pag_Inicio_Corr_mas_casos[[#This Row],[Corregimiento]],Hoja3!$A$2:$D$676,4,0)</f>
        <v>80806</v>
      </c>
      <c r="E3111" s="142">
        <v>12</v>
      </c>
      <c r="F3111">
        <v>1</v>
      </c>
    </row>
    <row r="3112" spans="1:10">
      <c r="A3112" s="140">
        <v>44129</v>
      </c>
      <c r="B3112" s="141">
        <v>44129</v>
      </c>
      <c r="C3112" s="142" t="s">
        <v>425</v>
      </c>
      <c r="D3112" s="143">
        <f>VLOOKUP(Pag_Inicio_Corr_mas_casos[[#This Row],[Corregimiento]],Hoja3!$A$2:$D$676,4,0)</f>
        <v>81003</v>
      </c>
      <c r="E3112" s="142">
        <v>12</v>
      </c>
      <c r="F3112">
        <v>1</v>
      </c>
    </row>
    <row r="3113" spans="1:10">
      <c r="A3113" s="140">
        <v>44129</v>
      </c>
      <c r="B3113" s="141">
        <v>44129</v>
      </c>
      <c r="C3113" s="142" t="s">
        <v>383</v>
      </c>
      <c r="D3113" s="143">
        <f>VLOOKUP(Pag_Inicio_Corr_mas_casos[[#This Row],[Corregimiento]],Hoja3!$A$2:$D$676,4,0)</f>
        <v>130102</v>
      </c>
      <c r="E3113" s="142">
        <v>12</v>
      </c>
      <c r="F3113">
        <v>1</v>
      </c>
    </row>
    <row r="3114" spans="1:10">
      <c r="A3114" s="140">
        <v>44129</v>
      </c>
      <c r="B3114" s="141">
        <v>44129</v>
      </c>
      <c r="C3114" s="142" t="s">
        <v>537</v>
      </c>
      <c r="D3114" s="143">
        <f>VLOOKUP(Pag_Inicio_Corr_mas_casos[[#This Row],[Corregimiento]],Hoja3!$A$2:$D$676,4,0)</f>
        <v>40205</v>
      </c>
      <c r="E3114" s="142">
        <v>12</v>
      </c>
      <c r="F3114">
        <v>1</v>
      </c>
    </row>
    <row r="3115" spans="1:10">
      <c r="A3115" s="140">
        <v>44129</v>
      </c>
      <c r="B3115" s="141">
        <v>44129</v>
      </c>
      <c r="C3115" s="142" t="s">
        <v>426</v>
      </c>
      <c r="D3115" s="143">
        <f>VLOOKUP(Pag_Inicio_Corr_mas_casos[[#This Row],[Corregimiento]],Hoja3!$A$2:$D$676,4,0)</f>
        <v>81009</v>
      </c>
      <c r="E3115" s="142">
        <v>12</v>
      </c>
      <c r="F3115">
        <v>1</v>
      </c>
    </row>
    <row r="3116" spans="1:10">
      <c r="A3116" s="140">
        <v>44129</v>
      </c>
      <c r="B3116" s="141">
        <v>44129</v>
      </c>
      <c r="C3116" s="142" t="s">
        <v>380</v>
      </c>
      <c r="D3116" s="143">
        <f>VLOOKUP(Pag_Inicio_Corr_mas_casos[[#This Row],[Corregimiento]],Hoja3!$A$2:$D$676,4,0)</f>
        <v>81002</v>
      </c>
      <c r="E3116" s="142">
        <v>11</v>
      </c>
      <c r="F3116">
        <v>1</v>
      </c>
    </row>
    <row r="3117" spans="1:10">
      <c r="A3117" s="112">
        <v>44130</v>
      </c>
      <c r="B3117" s="113">
        <v>44130</v>
      </c>
      <c r="C3117" s="114" t="s">
        <v>440</v>
      </c>
      <c r="D3117" s="115">
        <f>VLOOKUP(Pag_Inicio_Corr_mas_casos[[#This Row],[Corregimiento]],Hoja3!$A$2:$D$676,4,0)</f>
        <v>100101</v>
      </c>
      <c r="E3117" s="114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2">
        <v>44130</v>
      </c>
      <c r="B3118" s="113">
        <v>44130</v>
      </c>
      <c r="C3118" s="114" t="s">
        <v>392</v>
      </c>
      <c r="D3118" s="115">
        <f>VLOOKUP(Pag_Inicio_Corr_mas_casos[[#This Row],[Corregimiento]],Hoja3!$A$2:$D$676,4,0)</f>
        <v>80819</v>
      </c>
      <c r="E3118" s="114">
        <v>21</v>
      </c>
      <c r="F3118">
        <v>1</v>
      </c>
    </row>
    <row r="3119" spans="1:10">
      <c r="A3119" s="112">
        <v>44130</v>
      </c>
      <c r="B3119" s="113">
        <v>44130</v>
      </c>
      <c r="C3119" s="114" t="s">
        <v>380</v>
      </c>
      <c r="D3119" s="115">
        <f>VLOOKUP(Pag_Inicio_Corr_mas_casos[[#This Row],[Corregimiento]],Hoja3!$A$2:$D$676,4,0)</f>
        <v>81002</v>
      </c>
      <c r="E3119" s="114">
        <v>16</v>
      </c>
      <c r="F3119">
        <v>1</v>
      </c>
    </row>
    <row r="3120" spans="1:10">
      <c r="A3120" s="112">
        <v>44130</v>
      </c>
      <c r="B3120" s="113">
        <v>44130</v>
      </c>
      <c r="C3120" s="114" t="s">
        <v>430</v>
      </c>
      <c r="D3120" s="115">
        <f>VLOOKUP(Pag_Inicio_Corr_mas_casos[[#This Row],[Corregimiento]],Hoja3!$A$2:$D$676,4,0)</f>
        <v>80508</v>
      </c>
      <c r="E3120" s="114">
        <v>16</v>
      </c>
      <c r="F3120">
        <v>1</v>
      </c>
    </row>
    <row r="3121" spans="1:7">
      <c r="A3121" s="112">
        <v>44130</v>
      </c>
      <c r="B3121" s="113">
        <v>44130</v>
      </c>
      <c r="C3121" s="114" t="s">
        <v>383</v>
      </c>
      <c r="D3121" s="115">
        <f>VLOOKUP(Pag_Inicio_Corr_mas_casos[[#This Row],[Corregimiento]],Hoja3!$A$2:$D$676,4,0)</f>
        <v>130102</v>
      </c>
      <c r="E3121" s="114">
        <v>11</v>
      </c>
      <c r="F3121">
        <v>1</v>
      </c>
    </row>
    <row r="3122" spans="1:7">
      <c r="A3122" s="112">
        <v>44130</v>
      </c>
      <c r="B3122" s="113">
        <v>44130</v>
      </c>
      <c r="C3122" s="114" t="s">
        <v>395</v>
      </c>
      <c r="D3122" s="115">
        <f>VLOOKUP(Pag_Inicio_Corr_mas_casos[[#This Row],[Corregimiento]],Hoja3!$A$2:$D$676,4,0)</f>
        <v>80812</v>
      </c>
      <c r="E3122" s="114">
        <v>11</v>
      </c>
      <c r="F3122">
        <v>1</v>
      </c>
    </row>
    <row r="3123" spans="1:7">
      <c r="A3123" s="112">
        <v>44130</v>
      </c>
      <c r="B3123" s="113">
        <v>44130</v>
      </c>
      <c r="C3123" s="114" t="s">
        <v>426</v>
      </c>
      <c r="D3123" s="115">
        <f>VLOOKUP(Pag_Inicio_Corr_mas_casos[[#This Row],[Corregimiento]],Hoja3!$A$2:$D$676,4,0)</f>
        <v>81009</v>
      </c>
      <c r="E3123" s="114">
        <v>11</v>
      </c>
      <c r="F3123">
        <v>1</v>
      </c>
    </row>
    <row r="3124" spans="1:7">
      <c r="A3124" s="112">
        <v>44130</v>
      </c>
      <c r="B3124" s="113">
        <v>44130</v>
      </c>
      <c r="C3124" s="114" t="s">
        <v>399</v>
      </c>
      <c r="D3124" s="115">
        <f>VLOOKUP(Pag_Inicio_Corr_mas_casos[[#This Row],[Corregimiento]],Hoja3!$A$2:$D$676,4,0)</f>
        <v>130108</v>
      </c>
      <c r="E3124" s="114">
        <v>10</v>
      </c>
      <c r="F3124">
        <v>1</v>
      </c>
    </row>
    <row r="3125" spans="1:7">
      <c r="A3125" s="112">
        <v>44130</v>
      </c>
      <c r="B3125" s="113">
        <v>44130</v>
      </c>
      <c r="C3125" s="114" t="s">
        <v>410</v>
      </c>
      <c r="D3125" s="115">
        <f>VLOOKUP(Pag_Inicio_Corr_mas_casos[[#This Row],[Corregimiento]],Hoja3!$A$2:$D$676,4,0)</f>
        <v>80815</v>
      </c>
      <c r="E3125" s="114">
        <v>10</v>
      </c>
      <c r="F3125">
        <v>1</v>
      </c>
    </row>
    <row r="3126" spans="1:7">
      <c r="A3126" s="112">
        <v>44130</v>
      </c>
      <c r="B3126" s="113">
        <v>44130</v>
      </c>
      <c r="C3126" s="114" t="s">
        <v>415</v>
      </c>
      <c r="D3126" s="115">
        <f>VLOOKUP(Pag_Inicio_Corr_mas_casos[[#This Row],[Corregimiento]],Hoja3!$A$2:$D$676,4,0)</f>
        <v>80826</v>
      </c>
      <c r="E3126" s="114">
        <v>10</v>
      </c>
      <c r="F3126">
        <v>1</v>
      </c>
    </row>
    <row r="3127" spans="1:7">
      <c r="A3127" s="112">
        <v>44130</v>
      </c>
      <c r="B3127" s="113">
        <v>44130</v>
      </c>
      <c r="C3127" s="114" t="s">
        <v>443</v>
      </c>
      <c r="D3127" s="115">
        <f>VLOOKUP(Pag_Inicio_Corr_mas_casos[[#This Row],[Corregimiento]],Hoja3!$A$2:$D$676,4,0)</f>
        <v>130716</v>
      </c>
      <c r="E3127" s="114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440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379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395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535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395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381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388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426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420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380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383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384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390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3">
        <v>44132</v>
      </c>
      <c r="B3141" s="104">
        <v>44132</v>
      </c>
      <c r="C3141" s="105" t="s">
        <v>379</v>
      </c>
      <c r="D3141" s="106">
        <f>VLOOKUP(Pag_Inicio_Corr_mas_casos[[#This Row],[Corregimiento]],Hoja3!$A$2:$D$676,4,0)</f>
        <v>130101</v>
      </c>
      <c r="E3141" s="105">
        <v>59</v>
      </c>
      <c r="F3141">
        <v>1</v>
      </c>
      <c r="G3141">
        <f>SUM(F3141:F3160)</f>
        <v>20</v>
      </c>
    </row>
    <row r="3142" spans="1:7">
      <c r="A3142" s="103">
        <v>44132</v>
      </c>
      <c r="B3142" s="104">
        <v>44132</v>
      </c>
      <c r="C3142" s="105" t="s">
        <v>395</v>
      </c>
      <c r="D3142" s="106">
        <f>VLOOKUP(Pag_Inicio_Corr_mas_casos[[#This Row],[Corregimiento]],Hoja3!$A$2:$D$676,4,0)</f>
        <v>80812</v>
      </c>
      <c r="E3142" s="105">
        <v>35</v>
      </c>
      <c r="F3142">
        <v>1</v>
      </c>
    </row>
    <row r="3143" spans="1:7">
      <c r="A3143" s="103">
        <v>44132</v>
      </c>
      <c r="B3143" s="104">
        <v>44132</v>
      </c>
      <c r="C3143" s="105" t="s">
        <v>440</v>
      </c>
      <c r="D3143" s="106">
        <f>VLOOKUP(Pag_Inicio_Corr_mas_casos[[#This Row],[Corregimiento]],Hoja3!$A$2:$D$676,4,0)</f>
        <v>100101</v>
      </c>
      <c r="E3143" s="105">
        <v>29</v>
      </c>
      <c r="F3143">
        <v>1</v>
      </c>
    </row>
    <row r="3144" spans="1:7">
      <c r="A3144" s="103">
        <v>44132</v>
      </c>
      <c r="B3144" s="104">
        <v>44132</v>
      </c>
      <c r="C3144" s="105" t="s">
        <v>381</v>
      </c>
      <c r="D3144" s="106">
        <f>VLOOKUP(Pag_Inicio_Corr_mas_casos[[#This Row],[Corregimiento]],Hoja3!$A$2:$D$676,4,0)</f>
        <v>130106</v>
      </c>
      <c r="E3144" s="105">
        <v>25</v>
      </c>
      <c r="F3144">
        <v>1</v>
      </c>
    </row>
    <row r="3145" spans="1:7">
      <c r="A3145" s="103">
        <v>44132</v>
      </c>
      <c r="B3145" s="104">
        <v>44132</v>
      </c>
      <c r="C3145" s="105" t="s">
        <v>436</v>
      </c>
      <c r="D3145" s="106">
        <f>VLOOKUP(Pag_Inicio_Corr_mas_casos[[#This Row],[Corregimiento]],Hoja3!$A$2:$D$676,4,0)</f>
        <v>91001</v>
      </c>
      <c r="E3145" s="105">
        <v>22</v>
      </c>
      <c r="F3145">
        <v>1</v>
      </c>
    </row>
    <row r="3146" spans="1:7">
      <c r="A3146" s="103">
        <v>44132</v>
      </c>
      <c r="B3146" s="104">
        <v>44132</v>
      </c>
      <c r="C3146" s="105" t="s">
        <v>397</v>
      </c>
      <c r="D3146" s="106">
        <f>VLOOKUP(Pag_Inicio_Corr_mas_casos[[#This Row],[Corregimiento]],Hoja3!$A$2:$D$676,4,0)</f>
        <v>40601</v>
      </c>
      <c r="E3146" s="105">
        <v>22</v>
      </c>
      <c r="F3146">
        <v>1</v>
      </c>
    </row>
    <row r="3147" spans="1:7">
      <c r="A3147" s="103">
        <v>44132</v>
      </c>
      <c r="B3147" s="104">
        <v>44132</v>
      </c>
      <c r="C3147" s="105" t="s">
        <v>420</v>
      </c>
      <c r="D3147" s="106">
        <f>VLOOKUP(Pag_Inicio_Corr_mas_casos[[#This Row],[Corregimiento]],Hoja3!$A$2:$D$676,4,0)</f>
        <v>80809</v>
      </c>
      <c r="E3147" s="105">
        <v>21</v>
      </c>
      <c r="F3147">
        <v>1</v>
      </c>
    </row>
    <row r="3148" spans="1:7">
      <c r="A3148" s="103">
        <v>44132</v>
      </c>
      <c r="B3148" s="104">
        <v>44132</v>
      </c>
      <c r="C3148" s="105" t="s">
        <v>398</v>
      </c>
      <c r="D3148" s="106">
        <f>VLOOKUP(Pag_Inicio_Corr_mas_casos[[#This Row],[Corregimiento]],Hoja3!$A$2:$D$676,4,0)</f>
        <v>80806</v>
      </c>
      <c r="E3148" s="105">
        <v>20</v>
      </c>
      <c r="F3148">
        <v>1</v>
      </c>
    </row>
    <row r="3149" spans="1:7">
      <c r="A3149" s="103">
        <v>44132</v>
      </c>
      <c r="B3149" s="104">
        <v>44132</v>
      </c>
      <c r="C3149" s="105" t="s">
        <v>555</v>
      </c>
      <c r="D3149" s="106">
        <f>VLOOKUP(Pag_Inicio_Corr_mas_casos[[#This Row],[Corregimiento]],Hoja3!$A$2:$D$676,4,0)</f>
        <v>91011</v>
      </c>
      <c r="E3149" s="105">
        <v>19</v>
      </c>
      <c r="F3149">
        <v>1</v>
      </c>
    </row>
    <row r="3150" spans="1:7">
      <c r="A3150" s="103">
        <v>44132</v>
      </c>
      <c r="B3150" s="104">
        <v>44132</v>
      </c>
      <c r="C3150" s="105" t="s">
        <v>392</v>
      </c>
      <c r="D3150" s="106">
        <f>VLOOKUP(Pag_Inicio_Corr_mas_casos[[#This Row],[Corregimiento]],Hoja3!$A$2:$D$676,4,0)</f>
        <v>80819</v>
      </c>
      <c r="E3150" s="105">
        <v>19</v>
      </c>
      <c r="F3150">
        <v>1</v>
      </c>
    </row>
    <row r="3151" spans="1:7">
      <c r="A3151" s="103">
        <v>44132</v>
      </c>
      <c r="B3151" s="104">
        <v>44132</v>
      </c>
      <c r="C3151" s="105" t="s">
        <v>384</v>
      </c>
      <c r="D3151" s="106">
        <f>VLOOKUP(Pag_Inicio_Corr_mas_casos[[#This Row],[Corregimiento]],Hoja3!$A$2:$D$676,4,0)</f>
        <v>80821</v>
      </c>
      <c r="E3151" s="105">
        <v>18</v>
      </c>
      <c r="F3151">
        <v>1</v>
      </c>
    </row>
    <row r="3152" spans="1:7">
      <c r="A3152" s="103">
        <v>44132</v>
      </c>
      <c r="B3152" s="104">
        <v>44132</v>
      </c>
      <c r="C3152" s="105" t="s">
        <v>399</v>
      </c>
      <c r="D3152" s="106">
        <f>VLOOKUP(Pag_Inicio_Corr_mas_casos[[#This Row],[Corregimiento]],Hoja3!$A$2:$D$676,4,0)</f>
        <v>130108</v>
      </c>
      <c r="E3152" s="105">
        <v>17</v>
      </c>
      <c r="F3152">
        <v>1</v>
      </c>
    </row>
    <row r="3153" spans="1:7">
      <c r="A3153" s="103">
        <v>44132</v>
      </c>
      <c r="B3153" s="104">
        <v>44132</v>
      </c>
      <c r="C3153" s="105" t="s">
        <v>400</v>
      </c>
      <c r="D3153" s="106">
        <f>VLOOKUP(Pag_Inicio_Corr_mas_casos[[#This Row],[Corregimiento]],Hoja3!$A$2:$D$676,4,0)</f>
        <v>80810</v>
      </c>
      <c r="E3153" s="105">
        <v>17</v>
      </c>
      <c r="F3153">
        <v>1</v>
      </c>
    </row>
    <row r="3154" spans="1:7">
      <c r="A3154" s="103">
        <v>44132</v>
      </c>
      <c r="B3154" s="104">
        <v>44132</v>
      </c>
      <c r="C3154" s="105" t="s">
        <v>390</v>
      </c>
      <c r="D3154" s="106">
        <f>VLOOKUP(Pag_Inicio_Corr_mas_casos[[#This Row],[Corregimiento]],Hoja3!$A$2:$D$676,4,0)</f>
        <v>80823</v>
      </c>
      <c r="E3154" s="105">
        <v>13</v>
      </c>
      <c r="F3154">
        <v>1</v>
      </c>
    </row>
    <row r="3155" spans="1:7">
      <c r="A3155" s="103">
        <v>44132</v>
      </c>
      <c r="B3155" s="104">
        <v>44132</v>
      </c>
      <c r="C3155" s="105" t="s">
        <v>385</v>
      </c>
      <c r="D3155" s="106">
        <f>VLOOKUP(Pag_Inicio_Corr_mas_casos[[#This Row],[Corregimiento]],Hoja3!$A$2:$D$676,4,0)</f>
        <v>81007</v>
      </c>
      <c r="E3155" s="105">
        <v>13</v>
      </c>
      <c r="F3155">
        <v>1</v>
      </c>
    </row>
    <row r="3156" spans="1:7">
      <c r="A3156" s="103">
        <v>44132</v>
      </c>
      <c r="B3156" s="104">
        <v>44132</v>
      </c>
      <c r="C3156" s="105" t="s">
        <v>426</v>
      </c>
      <c r="D3156" s="106">
        <f>VLOOKUP(Pag_Inicio_Corr_mas_casos[[#This Row],[Corregimiento]],Hoja3!$A$2:$D$676,4,0)</f>
        <v>81009</v>
      </c>
      <c r="E3156" s="105">
        <v>13</v>
      </c>
      <c r="F3156">
        <v>1</v>
      </c>
    </row>
    <row r="3157" spans="1:7">
      <c r="A3157" s="103">
        <v>44132</v>
      </c>
      <c r="B3157" s="104">
        <v>44132</v>
      </c>
      <c r="C3157" s="105" t="s">
        <v>382</v>
      </c>
      <c r="D3157" s="106">
        <f>VLOOKUP(Pag_Inicio_Corr_mas_casos[[#This Row],[Corregimiento]],Hoja3!$A$2:$D$676,4,0)</f>
        <v>80802</v>
      </c>
      <c r="E3157" s="105">
        <v>12</v>
      </c>
      <c r="F3157">
        <v>1</v>
      </c>
    </row>
    <row r="3158" spans="1:7">
      <c r="A3158" s="103">
        <v>44132</v>
      </c>
      <c r="B3158" s="104">
        <v>44132</v>
      </c>
      <c r="C3158" s="105" t="s">
        <v>418</v>
      </c>
      <c r="D3158" s="106">
        <f>VLOOKUP(Pag_Inicio_Corr_mas_casos[[#This Row],[Corregimiento]],Hoja3!$A$2:$D$676,4,0)</f>
        <v>130105</v>
      </c>
      <c r="E3158" s="105">
        <v>11</v>
      </c>
      <c r="F3158">
        <v>1</v>
      </c>
    </row>
    <row r="3159" spans="1:7">
      <c r="A3159" s="103">
        <v>44132</v>
      </c>
      <c r="B3159" s="104">
        <v>44132</v>
      </c>
      <c r="C3159" s="105" t="s">
        <v>405</v>
      </c>
      <c r="D3159" s="106">
        <f>VLOOKUP(Pag_Inicio_Corr_mas_casos[[#This Row],[Corregimiento]],Hoja3!$A$2:$D$676,4,0)</f>
        <v>80813</v>
      </c>
      <c r="E3159" s="105">
        <v>11</v>
      </c>
      <c r="F3159">
        <v>1</v>
      </c>
    </row>
    <row r="3160" spans="1:7">
      <c r="A3160" s="103">
        <v>44132</v>
      </c>
      <c r="B3160" s="104">
        <v>44132</v>
      </c>
      <c r="C3160" s="105" t="s">
        <v>535</v>
      </c>
      <c r="D3160" s="106">
        <f>VLOOKUP(Pag_Inicio_Corr_mas_casos[[#This Row],[Corregimiento]],Hoja3!$A$2:$D$676,4,0)</f>
        <v>70211</v>
      </c>
      <c r="E3160" s="105">
        <v>11</v>
      </c>
      <c r="F3160">
        <v>1</v>
      </c>
    </row>
    <row r="3161" spans="1:7">
      <c r="A3161" s="87">
        <v>44133</v>
      </c>
      <c r="B3161" s="88">
        <v>44133</v>
      </c>
      <c r="C3161" s="89" t="s">
        <v>393</v>
      </c>
      <c r="D3161" s="90">
        <f>VLOOKUP(Pag_Inicio_Corr_mas_casos[[#This Row],[Corregimiento]],Hoja3!$A$2:$D$676,4,0)</f>
        <v>130107</v>
      </c>
      <c r="E3161" s="89">
        <v>26</v>
      </c>
      <c r="F3161">
        <v>1</v>
      </c>
      <c r="G3161">
        <f>SUM(F3161:F3182)</f>
        <v>22</v>
      </c>
    </row>
    <row r="3162" spans="1:7">
      <c r="A3162" s="87">
        <v>44133</v>
      </c>
      <c r="B3162" s="88">
        <v>44133</v>
      </c>
      <c r="C3162" s="89" t="s">
        <v>392</v>
      </c>
      <c r="D3162" s="90">
        <f>VLOOKUP(Pag_Inicio_Corr_mas_casos[[#This Row],[Corregimiento]],Hoja3!$A$2:$D$676,4,0)</f>
        <v>80819</v>
      </c>
      <c r="E3162" s="89">
        <v>26</v>
      </c>
      <c r="F3162">
        <v>1</v>
      </c>
    </row>
    <row r="3163" spans="1:7">
      <c r="A3163" s="87">
        <v>44133</v>
      </c>
      <c r="B3163" s="88">
        <v>44133</v>
      </c>
      <c r="C3163" s="89" t="s">
        <v>515</v>
      </c>
      <c r="D3163" s="90">
        <f>VLOOKUP(Pag_Inicio_Corr_mas_casos[[#This Row],[Corregimiento]],Hoja3!$A$2:$D$676,4,0)</f>
        <v>91101</v>
      </c>
      <c r="E3163" s="89">
        <v>25</v>
      </c>
      <c r="F3163">
        <v>1</v>
      </c>
    </row>
    <row r="3164" spans="1:7">
      <c r="A3164" s="87">
        <v>44133</v>
      </c>
      <c r="B3164" s="88">
        <v>44133</v>
      </c>
      <c r="C3164" s="89" t="s">
        <v>395</v>
      </c>
      <c r="D3164" s="90">
        <f>VLOOKUP(Pag_Inicio_Corr_mas_casos[[#This Row],[Corregimiento]],Hoja3!$A$2:$D$676,4,0)</f>
        <v>80812</v>
      </c>
      <c r="E3164" s="89">
        <v>19</v>
      </c>
      <c r="F3164">
        <v>1</v>
      </c>
    </row>
    <row r="3165" spans="1:7">
      <c r="A3165" s="87">
        <v>44133</v>
      </c>
      <c r="B3165" s="88">
        <v>44133</v>
      </c>
      <c r="C3165" s="89" t="s">
        <v>436</v>
      </c>
      <c r="D3165" s="90">
        <f>VLOOKUP(Pag_Inicio_Corr_mas_casos[[#This Row],[Corregimiento]],Hoja3!$A$2:$D$676,4,0)</f>
        <v>91001</v>
      </c>
      <c r="E3165" s="89">
        <v>19</v>
      </c>
      <c r="F3165">
        <v>1</v>
      </c>
    </row>
    <row r="3166" spans="1:7">
      <c r="A3166" s="87">
        <v>44133</v>
      </c>
      <c r="B3166" s="88">
        <v>44133</v>
      </c>
      <c r="C3166" s="89" t="s">
        <v>381</v>
      </c>
      <c r="D3166" s="90">
        <f>VLOOKUP(Pag_Inicio_Corr_mas_casos[[#This Row],[Corregimiento]],Hoja3!$A$2:$D$676,4,0)</f>
        <v>130106</v>
      </c>
      <c r="E3166" s="89">
        <v>19</v>
      </c>
      <c r="F3166">
        <v>1</v>
      </c>
    </row>
    <row r="3167" spans="1:7">
      <c r="A3167" s="87">
        <v>44133</v>
      </c>
      <c r="B3167" s="88">
        <v>44133</v>
      </c>
      <c r="C3167" s="89" t="s">
        <v>379</v>
      </c>
      <c r="D3167" s="90">
        <f>VLOOKUP(Pag_Inicio_Corr_mas_casos[[#This Row],[Corregimiento]],Hoja3!$A$2:$D$676,4,0)</f>
        <v>130101</v>
      </c>
      <c r="E3167" s="89">
        <v>18</v>
      </c>
      <c r="F3167">
        <v>1</v>
      </c>
    </row>
    <row r="3168" spans="1:7">
      <c r="A3168" s="87">
        <v>44133</v>
      </c>
      <c r="B3168" s="88">
        <v>44133</v>
      </c>
      <c r="C3168" s="89" t="s">
        <v>391</v>
      </c>
      <c r="D3168" s="90">
        <f>VLOOKUP(Pag_Inicio_Corr_mas_casos[[#This Row],[Corregimiento]],Hoja3!$A$2:$D$676,4,0)</f>
        <v>81001</v>
      </c>
      <c r="E3168" s="89">
        <v>17</v>
      </c>
      <c r="F3168">
        <v>1</v>
      </c>
    </row>
    <row r="3169" spans="1:7">
      <c r="A3169" s="87">
        <v>44133</v>
      </c>
      <c r="B3169" s="88">
        <v>44133</v>
      </c>
      <c r="C3169" s="89" t="s">
        <v>418</v>
      </c>
      <c r="D3169" s="90">
        <f>VLOOKUP(Pag_Inicio_Corr_mas_casos[[#This Row],[Corregimiento]],Hoja3!$A$2:$D$676,4,0)</f>
        <v>130105</v>
      </c>
      <c r="E3169" s="89">
        <v>17</v>
      </c>
      <c r="F3169">
        <v>1</v>
      </c>
    </row>
    <row r="3170" spans="1:7">
      <c r="A3170" s="87">
        <v>44133</v>
      </c>
      <c r="B3170" s="88">
        <v>44133</v>
      </c>
      <c r="C3170" s="89" t="s">
        <v>398</v>
      </c>
      <c r="D3170" s="90">
        <f>VLOOKUP(Pag_Inicio_Corr_mas_casos[[#This Row],[Corregimiento]],Hoja3!$A$2:$D$676,4,0)</f>
        <v>80806</v>
      </c>
      <c r="E3170" s="89">
        <v>16</v>
      </c>
      <c r="F3170">
        <v>1</v>
      </c>
    </row>
    <row r="3171" spans="1:7">
      <c r="A3171" s="87">
        <v>44133</v>
      </c>
      <c r="B3171" s="88">
        <v>44133</v>
      </c>
      <c r="C3171" s="89" t="s">
        <v>577</v>
      </c>
      <c r="D3171" s="90">
        <f>VLOOKUP(Pag_Inicio_Corr_mas_casos[[#This Row],[Corregimiento]],Hoja3!$A$2:$D$676,4,0)</f>
        <v>41001</v>
      </c>
      <c r="E3171" s="89">
        <v>16</v>
      </c>
      <c r="F3171">
        <v>1</v>
      </c>
    </row>
    <row r="3172" spans="1:7">
      <c r="A3172" s="87">
        <v>44133</v>
      </c>
      <c r="B3172" s="88">
        <v>44133</v>
      </c>
      <c r="C3172" s="89" t="s">
        <v>426</v>
      </c>
      <c r="D3172" s="90">
        <f>VLOOKUP(Pag_Inicio_Corr_mas_casos[[#This Row],[Corregimiento]],Hoja3!$A$2:$D$676,4,0)</f>
        <v>81009</v>
      </c>
      <c r="E3172" s="89">
        <v>16</v>
      </c>
      <c r="F3172">
        <v>1</v>
      </c>
    </row>
    <row r="3173" spans="1:7">
      <c r="A3173" s="87">
        <v>44133</v>
      </c>
      <c r="B3173" s="88">
        <v>44133</v>
      </c>
      <c r="C3173" s="89" t="s">
        <v>420</v>
      </c>
      <c r="D3173" s="90">
        <f>VLOOKUP(Pag_Inicio_Corr_mas_casos[[#This Row],[Corregimiento]],Hoja3!$A$2:$D$676,4,0)</f>
        <v>80809</v>
      </c>
      <c r="E3173" s="89">
        <v>16</v>
      </c>
      <c r="F3173">
        <v>1</v>
      </c>
    </row>
    <row r="3174" spans="1:7">
      <c r="A3174" s="87">
        <v>44133</v>
      </c>
      <c r="B3174" s="88">
        <v>44133</v>
      </c>
      <c r="C3174" s="89" t="s">
        <v>399</v>
      </c>
      <c r="D3174" s="90">
        <f>VLOOKUP(Pag_Inicio_Corr_mas_casos[[#This Row],[Corregimiento]],Hoja3!$A$2:$D$676,4,0)</f>
        <v>130108</v>
      </c>
      <c r="E3174" s="89">
        <v>14</v>
      </c>
      <c r="F3174">
        <v>1</v>
      </c>
    </row>
    <row r="3175" spans="1:7">
      <c r="A3175" s="87">
        <v>44133</v>
      </c>
      <c r="B3175" s="88">
        <v>44133</v>
      </c>
      <c r="C3175" s="89" t="s">
        <v>405</v>
      </c>
      <c r="D3175" s="90">
        <f>VLOOKUP(Pag_Inicio_Corr_mas_casos[[#This Row],[Corregimiento]],Hoja3!$A$2:$D$676,4,0)</f>
        <v>80813</v>
      </c>
      <c r="E3175" s="89">
        <v>14</v>
      </c>
      <c r="F3175">
        <v>1</v>
      </c>
    </row>
    <row r="3176" spans="1:7">
      <c r="A3176" s="87">
        <v>44133</v>
      </c>
      <c r="B3176" s="88">
        <v>44133</v>
      </c>
      <c r="C3176" s="89" t="s">
        <v>383</v>
      </c>
      <c r="D3176" s="90">
        <f>VLOOKUP(Pag_Inicio_Corr_mas_casos[[#This Row],[Corregimiento]],Hoja3!$A$2:$D$676,4,0)</f>
        <v>130102</v>
      </c>
      <c r="E3176" s="89">
        <v>13</v>
      </c>
      <c r="F3176">
        <v>1</v>
      </c>
    </row>
    <row r="3177" spans="1:7">
      <c r="A3177" s="87">
        <v>44133</v>
      </c>
      <c r="B3177" s="88">
        <v>44133</v>
      </c>
      <c r="C3177" s="89" t="s">
        <v>386</v>
      </c>
      <c r="D3177" s="90">
        <f>VLOOKUP(Pag_Inicio_Corr_mas_casos[[#This Row],[Corregimiento]],Hoja3!$A$2:$D$676,4,0)</f>
        <v>81008</v>
      </c>
      <c r="E3177" s="89">
        <v>13</v>
      </c>
      <c r="F3177">
        <v>1</v>
      </c>
    </row>
    <row r="3178" spans="1:7">
      <c r="A3178" s="87">
        <v>44133</v>
      </c>
      <c r="B3178" s="88">
        <v>44133</v>
      </c>
      <c r="C3178" s="89" t="s">
        <v>389</v>
      </c>
      <c r="D3178" s="90">
        <f>VLOOKUP(Pag_Inicio_Corr_mas_casos[[#This Row],[Corregimiento]],Hoja3!$A$2:$D$676,4,0)</f>
        <v>80822</v>
      </c>
      <c r="E3178" s="89">
        <v>12</v>
      </c>
      <c r="F3178">
        <v>1</v>
      </c>
    </row>
    <row r="3179" spans="1:7">
      <c r="A3179" s="87">
        <v>44133</v>
      </c>
      <c r="B3179" s="88">
        <v>44133</v>
      </c>
      <c r="C3179" s="89" t="s">
        <v>380</v>
      </c>
      <c r="D3179" s="90">
        <f>VLOOKUP(Pag_Inicio_Corr_mas_casos[[#This Row],[Corregimiento]],Hoja3!$A$2:$D$676,4,0)</f>
        <v>81002</v>
      </c>
      <c r="E3179" s="89">
        <v>12</v>
      </c>
      <c r="F3179">
        <v>1</v>
      </c>
    </row>
    <row r="3180" spans="1:7">
      <c r="A3180" s="87">
        <v>44133</v>
      </c>
      <c r="B3180" s="88">
        <v>44133</v>
      </c>
      <c r="C3180" s="89" t="s">
        <v>382</v>
      </c>
      <c r="D3180" s="90">
        <f>VLOOKUP(Pag_Inicio_Corr_mas_casos[[#This Row],[Corregimiento]],Hoja3!$A$2:$D$676,4,0)</f>
        <v>80802</v>
      </c>
      <c r="E3180" s="89">
        <v>12</v>
      </c>
      <c r="F3180">
        <v>1</v>
      </c>
    </row>
    <row r="3181" spans="1:7">
      <c r="A3181" s="87">
        <v>44133</v>
      </c>
      <c r="B3181" s="88">
        <v>44133</v>
      </c>
      <c r="C3181" s="89" t="s">
        <v>384</v>
      </c>
      <c r="D3181" s="90">
        <f>VLOOKUP(Pag_Inicio_Corr_mas_casos[[#This Row],[Corregimiento]],Hoja3!$A$2:$D$676,4,0)</f>
        <v>80821</v>
      </c>
      <c r="E3181" s="89">
        <v>11</v>
      </c>
      <c r="F3181">
        <v>1</v>
      </c>
    </row>
    <row r="3182" spans="1:7">
      <c r="A3182" s="87">
        <v>44133</v>
      </c>
      <c r="B3182" s="88">
        <v>44133</v>
      </c>
      <c r="C3182" s="89" t="s">
        <v>397</v>
      </c>
      <c r="D3182" s="90">
        <f>VLOOKUP(Pag_Inicio_Corr_mas_casos[[#This Row],[Corregimiento]],Hoja3!$A$2:$D$676,4,0)</f>
        <v>40601</v>
      </c>
      <c r="E3182" s="89">
        <v>11</v>
      </c>
      <c r="F3182">
        <v>1</v>
      </c>
    </row>
    <row r="3183" spans="1:7">
      <c r="A3183" s="140">
        <v>44134</v>
      </c>
      <c r="B3183" s="141">
        <v>44134</v>
      </c>
      <c r="C3183" s="142" t="s">
        <v>392</v>
      </c>
      <c r="D3183" s="143">
        <f>VLOOKUP(Pag_Inicio_Corr_mas_casos[[#This Row],[Corregimiento]],Hoja3!$A$2:$D$676,4,0)</f>
        <v>80819</v>
      </c>
      <c r="E3183" s="142">
        <v>31</v>
      </c>
      <c r="F3183">
        <v>1</v>
      </c>
      <c r="G3183">
        <f>SUM(F3183:F3206)</f>
        <v>24</v>
      </c>
    </row>
    <row r="3184" spans="1:7">
      <c r="A3184" s="140">
        <v>44134</v>
      </c>
      <c r="B3184" s="141">
        <v>44134</v>
      </c>
      <c r="C3184" s="142" t="s">
        <v>405</v>
      </c>
      <c r="D3184" s="143">
        <f>VLOOKUP(Pag_Inicio_Corr_mas_casos[[#This Row],[Corregimiento]],Hoja3!$A$2:$D$676,4,0)</f>
        <v>80813</v>
      </c>
      <c r="E3184" s="142">
        <v>26</v>
      </c>
      <c r="F3184">
        <v>1</v>
      </c>
    </row>
    <row r="3185" spans="1:10">
      <c r="A3185" s="140">
        <v>44134</v>
      </c>
      <c r="B3185" s="141">
        <v>44134</v>
      </c>
      <c r="C3185" s="142" t="s">
        <v>436</v>
      </c>
      <c r="D3185" s="143">
        <f>VLOOKUP(Pag_Inicio_Corr_mas_casos[[#This Row],[Corregimiento]],Hoja3!$A$2:$D$676,4,0)</f>
        <v>91001</v>
      </c>
      <c r="E3185" s="142">
        <v>24</v>
      </c>
      <c r="F3185">
        <v>1</v>
      </c>
    </row>
    <row r="3186" spans="1:10">
      <c r="A3186" s="140">
        <v>44134</v>
      </c>
      <c r="B3186" s="141">
        <v>44134</v>
      </c>
      <c r="C3186" s="142" t="s">
        <v>384</v>
      </c>
      <c r="D3186" s="143">
        <f>VLOOKUP(Pag_Inicio_Corr_mas_casos[[#This Row],[Corregimiento]],Hoja3!$A$2:$D$676,4,0)</f>
        <v>80821</v>
      </c>
      <c r="E3186" s="142">
        <v>22</v>
      </c>
      <c r="F3186">
        <v>1</v>
      </c>
      <c r="J3186">
        <f>SUM(G3117:G3207)</f>
        <v>108</v>
      </c>
    </row>
    <row r="3187" spans="1:10">
      <c r="A3187" s="140">
        <v>44134</v>
      </c>
      <c r="B3187" s="141">
        <v>44134</v>
      </c>
      <c r="C3187" s="142" t="s">
        <v>515</v>
      </c>
      <c r="D3187" s="143">
        <f>VLOOKUP(Pag_Inicio_Corr_mas_casos[[#This Row],[Corregimiento]],Hoja3!$A$2:$D$676,4,0)</f>
        <v>91101</v>
      </c>
      <c r="E3187" s="142">
        <v>22</v>
      </c>
      <c r="F3187">
        <v>1</v>
      </c>
    </row>
    <row r="3188" spans="1:10">
      <c r="A3188" s="140">
        <v>44134</v>
      </c>
      <c r="B3188" s="141">
        <v>44134</v>
      </c>
      <c r="C3188" s="142" t="s">
        <v>390</v>
      </c>
      <c r="D3188" s="143">
        <f>VLOOKUP(Pag_Inicio_Corr_mas_casos[[#This Row],[Corregimiento]],Hoja3!$A$2:$D$676,4,0)</f>
        <v>80823</v>
      </c>
      <c r="E3188" s="142">
        <v>20</v>
      </c>
      <c r="F3188">
        <v>1</v>
      </c>
    </row>
    <row r="3189" spans="1:10">
      <c r="A3189" s="140">
        <v>44134</v>
      </c>
      <c r="B3189" s="141">
        <v>44134</v>
      </c>
      <c r="C3189" s="142" t="s">
        <v>395</v>
      </c>
      <c r="D3189" s="143">
        <f>VLOOKUP(Pag_Inicio_Corr_mas_casos[[#This Row],[Corregimiento]],Hoja3!$A$2:$D$676,4,0)</f>
        <v>80812</v>
      </c>
      <c r="E3189" s="142">
        <v>20</v>
      </c>
      <c r="F3189">
        <v>1</v>
      </c>
    </row>
    <row r="3190" spans="1:10">
      <c r="A3190" s="140">
        <v>44134</v>
      </c>
      <c r="B3190" s="141">
        <v>44134</v>
      </c>
      <c r="C3190" s="142" t="s">
        <v>413</v>
      </c>
      <c r="D3190" s="143">
        <f>VLOOKUP(Pag_Inicio_Corr_mas_casos[[#This Row],[Corregimiento]],Hoja3!$A$2:$D$676,4,0)</f>
        <v>50316</v>
      </c>
      <c r="E3190" s="142">
        <v>19</v>
      </c>
      <c r="F3190">
        <v>1</v>
      </c>
    </row>
    <row r="3191" spans="1:10">
      <c r="A3191" s="140">
        <v>44134</v>
      </c>
      <c r="B3191" s="141">
        <v>44134</v>
      </c>
      <c r="C3191" s="142" t="s">
        <v>397</v>
      </c>
      <c r="D3191" s="143">
        <f>VLOOKUP(Pag_Inicio_Corr_mas_casos[[#This Row],[Corregimiento]],Hoja3!$A$2:$D$676,4,0)</f>
        <v>40601</v>
      </c>
      <c r="E3191" s="142">
        <v>18</v>
      </c>
      <c r="F3191">
        <v>1</v>
      </c>
    </row>
    <row r="3192" spans="1:10">
      <c r="A3192" s="140">
        <v>44134</v>
      </c>
      <c r="B3192" s="141">
        <v>44134</v>
      </c>
      <c r="C3192" s="142" t="s">
        <v>383</v>
      </c>
      <c r="D3192" s="143">
        <f>VLOOKUP(Pag_Inicio_Corr_mas_casos[[#This Row],[Corregimiento]],Hoja3!$A$2:$D$676,4,0)</f>
        <v>130102</v>
      </c>
      <c r="E3192" s="142">
        <v>18</v>
      </c>
      <c r="F3192">
        <v>1</v>
      </c>
    </row>
    <row r="3193" spans="1:10">
      <c r="A3193" s="140">
        <v>44134</v>
      </c>
      <c r="B3193" s="141">
        <v>44134</v>
      </c>
      <c r="C3193" s="142" t="s">
        <v>389</v>
      </c>
      <c r="D3193" s="143">
        <f>VLOOKUP(Pag_Inicio_Corr_mas_casos[[#This Row],[Corregimiento]],Hoja3!$A$2:$D$676,4,0)</f>
        <v>80822</v>
      </c>
      <c r="E3193" s="142">
        <v>16</v>
      </c>
      <c r="F3193">
        <v>1</v>
      </c>
    </row>
    <row r="3194" spans="1:10">
      <c r="A3194" s="140">
        <v>44134</v>
      </c>
      <c r="B3194" s="141">
        <v>44134</v>
      </c>
      <c r="C3194" s="142" t="s">
        <v>379</v>
      </c>
      <c r="D3194" s="143">
        <f>VLOOKUP(Pag_Inicio_Corr_mas_casos[[#This Row],[Corregimiento]],Hoja3!$A$2:$D$676,4,0)</f>
        <v>130101</v>
      </c>
      <c r="E3194" s="142">
        <v>16</v>
      </c>
      <c r="F3194">
        <v>1</v>
      </c>
    </row>
    <row r="3195" spans="1:10">
      <c r="A3195" s="140">
        <v>44134</v>
      </c>
      <c r="B3195" s="141">
        <v>44134</v>
      </c>
      <c r="C3195" s="142" t="s">
        <v>410</v>
      </c>
      <c r="D3195" s="143">
        <f>VLOOKUP(Pag_Inicio_Corr_mas_casos[[#This Row],[Corregimiento]],Hoja3!$A$2:$D$676,4,0)</f>
        <v>80815</v>
      </c>
      <c r="E3195" s="142">
        <v>16</v>
      </c>
      <c r="F3195">
        <v>1</v>
      </c>
    </row>
    <row r="3196" spans="1:10">
      <c r="A3196" s="140">
        <v>44134</v>
      </c>
      <c r="B3196" s="141">
        <v>44134</v>
      </c>
      <c r="C3196" s="142" t="s">
        <v>381</v>
      </c>
      <c r="D3196" s="143">
        <f>VLOOKUP(Pag_Inicio_Corr_mas_casos[[#This Row],[Corregimiento]],Hoja3!$A$2:$D$676,4,0)</f>
        <v>130106</v>
      </c>
      <c r="E3196" s="142">
        <v>16</v>
      </c>
      <c r="F3196">
        <v>1</v>
      </c>
    </row>
    <row r="3197" spans="1:10">
      <c r="A3197" s="140">
        <v>44134</v>
      </c>
      <c r="B3197" s="141">
        <v>44134</v>
      </c>
      <c r="C3197" s="142" t="s">
        <v>431</v>
      </c>
      <c r="D3197" s="143">
        <f>VLOOKUP(Pag_Inicio_Corr_mas_casos[[#This Row],[Corregimiento]],Hoja3!$A$2:$D$676,4,0)</f>
        <v>80807</v>
      </c>
      <c r="E3197" s="142">
        <v>14</v>
      </c>
      <c r="F3197">
        <v>1</v>
      </c>
    </row>
    <row r="3198" spans="1:10">
      <c r="A3198" s="140">
        <v>44134</v>
      </c>
      <c r="B3198" s="141">
        <v>44134</v>
      </c>
      <c r="C3198" s="142" t="s">
        <v>414</v>
      </c>
      <c r="D3198" s="143">
        <f>VLOOKUP(Pag_Inicio_Corr_mas_casos[[#This Row],[Corregimiento]],Hoja3!$A$2:$D$676,4,0)</f>
        <v>130708</v>
      </c>
      <c r="E3198" s="142">
        <v>14</v>
      </c>
      <c r="F3198">
        <v>1</v>
      </c>
    </row>
    <row r="3199" spans="1:10">
      <c r="A3199" s="140">
        <v>44134</v>
      </c>
      <c r="B3199" s="141">
        <v>44134</v>
      </c>
      <c r="C3199" s="142" t="s">
        <v>387</v>
      </c>
      <c r="D3199" s="143">
        <f>VLOOKUP(Pag_Inicio_Corr_mas_casos[[#This Row],[Corregimiento]],Hoja3!$A$2:$D$676,4,0)</f>
        <v>80816</v>
      </c>
      <c r="E3199" s="142">
        <v>14</v>
      </c>
      <c r="F3199">
        <v>1</v>
      </c>
    </row>
    <row r="3200" spans="1:10">
      <c r="A3200" s="140">
        <v>44134</v>
      </c>
      <c r="B3200" s="141">
        <v>44134</v>
      </c>
      <c r="C3200" s="142" t="s">
        <v>426</v>
      </c>
      <c r="D3200" s="143">
        <f>VLOOKUP(Pag_Inicio_Corr_mas_casos[[#This Row],[Corregimiento]],Hoja3!$A$2:$D$676,4,0)</f>
        <v>81009</v>
      </c>
      <c r="E3200" s="142">
        <v>14</v>
      </c>
      <c r="F3200">
        <v>1</v>
      </c>
    </row>
    <row r="3201" spans="1:7">
      <c r="A3201" s="140">
        <v>44134</v>
      </c>
      <c r="B3201" s="141">
        <v>44134</v>
      </c>
      <c r="C3201" s="142" t="s">
        <v>388</v>
      </c>
      <c r="D3201" s="143">
        <f>VLOOKUP(Pag_Inicio_Corr_mas_casos[[#This Row],[Corregimiento]],Hoja3!$A$2:$D$676,4,0)</f>
        <v>80817</v>
      </c>
      <c r="E3201" s="142">
        <v>13</v>
      </c>
      <c r="F3201">
        <v>1</v>
      </c>
    </row>
    <row r="3202" spans="1:7">
      <c r="A3202" s="140">
        <v>44134</v>
      </c>
      <c r="B3202" s="141">
        <v>44134</v>
      </c>
      <c r="C3202" s="142" t="s">
        <v>398</v>
      </c>
      <c r="D3202" s="143">
        <f>VLOOKUP(Pag_Inicio_Corr_mas_casos[[#This Row],[Corregimiento]],Hoja3!$A$2:$D$676,4,0)</f>
        <v>80806</v>
      </c>
      <c r="E3202" s="142">
        <v>12</v>
      </c>
      <c r="F3202">
        <v>1</v>
      </c>
    </row>
    <row r="3203" spans="1:7">
      <c r="A3203" s="140">
        <v>44134</v>
      </c>
      <c r="B3203" s="141">
        <v>44134</v>
      </c>
      <c r="C3203" s="142" t="s">
        <v>424</v>
      </c>
      <c r="D3203" s="143">
        <f>VLOOKUP(Pag_Inicio_Corr_mas_casos[[#This Row],[Corregimiento]],Hoja3!$A$2:$D$676,4,0)</f>
        <v>130717</v>
      </c>
      <c r="E3203" s="142">
        <v>12</v>
      </c>
      <c r="F3203">
        <v>1</v>
      </c>
    </row>
    <row r="3204" spans="1:7">
      <c r="A3204" s="140">
        <v>44134</v>
      </c>
      <c r="B3204" s="141">
        <v>44134</v>
      </c>
      <c r="C3204" s="142" t="s">
        <v>578</v>
      </c>
      <c r="D3204" s="143">
        <f>VLOOKUP(Pag_Inicio_Corr_mas_casos[[#This Row],[Corregimiento]],Hoja3!$A$2:$D$676,4,0)</f>
        <v>91103</v>
      </c>
      <c r="E3204" s="142">
        <v>11</v>
      </c>
      <c r="F3204">
        <v>1</v>
      </c>
    </row>
    <row r="3205" spans="1:7">
      <c r="A3205" s="140">
        <v>44134</v>
      </c>
      <c r="B3205" s="141">
        <v>44134</v>
      </c>
      <c r="C3205" s="142" t="s">
        <v>415</v>
      </c>
      <c r="D3205" s="143">
        <f>VLOOKUP(Pag_Inicio_Corr_mas_casos[[#This Row],[Corregimiento]],Hoja3!$A$2:$D$676,4,0)</f>
        <v>80826</v>
      </c>
      <c r="E3205" s="142">
        <v>11</v>
      </c>
      <c r="F3205">
        <v>1</v>
      </c>
    </row>
    <row r="3206" spans="1:7">
      <c r="A3206" s="140">
        <v>44134</v>
      </c>
      <c r="B3206" s="141">
        <v>44134</v>
      </c>
      <c r="C3206" s="142" t="s">
        <v>400</v>
      </c>
      <c r="D3206" s="143">
        <f>VLOOKUP(Pag_Inicio_Corr_mas_casos[[#This Row],[Corregimiento]],Hoja3!$A$2:$D$676,4,0)</f>
        <v>80810</v>
      </c>
      <c r="E3206" s="142">
        <v>11</v>
      </c>
      <c r="F3206">
        <v>1</v>
      </c>
    </row>
    <row r="3207" spans="1:7">
      <c r="A3207" s="99">
        <v>44135</v>
      </c>
      <c r="B3207" s="100">
        <v>44135</v>
      </c>
      <c r="C3207" s="101" t="s">
        <v>515</v>
      </c>
      <c r="D3207" s="102">
        <f>VLOOKUP(Pag_Inicio_Corr_mas_casos[[#This Row],[Corregimiento]],Hoja3!$A$2:$D$676,4,0)</f>
        <v>91101</v>
      </c>
      <c r="E3207" s="101">
        <v>31</v>
      </c>
      <c r="F3207">
        <v>1</v>
      </c>
      <c r="G3207">
        <f>SUM(F3207:F3224)</f>
        <v>18</v>
      </c>
    </row>
    <row r="3208" spans="1:7">
      <c r="A3208" s="99">
        <v>44135</v>
      </c>
      <c r="B3208" s="100">
        <v>44135</v>
      </c>
      <c r="C3208" s="101" t="s">
        <v>380</v>
      </c>
      <c r="D3208" s="102">
        <f>VLOOKUP(Pag_Inicio_Corr_mas_casos[[#This Row],[Corregimiento]],Hoja3!$A$2:$D$676,4,0)</f>
        <v>81002</v>
      </c>
      <c r="E3208" s="101">
        <v>28</v>
      </c>
      <c r="F3208">
        <v>1</v>
      </c>
    </row>
    <row r="3209" spans="1:7">
      <c r="A3209" s="99">
        <v>44135</v>
      </c>
      <c r="B3209" s="100">
        <v>44135</v>
      </c>
      <c r="C3209" s="101" t="s">
        <v>395</v>
      </c>
      <c r="D3209" s="102">
        <f>VLOOKUP(Pag_Inicio_Corr_mas_casos[[#This Row],[Corregimiento]],Hoja3!$A$2:$D$676,4,0)</f>
        <v>80812</v>
      </c>
      <c r="E3209" s="101">
        <v>23</v>
      </c>
      <c r="F3209">
        <v>1</v>
      </c>
    </row>
    <row r="3210" spans="1:7">
      <c r="A3210" s="99">
        <v>44135</v>
      </c>
      <c r="B3210" s="100">
        <v>44135</v>
      </c>
      <c r="C3210" s="101" t="s">
        <v>405</v>
      </c>
      <c r="D3210" s="102">
        <f>VLOOKUP(Pag_Inicio_Corr_mas_casos[[#This Row],[Corregimiento]],Hoja3!$A$2:$D$676,4,0)</f>
        <v>80813</v>
      </c>
      <c r="E3210" s="101">
        <v>23</v>
      </c>
      <c r="F3210">
        <v>1</v>
      </c>
    </row>
    <row r="3211" spans="1:7">
      <c r="A3211" s="99">
        <v>44135</v>
      </c>
      <c r="B3211" s="100">
        <v>44135</v>
      </c>
      <c r="C3211" s="101" t="s">
        <v>381</v>
      </c>
      <c r="D3211" s="102">
        <f>VLOOKUP(Pag_Inicio_Corr_mas_casos[[#This Row],[Corregimiento]],Hoja3!$A$2:$D$676,4,0)</f>
        <v>130106</v>
      </c>
      <c r="E3211" s="101">
        <v>19</v>
      </c>
      <c r="F3211">
        <v>1</v>
      </c>
    </row>
    <row r="3212" spans="1:7">
      <c r="A3212" s="99">
        <v>44135</v>
      </c>
      <c r="B3212" s="100">
        <v>44135</v>
      </c>
      <c r="C3212" s="101" t="s">
        <v>384</v>
      </c>
      <c r="D3212" s="102">
        <f>VLOOKUP(Pag_Inicio_Corr_mas_casos[[#This Row],[Corregimiento]],Hoja3!$A$2:$D$676,4,0)</f>
        <v>80821</v>
      </c>
      <c r="E3212" s="101">
        <v>18</v>
      </c>
      <c r="F3212">
        <v>1</v>
      </c>
    </row>
    <row r="3213" spans="1:7">
      <c r="A3213" s="99">
        <v>44135</v>
      </c>
      <c r="B3213" s="100">
        <v>44135</v>
      </c>
      <c r="C3213" s="101" t="s">
        <v>387</v>
      </c>
      <c r="D3213" s="102">
        <f>VLOOKUP(Pag_Inicio_Corr_mas_casos[[#This Row],[Corregimiento]],Hoja3!$A$2:$D$676,4,0)</f>
        <v>80816</v>
      </c>
      <c r="E3213" s="101">
        <v>18</v>
      </c>
      <c r="F3213">
        <v>1</v>
      </c>
    </row>
    <row r="3214" spans="1:7">
      <c r="A3214" s="99">
        <v>44135</v>
      </c>
      <c r="B3214" s="100">
        <v>44135</v>
      </c>
      <c r="C3214" s="101" t="s">
        <v>392</v>
      </c>
      <c r="D3214" s="102">
        <f>VLOOKUP(Pag_Inicio_Corr_mas_casos[[#This Row],[Corregimiento]],Hoja3!$A$2:$D$676,4,0)</f>
        <v>80819</v>
      </c>
      <c r="E3214" s="101">
        <v>15</v>
      </c>
      <c r="F3214">
        <v>1</v>
      </c>
    </row>
    <row r="3215" spans="1:7">
      <c r="A3215" s="99">
        <v>44135</v>
      </c>
      <c r="B3215" s="100">
        <v>44135</v>
      </c>
      <c r="C3215" s="101" t="s">
        <v>396</v>
      </c>
      <c r="D3215" s="102">
        <f>VLOOKUP(Pag_Inicio_Corr_mas_casos[[#This Row],[Corregimiento]],Hoja3!$A$2:$D$676,4,0)</f>
        <v>130702</v>
      </c>
      <c r="E3215" s="101">
        <v>13</v>
      </c>
      <c r="F3215">
        <v>1</v>
      </c>
    </row>
    <row r="3216" spans="1:7">
      <c r="A3216" s="99">
        <v>44135</v>
      </c>
      <c r="B3216" s="100">
        <v>44135</v>
      </c>
      <c r="C3216" s="101" t="s">
        <v>432</v>
      </c>
      <c r="D3216" s="102">
        <f>VLOOKUP(Pag_Inicio_Corr_mas_casos[[#This Row],[Corregimiento]],Hoja3!$A$2:$D$676,4,0)</f>
        <v>80814</v>
      </c>
      <c r="E3216" s="101">
        <v>12</v>
      </c>
      <c r="F3216">
        <v>1</v>
      </c>
    </row>
    <row r="3217" spans="1:7">
      <c r="A3217" s="99">
        <v>44135</v>
      </c>
      <c r="B3217" s="100">
        <v>44135</v>
      </c>
      <c r="C3217" s="101" t="s">
        <v>431</v>
      </c>
      <c r="D3217" s="102">
        <f>VLOOKUP(Pag_Inicio_Corr_mas_casos[[#This Row],[Corregimiento]],Hoja3!$A$2:$D$676,4,0)</f>
        <v>80807</v>
      </c>
      <c r="E3217" s="101">
        <v>12</v>
      </c>
      <c r="F3217">
        <v>1</v>
      </c>
    </row>
    <row r="3218" spans="1:7">
      <c r="A3218" s="99">
        <v>44135</v>
      </c>
      <c r="B3218" s="100">
        <v>44135</v>
      </c>
      <c r="C3218" s="101" t="s">
        <v>390</v>
      </c>
      <c r="D3218" s="102">
        <f>VLOOKUP(Pag_Inicio_Corr_mas_casos[[#This Row],[Corregimiento]],Hoja3!$A$2:$D$676,4,0)</f>
        <v>80823</v>
      </c>
      <c r="E3218" s="101">
        <v>12</v>
      </c>
      <c r="F3218">
        <v>1</v>
      </c>
    </row>
    <row r="3219" spans="1:7">
      <c r="A3219" s="99">
        <v>44135</v>
      </c>
      <c r="B3219" s="100">
        <v>44135</v>
      </c>
      <c r="C3219" s="101" t="s">
        <v>484</v>
      </c>
      <c r="D3219" s="102">
        <f>VLOOKUP(Pag_Inicio_Corr_mas_casos[[#This Row],[Corregimiento]],Hoja3!$A$2:$D$676,4,0)</f>
        <v>20606</v>
      </c>
      <c r="E3219" s="101">
        <v>12</v>
      </c>
      <c r="F3219">
        <v>1</v>
      </c>
    </row>
    <row r="3220" spans="1:7">
      <c r="A3220" s="99">
        <v>44135</v>
      </c>
      <c r="B3220" s="100">
        <v>44135</v>
      </c>
      <c r="C3220" s="101" t="s">
        <v>389</v>
      </c>
      <c r="D3220" s="102">
        <f>VLOOKUP(Pag_Inicio_Corr_mas_casos[[#This Row],[Corregimiento]],Hoja3!$A$2:$D$676,4,0)</f>
        <v>80822</v>
      </c>
      <c r="E3220" s="101">
        <v>11</v>
      </c>
      <c r="F3220">
        <v>1</v>
      </c>
    </row>
    <row r="3221" spans="1:7">
      <c r="A3221" s="99">
        <v>44135</v>
      </c>
      <c r="B3221" s="100">
        <v>44135</v>
      </c>
      <c r="C3221" s="101" t="s">
        <v>393</v>
      </c>
      <c r="D3221" s="102">
        <f>VLOOKUP(Pag_Inicio_Corr_mas_casos[[#This Row],[Corregimiento]],Hoja3!$A$2:$D$676,4,0)</f>
        <v>130107</v>
      </c>
      <c r="E3221" s="101">
        <v>11</v>
      </c>
      <c r="F3221">
        <v>1</v>
      </c>
    </row>
    <row r="3222" spans="1:7">
      <c r="A3222" s="99">
        <v>44135</v>
      </c>
      <c r="B3222" s="100">
        <v>44135</v>
      </c>
      <c r="C3222" s="101" t="s">
        <v>386</v>
      </c>
      <c r="D3222" s="102">
        <f>VLOOKUP(Pag_Inicio_Corr_mas_casos[[#This Row],[Corregimiento]],Hoja3!$A$2:$D$676,4,0)</f>
        <v>81008</v>
      </c>
      <c r="E3222" s="101">
        <v>11</v>
      </c>
      <c r="F3222">
        <v>1</v>
      </c>
    </row>
    <row r="3223" spans="1:7">
      <c r="A3223" s="99">
        <v>44135</v>
      </c>
      <c r="B3223" s="100">
        <v>44135</v>
      </c>
      <c r="C3223" s="101" t="s">
        <v>426</v>
      </c>
      <c r="D3223" s="102">
        <f>VLOOKUP(Pag_Inicio_Corr_mas_casos[[#This Row],[Corregimiento]],Hoja3!$A$2:$D$676,4,0)</f>
        <v>81009</v>
      </c>
      <c r="E3223" s="101">
        <v>11</v>
      </c>
      <c r="F3223">
        <v>1</v>
      </c>
    </row>
    <row r="3224" spans="1:7">
      <c r="A3224" s="99">
        <v>44135</v>
      </c>
      <c r="B3224" s="100">
        <v>44135</v>
      </c>
      <c r="C3224" s="101" t="s">
        <v>420</v>
      </c>
      <c r="D3224" s="102">
        <f>VLOOKUP(Pag_Inicio_Corr_mas_casos[[#This Row],[Corregimiento]],Hoja3!$A$2:$D$676,4,0)</f>
        <v>80809</v>
      </c>
      <c r="E3224" s="101">
        <v>11</v>
      </c>
      <c r="F3224">
        <v>1</v>
      </c>
    </row>
    <row r="3225" spans="1:7">
      <c r="A3225" s="91">
        <v>44136</v>
      </c>
      <c r="B3225" s="92">
        <v>44136</v>
      </c>
      <c r="C3225" s="93" t="s">
        <v>379</v>
      </c>
      <c r="D3225" s="94">
        <f>VLOOKUP(Pag_Inicio_Corr_mas_casos[[#This Row],[Corregimiento]],Hoja3!$A$2:$D$676,4,0)</f>
        <v>130101</v>
      </c>
      <c r="E3225" s="93">
        <v>29</v>
      </c>
      <c r="F3225">
        <v>1</v>
      </c>
      <c r="G3225">
        <f>SUM(F3225:F3244)</f>
        <v>20</v>
      </c>
    </row>
    <row r="3226" spans="1:7">
      <c r="A3226" s="91">
        <v>44136</v>
      </c>
      <c r="B3226" s="92">
        <v>44136</v>
      </c>
      <c r="C3226" s="93" t="s">
        <v>546</v>
      </c>
      <c r="D3226" s="94">
        <f>VLOOKUP(Pag_Inicio_Corr_mas_casos[[#This Row],[Corregimiento]],Hoja3!$A$2:$D$676,4,0)</f>
        <v>130104</v>
      </c>
      <c r="E3226" s="93">
        <v>27</v>
      </c>
      <c r="F3226">
        <v>1</v>
      </c>
    </row>
    <row r="3227" spans="1:7">
      <c r="A3227" s="91">
        <v>44136</v>
      </c>
      <c r="B3227" s="92">
        <v>44136</v>
      </c>
      <c r="C3227" s="93" t="s">
        <v>392</v>
      </c>
      <c r="D3227" s="94">
        <f>VLOOKUP(Pag_Inicio_Corr_mas_casos[[#This Row],[Corregimiento]],Hoja3!$A$2:$D$676,4,0)</f>
        <v>80819</v>
      </c>
      <c r="E3227" s="93">
        <v>27</v>
      </c>
      <c r="F3227">
        <v>1</v>
      </c>
    </row>
    <row r="3228" spans="1:7">
      <c r="A3228" s="91">
        <v>44136</v>
      </c>
      <c r="B3228" s="92">
        <v>44136</v>
      </c>
      <c r="C3228" s="93" t="s">
        <v>380</v>
      </c>
      <c r="D3228" s="94">
        <f>VLOOKUP(Pag_Inicio_Corr_mas_casos[[#This Row],[Corregimiento]],Hoja3!$A$2:$D$676,4,0)</f>
        <v>81002</v>
      </c>
      <c r="E3228" s="93">
        <v>20</v>
      </c>
      <c r="F3228">
        <v>1</v>
      </c>
    </row>
    <row r="3229" spans="1:7">
      <c r="A3229" s="91">
        <v>44136</v>
      </c>
      <c r="B3229" s="92">
        <v>44136</v>
      </c>
      <c r="C3229" s="93" t="s">
        <v>444</v>
      </c>
      <c r="D3229" s="94">
        <f>VLOOKUP(Pag_Inicio_Corr_mas_casos[[#This Row],[Corregimiento]],Hoja3!$A$2:$D$676,4,0)</f>
        <v>20207</v>
      </c>
      <c r="E3229" s="93">
        <v>19</v>
      </c>
      <c r="F3229">
        <v>1</v>
      </c>
    </row>
    <row r="3230" spans="1:7">
      <c r="A3230" s="91">
        <v>44136</v>
      </c>
      <c r="B3230" s="92">
        <v>44136</v>
      </c>
      <c r="C3230" s="93" t="s">
        <v>426</v>
      </c>
      <c r="D3230" s="94">
        <f>VLOOKUP(Pag_Inicio_Corr_mas_casos[[#This Row],[Corregimiento]],Hoja3!$A$2:$D$676,4,0)</f>
        <v>81009</v>
      </c>
      <c r="E3230" s="93">
        <v>18</v>
      </c>
      <c r="F3230">
        <v>1</v>
      </c>
    </row>
    <row r="3231" spans="1:7">
      <c r="A3231" s="91">
        <v>44136</v>
      </c>
      <c r="B3231" s="92">
        <v>44136</v>
      </c>
      <c r="C3231" s="93" t="s">
        <v>405</v>
      </c>
      <c r="D3231" s="94">
        <f>VLOOKUP(Pag_Inicio_Corr_mas_casos[[#This Row],[Corregimiento]],Hoja3!$A$2:$D$676,4,0)</f>
        <v>80813</v>
      </c>
      <c r="E3231" s="93">
        <v>18</v>
      </c>
      <c r="F3231">
        <v>1</v>
      </c>
    </row>
    <row r="3232" spans="1:7">
      <c r="A3232" s="91">
        <v>44136</v>
      </c>
      <c r="B3232" s="92">
        <v>44136</v>
      </c>
      <c r="C3232" s="93" t="s">
        <v>395</v>
      </c>
      <c r="D3232" s="94">
        <f>VLOOKUP(Pag_Inicio_Corr_mas_casos[[#This Row],[Corregimiento]],Hoja3!$A$2:$D$676,4,0)</f>
        <v>80812</v>
      </c>
      <c r="E3232" s="93">
        <v>18</v>
      </c>
      <c r="F3232">
        <v>1</v>
      </c>
    </row>
    <row r="3233" spans="1:7">
      <c r="A3233" s="91">
        <v>44136</v>
      </c>
      <c r="B3233" s="92">
        <v>44136</v>
      </c>
      <c r="C3233" s="93" t="s">
        <v>431</v>
      </c>
      <c r="D3233" s="94">
        <f>VLOOKUP(Pag_Inicio_Corr_mas_casos[[#This Row],[Corregimiento]],Hoja3!$A$2:$D$676,4,0)</f>
        <v>80807</v>
      </c>
      <c r="E3233" s="93">
        <v>15</v>
      </c>
      <c r="F3233">
        <v>1</v>
      </c>
    </row>
    <row r="3234" spans="1:7">
      <c r="A3234" s="91">
        <v>44136</v>
      </c>
      <c r="B3234" s="92">
        <v>44136</v>
      </c>
      <c r="C3234" s="93" t="s">
        <v>579</v>
      </c>
      <c r="D3234" s="94">
        <f>VLOOKUP(Pag_Inicio_Corr_mas_casos[[#This Row],[Corregimiento]],Hoja3!$A$2:$D$676,4,0)</f>
        <v>130908</v>
      </c>
      <c r="E3234" s="93">
        <v>15</v>
      </c>
      <c r="F3234">
        <v>1</v>
      </c>
    </row>
    <row r="3235" spans="1:7">
      <c r="A3235" s="91">
        <v>44136</v>
      </c>
      <c r="B3235" s="92">
        <v>44136</v>
      </c>
      <c r="C3235" s="93" t="s">
        <v>384</v>
      </c>
      <c r="D3235" s="94">
        <f>VLOOKUP(Pag_Inicio_Corr_mas_casos[[#This Row],[Corregimiento]],Hoja3!$A$2:$D$676,4,0)</f>
        <v>80821</v>
      </c>
      <c r="E3235" s="93">
        <v>14</v>
      </c>
      <c r="F3235">
        <v>1</v>
      </c>
    </row>
    <row r="3236" spans="1:7">
      <c r="A3236" s="91">
        <v>44136</v>
      </c>
      <c r="B3236" s="92">
        <v>44136</v>
      </c>
      <c r="C3236" s="93" t="s">
        <v>397</v>
      </c>
      <c r="D3236" s="94">
        <f>VLOOKUP(Pag_Inicio_Corr_mas_casos[[#This Row],[Corregimiento]],Hoja3!$A$2:$D$676,4,0)</f>
        <v>40601</v>
      </c>
      <c r="E3236" s="93">
        <v>13</v>
      </c>
      <c r="F3236">
        <v>1</v>
      </c>
    </row>
    <row r="3237" spans="1:7">
      <c r="A3237" s="91">
        <v>44136</v>
      </c>
      <c r="B3237" s="92">
        <v>44136</v>
      </c>
      <c r="C3237" s="93" t="s">
        <v>420</v>
      </c>
      <c r="D3237" s="94">
        <f>VLOOKUP(Pag_Inicio_Corr_mas_casos[[#This Row],[Corregimiento]],Hoja3!$A$2:$D$676,4,0)</f>
        <v>80809</v>
      </c>
      <c r="E3237" s="93">
        <v>12</v>
      </c>
      <c r="F3237">
        <v>1</v>
      </c>
    </row>
    <row r="3238" spans="1:7">
      <c r="A3238" s="91">
        <v>44136</v>
      </c>
      <c r="B3238" s="92">
        <v>44136</v>
      </c>
      <c r="C3238" s="93" t="s">
        <v>424</v>
      </c>
      <c r="D3238" s="94">
        <f>VLOOKUP(Pag_Inicio_Corr_mas_casos[[#This Row],[Corregimiento]],Hoja3!$A$2:$D$676,4,0)</f>
        <v>130717</v>
      </c>
      <c r="E3238" s="93">
        <v>12</v>
      </c>
      <c r="F3238">
        <v>1</v>
      </c>
    </row>
    <row r="3239" spans="1:7">
      <c r="A3239" s="91">
        <v>44136</v>
      </c>
      <c r="B3239" s="92">
        <v>44136</v>
      </c>
      <c r="C3239" s="93" t="s">
        <v>381</v>
      </c>
      <c r="D3239" s="94">
        <f>VLOOKUP(Pag_Inicio_Corr_mas_casos[[#This Row],[Corregimiento]],Hoja3!$A$2:$D$676,4,0)</f>
        <v>130106</v>
      </c>
      <c r="E3239" s="93">
        <v>12</v>
      </c>
      <c r="F3239">
        <v>1</v>
      </c>
    </row>
    <row r="3240" spans="1:7">
      <c r="A3240" s="91">
        <v>44136</v>
      </c>
      <c r="B3240" s="92">
        <v>44136</v>
      </c>
      <c r="C3240" s="93" t="s">
        <v>432</v>
      </c>
      <c r="D3240" s="94">
        <f>VLOOKUP(Pag_Inicio_Corr_mas_casos[[#This Row],[Corregimiento]],Hoja3!$A$2:$D$676,4,0)</f>
        <v>80814</v>
      </c>
      <c r="E3240" s="93">
        <v>12</v>
      </c>
      <c r="F3240">
        <v>1</v>
      </c>
    </row>
    <row r="3241" spans="1:7">
      <c r="A3241" s="91">
        <v>44136</v>
      </c>
      <c r="B3241" s="92">
        <v>44136</v>
      </c>
      <c r="C3241" s="93" t="s">
        <v>515</v>
      </c>
      <c r="D3241" s="94">
        <f>VLOOKUP(Pag_Inicio_Corr_mas_casos[[#This Row],[Corregimiento]],Hoja3!$A$2:$D$676,4,0)</f>
        <v>91101</v>
      </c>
      <c r="E3241" s="93">
        <v>11</v>
      </c>
      <c r="F3241">
        <v>1</v>
      </c>
    </row>
    <row r="3242" spans="1:7">
      <c r="A3242" s="91">
        <v>44136</v>
      </c>
      <c r="B3242" s="92">
        <v>44136</v>
      </c>
      <c r="C3242" s="93" t="s">
        <v>436</v>
      </c>
      <c r="D3242" s="94">
        <f>VLOOKUP(Pag_Inicio_Corr_mas_casos[[#This Row],[Corregimiento]],Hoja3!$A$2:$D$676,4,0)</f>
        <v>91001</v>
      </c>
      <c r="E3242" s="93">
        <v>11</v>
      </c>
      <c r="F3242">
        <v>1</v>
      </c>
    </row>
    <row r="3243" spans="1:7">
      <c r="A3243" s="91">
        <v>44136</v>
      </c>
      <c r="B3243" s="92">
        <v>44136</v>
      </c>
      <c r="C3243" s="93" t="s">
        <v>425</v>
      </c>
      <c r="D3243" s="94">
        <f>VLOOKUP(Pag_Inicio_Corr_mas_casos[[#This Row],[Corregimiento]],Hoja3!$A$2:$D$676,4,0)</f>
        <v>81003</v>
      </c>
      <c r="E3243" s="93">
        <v>11</v>
      </c>
      <c r="F3243">
        <v>1</v>
      </c>
    </row>
    <row r="3244" spans="1:7">
      <c r="A3244" s="91">
        <v>44136</v>
      </c>
      <c r="B3244" s="92">
        <v>44136</v>
      </c>
      <c r="C3244" s="93" t="s">
        <v>386</v>
      </c>
      <c r="D3244" s="94">
        <f>VLOOKUP(Pag_Inicio_Corr_mas_casos[[#This Row],[Corregimiento]],Hoja3!$A$2:$D$676,4,0)</f>
        <v>81008</v>
      </c>
      <c r="E3244" s="93">
        <v>11</v>
      </c>
      <c r="F3244">
        <v>1</v>
      </c>
    </row>
    <row r="3245" spans="1:7">
      <c r="A3245" s="136">
        <v>44137</v>
      </c>
      <c r="B3245" s="137">
        <v>44137</v>
      </c>
      <c r="C3245" s="138" t="s">
        <v>451</v>
      </c>
      <c r="D3245" s="139">
        <f>VLOOKUP(Pag_Inicio_Corr_mas_casos[[#This Row],[Corregimiento]],Hoja3!$A$2:$D$676,4,0)</f>
        <v>20601</v>
      </c>
      <c r="E3245" s="138">
        <v>43</v>
      </c>
      <c r="F3245">
        <v>1</v>
      </c>
      <c r="G3245">
        <f>SUM(F3245:F3255)</f>
        <v>11</v>
      </c>
    </row>
    <row r="3246" spans="1:7">
      <c r="A3246" s="136">
        <v>44137</v>
      </c>
      <c r="B3246" s="137">
        <v>44137</v>
      </c>
      <c r="C3246" s="138" t="s">
        <v>520</v>
      </c>
      <c r="D3246" s="139">
        <f>VLOOKUP(Pag_Inicio_Corr_mas_casos[[#This Row],[Corregimiento]],Hoja3!$A$2:$D$676,4,0)</f>
        <v>40502</v>
      </c>
      <c r="E3246" s="138">
        <v>23</v>
      </c>
      <c r="F3246">
        <v>1</v>
      </c>
    </row>
    <row r="3247" spans="1:7">
      <c r="A3247" s="136">
        <v>44137</v>
      </c>
      <c r="B3247" s="137">
        <v>44137</v>
      </c>
      <c r="C3247" s="138" t="s">
        <v>391</v>
      </c>
      <c r="D3247" s="139">
        <f>VLOOKUP(Pag_Inicio_Corr_mas_casos[[#This Row],[Corregimiento]],Hoja3!$A$2:$D$676,4,0)</f>
        <v>81001</v>
      </c>
      <c r="E3247" s="138">
        <v>19</v>
      </c>
      <c r="F3247">
        <v>1</v>
      </c>
    </row>
    <row r="3248" spans="1:7">
      <c r="A3248" s="136">
        <v>44137</v>
      </c>
      <c r="B3248" s="137">
        <v>44137</v>
      </c>
      <c r="C3248" s="138" t="s">
        <v>385</v>
      </c>
      <c r="D3248" s="139">
        <f>VLOOKUP(Pag_Inicio_Corr_mas_casos[[#This Row],[Corregimiento]],Hoja3!$A$2:$D$676,4,0)</f>
        <v>81007</v>
      </c>
      <c r="E3248" s="138">
        <v>18</v>
      </c>
      <c r="F3248">
        <v>1</v>
      </c>
    </row>
    <row r="3249" spans="1:7">
      <c r="A3249" s="136">
        <v>44137</v>
      </c>
      <c r="B3249" s="137">
        <v>44137</v>
      </c>
      <c r="C3249" s="138" t="s">
        <v>389</v>
      </c>
      <c r="D3249" s="139">
        <f>VLOOKUP(Pag_Inicio_Corr_mas_casos[[#This Row],[Corregimiento]],Hoja3!$A$2:$D$676,4,0)</f>
        <v>80822</v>
      </c>
      <c r="E3249" s="138">
        <v>16</v>
      </c>
      <c r="F3249">
        <v>1</v>
      </c>
    </row>
    <row r="3250" spans="1:7">
      <c r="A3250" s="136">
        <v>44137</v>
      </c>
      <c r="B3250" s="137">
        <v>44137</v>
      </c>
      <c r="C3250" s="138" t="s">
        <v>409</v>
      </c>
      <c r="D3250" s="139">
        <f>VLOOKUP(Pag_Inicio_Corr_mas_casos[[#This Row],[Corregimiento]],Hoja3!$A$2:$D$676,4,0)</f>
        <v>80820</v>
      </c>
      <c r="E3250" s="138">
        <v>14</v>
      </c>
      <c r="F3250">
        <v>1</v>
      </c>
    </row>
    <row r="3251" spans="1:7">
      <c r="A3251" s="136">
        <v>44137</v>
      </c>
      <c r="B3251" s="137">
        <v>44137</v>
      </c>
      <c r="C3251" s="138" t="s">
        <v>515</v>
      </c>
      <c r="D3251" s="139">
        <f>VLOOKUP(Pag_Inicio_Corr_mas_casos[[#This Row],[Corregimiento]],Hoja3!$A$2:$D$676,4,0)</f>
        <v>91101</v>
      </c>
      <c r="E3251" s="138">
        <v>14</v>
      </c>
      <c r="F3251">
        <v>1</v>
      </c>
    </row>
    <row r="3252" spans="1:7">
      <c r="A3252" s="136">
        <v>44137</v>
      </c>
      <c r="B3252" s="137">
        <v>44137</v>
      </c>
      <c r="C3252" s="138" t="s">
        <v>420</v>
      </c>
      <c r="D3252" s="139">
        <f>VLOOKUP(Pag_Inicio_Corr_mas_casos[[#This Row],[Corregimiento]],Hoja3!$A$2:$D$676,4,0)</f>
        <v>80809</v>
      </c>
      <c r="E3252" s="138">
        <v>13</v>
      </c>
      <c r="F3252">
        <v>1</v>
      </c>
    </row>
    <row r="3253" spans="1:7">
      <c r="A3253" s="136">
        <v>44137</v>
      </c>
      <c r="B3253" s="137">
        <v>44137</v>
      </c>
      <c r="C3253" s="138" t="s">
        <v>380</v>
      </c>
      <c r="D3253" s="139">
        <f>VLOOKUP(Pag_Inicio_Corr_mas_casos[[#This Row],[Corregimiento]],Hoja3!$A$2:$D$676,4,0)</f>
        <v>81002</v>
      </c>
      <c r="E3253" s="138">
        <v>12</v>
      </c>
      <c r="F3253">
        <v>1</v>
      </c>
    </row>
    <row r="3254" spans="1:7">
      <c r="A3254" s="136">
        <v>44137</v>
      </c>
      <c r="B3254" s="137">
        <v>44137</v>
      </c>
      <c r="C3254" s="138" t="s">
        <v>397</v>
      </c>
      <c r="D3254" s="139">
        <f>VLOOKUP(Pag_Inicio_Corr_mas_casos[[#This Row],[Corregimiento]],Hoja3!$A$2:$D$676,4,0)</f>
        <v>40601</v>
      </c>
      <c r="E3254" s="138">
        <v>11</v>
      </c>
      <c r="F3254">
        <v>1</v>
      </c>
    </row>
    <row r="3255" spans="1:7">
      <c r="A3255" s="136">
        <v>44137</v>
      </c>
      <c r="B3255" s="137">
        <v>44137</v>
      </c>
      <c r="C3255" s="138" t="s">
        <v>395</v>
      </c>
      <c r="D3255" s="139">
        <f>VLOOKUP(Pag_Inicio_Corr_mas_casos[[#This Row],[Corregimiento]],Hoja3!$A$2:$D$676,4,0)</f>
        <v>80812</v>
      </c>
      <c r="E3255" s="138">
        <v>11</v>
      </c>
      <c r="F3255">
        <v>1</v>
      </c>
    </row>
    <row r="3256" spans="1:7">
      <c r="A3256" s="87">
        <v>44138</v>
      </c>
      <c r="B3256" s="88">
        <v>44138</v>
      </c>
      <c r="C3256" s="89" t="s">
        <v>580</v>
      </c>
      <c r="D3256" s="90">
        <f>VLOOKUP(Pag_Inicio_Corr_mas_casos[[#This Row],[Corregimiento]],Hoja3!$A$2:$D$676,4,0)</f>
        <v>30301</v>
      </c>
      <c r="E3256" s="89">
        <v>29</v>
      </c>
      <c r="F3256">
        <v>1</v>
      </c>
      <c r="G3256">
        <f>SUM(F3256:F3271)</f>
        <v>16</v>
      </c>
    </row>
    <row r="3257" spans="1:7">
      <c r="A3257" s="87">
        <v>44138</v>
      </c>
      <c r="B3257" s="88">
        <v>44138</v>
      </c>
      <c r="C3257" s="89" t="s">
        <v>390</v>
      </c>
      <c r="D3257" s="90">
        <f>VLOOKUP(Pag_Inicio_Corr_mas_casos[[#This Row],[Corregimiento]],Hoja3!$A$2:$D$676,4,0)</f>
        <v>80823</v>
      </c>
      <c r="E3257" s="89">
        <v>24</v>
      </c>
      <c r="F3257">
        <v>1</v>
      </c>
    </row>
    <row r="3258" spans="1:7">
      <c r="A3258" s="87">
        <v>44138</v>
      </c>
      <c r="B3258" s="88">
        <v>44138</v>
      </c>
      <c r="C3258" s="89" t="s">
        <v>395</v>
      </c>
      <c r="D3258" s="90">
        <f>VLOOKUP(Pag_Inicio_Corr_mas_casos[[#This Row],[Corregimiento]],Hoja3!$A$2:$D$676,4,0)</f>
        <v>80812</v>
      </c>
      <c r="E3258" s="89">
        <v>24</v>
      </c>
      <c r="F3258">
        <v>1</v>
      </c>
    </row>
    <row r="3259" spans="1:7">
      <c r="A3259" s="87">
        <v>44138</v>
      </c>
      <c r="B3259" s="88">
        <v>44138</v>
      </c>
      <c r="C3259" s="89" t="s">
        <v>379</v>
      </c>
      <c r="D3259" s="90">
        <f>VLOOKUP(Pag_Inicio_Corr_mas_casos[[#This Row],[Corregimiento]],Hoja3!$A$2:$D$676,4,0)</f>
        <v>130101</v>
      </c>
      <c r="E3259" s="89">
        <v>23</v>
      </c>
      <c r="F3259">
        <v>1</v>
      </c>
    </row>
    <row r="3260" spans="1:7">
      <c r="A3260" s="87">
        <v>44138</v>
      </c>
      <c r="B3260" s="88">
        <v>44138</v>
      </c>
      <c r="C3260" s="89" t="s">
        <v>392</v>
      </c>
      <c r="D3260" s="90">
        <f>VLOOKUP(Pag_Inicio_Corr_mas_casos[[#This Row],[Corregimiento]],Hoja3!$A$2:$D$676,4,0)</f>
        <v>80819</v>
      </c>
      <c r="E3260" s="89">
        <v>23</v>
      </c>
      <c r="F3260">
        <v>1</v>
      </c>
    </row>
    <row r="3261" spans="1:7">
      <c r="A3261" s="87">
        <v>44138</v>
      </c>
      <c r="B3261" s="88">
        <v>44138</v>
      </c>
      <c r="C3261" s="89" t="s">
        <v>381</v>
      </c>
      <c r="D3261" s="90">
        <f>VLOOKUP(Pag_Inicio_Corr_mas_casos[[#This Row],[Corregimiento]],Hoja3!$A$2:$D$676,4,0)</f>
        <v>130106</v>
      </c>
      <c r="E3261" s="89">
        <v>23</v>
      </c>
      <c r="F3261">
        <v>1</v>
      </c>
    </row>
    <row r="3262" spans="1:7">
      <c r="A3262" s="87">
        <v>44138</v>
      </c>
      <c r="B3262" s="88">
        <v>44138</v>
      </c>
      <c r="C3262" s="89" t="s">
        <v>483</v>
      </c>
      <c r="D3262" s="90">
        <f>VLOOKUP(Pag_Inicio_Corr_mas_casos[[#This Row],[Corregimiento]],Hoja3!$A$2:$D$676,4,0)</f>
        <v>40606</v>
      </c>
      <c r="E3262" s="89">
        <v>17</v>
      </c>
      <c r="F3262">
        <v>1</v>
      </c>
    </row>
    <row r="3263" spans="1:7">
      <c r="A3263" s="87">
        <v>44138</v>
      </c>
      <c r="B3263" s="88">
        <v>44138</v>
      </c>
      <c r="C3263" s="89" t="s">
        <v>391</v>
      </c>
      <c r="D3263" s="90">
        <f>VLOOKUP(Pag_Inicio_Corr_mas_casos[[#This Row],[Corregimiento]],Hoja3!$A$2:$D$676,4,0)</f>
        <v>81001</v>
      </c>
      <c r="E3263" s="89">
        <v>16</v>
      </c>
      <c r="F3263">
        <v>1</v>
      </c>
    </row>
    <row r="3264" spans="1:7">
      <c r="A3264" s="87">
        <v>44138</v>
      </c>
      <c r="B3264" s="88">
        <v>44138</v>
      </c>
      <c r="C3264" s="89" t="s">
        <v>414</v>
      </c>
      <c r="D3264" s="90">
        <f>VLOOKUP(Pag_Inicio_Corr_mas_casos[[#This Row],[Corregimiento]],Hoja3!$A$2:$D$676,4,0)</f>
        <v>130708</v>
      </c>
      <c r="E3264" s="89">
        <v>16</v>
      </c>
      <c r="F3264">
        <v>1</v>
      </c>
    </row>
    <row r="3265" spans="1:7">
      <c r="A3265" s="87">
        <v>44138</v>
      </c>
      <c r="B3265" s="88">
        <v>44138</v>
      </c>
      <c r="C3265" s="89" t="s">
        <v>398</v>
      </c>
      <c r="D3265" s="90">
        <f>VLOOKUP(Pag_Inicio_Corr_mas_casos[[#This Row],[Corregimiento]],Hoja3!$A$2:$D$676,4,0)</f>
        <v>80806</v>
      </c>
      <c r="E3265" s="89">
        <v>15</v>
      </c>
      <c r="F3265">
        <v>1</v>
      </c>
    </row>
    <row r="3266" spans="1:7">
      <c r="A3266" s="87">
        <v>44138</v>
      </c>
      <c r="B3266" s="88">
        <v>44138</v>
      </c>
      <c r="C3266" s="89" t="s">
        <v>440</v>
      </c>
      <c r="D3266" s="90">
        <f>VLOOKUP(Pag_Inicio_Corr_mas_casos[[#This Row],[Corregimiento]],Hoja3!$A$2:$D$676,4,0)</f>
        <v>100101</v>
      </c>
      <c r="E3266" s="89">
        <v>15</v>
      </c>
      <c r="F3266">
        <v>1</v>
      </c>
    </row>
    <row r="3267" spans="1:7">
      <c r="A3267" s="87">
        <v>44138</v>
      </c>
      <c r="B3267" s="88">
        <v>44138</v>
      </c>
      <c r="C3267" s="89" t="s">
        <v>388</v>
      </c>
      <c r="D3267" s="90">
        <f>VLOOKUP(Pag_Inicio_Corr_mas_casos[[#This Row],[Corregimiento]],Hoja3!$A$2:$D$676,4,0)</f>
        <v>80817</v>
      </c>
      <c r="E3267" s="89">
        <v>15</v>
      </c>
      <c r="F3267">
        <v>1</v>
      </c>
    </row>
    <row r="3268" spans="1:7">
      <c r="A3268" s="87">
        <v>44138</v>
      </c>
      <c r="B3268" s="88">
        <v>44138</v>
      </c>
      <c r="C3268" s="89" t="s">
        <v>387</v>
      </c>
      <c r="D3268" s="90">
        <f>VLOOKUP(Pag_Inicio_Corr_mas_casos[[#This Row],[Corregimiento]],Hoja3!$A$2:$D$676,4,0)</f>
        <v>80816</v>
      </c>
      <c r="E3268" s="89">
        <v>14</v>
      </c>
      <c r="F3268">
        <v>1</v>
      </c>
    </row>
    <row r="3269" spans="1:7">
      <c r="A3269" s="87">
        <v>44138</v>
      </c>
      <c r="B3269" s="88">
        <v>44138</v>
      </c>
      <c r="C3269" s="89" t="s">
        <v>389</v>
      </c>
      <c r="D3269" s="90">
        <f>VLOOKUP(Pag_Inicio_Corr_mas_casos[[#This Row],[Corregimiento]],Hoja3!$A$2:$D$676,4,0)</f>
        <v>80822</v>
      </c>
      <c r="E3269" s="89">
        <v>13</v>
      </c>
      <c r="F3269">
        <v>1</v>
      </c>
    </row>
    <row r="3270" spans="1:7">
      <c r="A3270" s="87">
        <v>44138</v>
      </c>
      <c r="B3270" s="88">
        <v>44138</v>
      </c>
      <c r="C3270" s="89" t="s">
        <v>431</v>
      </c>
      <c r="D3270" s="90">
        <f>VLOOKUP(Pag_Inicio_Corr_mas_casos[[#This Row],[Corregimiento]],Hoja3!$A$2:$D$676,4,0)</f>
        <v>80807</v>
      </c>
      <c r="E3270" s="89">
        <v>12</v>
      </c>
      <c r="F3270">
        <v>1</v>
      </c>
    </row>
    <row r="3271" spans="1:7">
      <c r="A3271" s="87">
        <v>44138</v>
      </c>
      <c r="B3271" s="88">
        <v>44138</v>
      </c>
      <c r="C3271" s="89" t="s">
        <v>383</v>
      </c>
      <c r="D3271" s="90">
        <f>VLOOKUP(Pag_Inicio_Corr_mas_casos[[#This Row],[Corregimiento]],Hoja3!$A$2:$D$676,4,0)</f>
        <v>130102</v>
      </c>
      <c r="E3271" s="89">
        <v>12</v>
      </c>
      <c r="F3271">
        <v>1</v>
      </c>
    </row>
    <row r="3272" spans="1:7">
      <c r="A3272" s="140">
        <v>44139</v>
      </c>
      <c r="B3272" s="141">
        <v>44139</v>
      </c>
      <c r="C3272" s="142" t="s">
        <v>395</v>
      </c>
      <c r="D3272" s="143">
        <f>VLOOKUP(Pag_Inicio_Corr_mas_casos[[#This Row],[Corregimiento]],Hoja3!$A$2:$D$676,4,0)</f>
        <v>80812</v>
      </c>
      <c r="E3272" s="142">
        <v>15</v>
      </c>
      <c r="F3272">
        <v>1</v>
      </c>
      <c r="G3272">
        <f>SUM(F3272:F3279)</f>
        <v>8</v>
      </c>
    </row>
    <row r="3273" spans="1:7">
      <c r="A3273" s="140">
        <v>44139</v>
      </c>
      <c r="B3273" s="141">
        <v>44139</v>
      </c>
      <c r="C3273" s="142" t="s">
        <v>396</v>
      </c>
      <c r="D3273" s="143">
        <f>VLOOKUP(Pag_Inicio_Corr_mas_casos[[#This Row],[Corregimiento]],Hoja3!$A$2:$D$676,4,0)</f>
        <v>130702</v>
      </c>
      <c r="E3273" s="142">
        <v>15</v>
      </c>
      <c r="F3273">
        <v>1</v>
      </c>
    </row>
    <row r="3274" spans="1:7">
      <c r="A3274" s="140">
        <v>44139</v>
      </c>
      <c r="B3274" s="141">
        <v>44139</v>
      </c>
      <c r="C3274" s="142" t="s">
        <v>420</v>
      </c>
      <c r="D3274" s="143">
        <f>VLOOKUP(Pag_Inicio_Corr_mas_casos[[#This Row],[Corregimiento]],Hoja3!$A$2:$D$676,4,0)</f>
        <v>80809</v>
      </c>
      <c r="E3274" s="142">
        <v>14</v>
      </c>
      <c r="F3274">
        <v>1</v>
      </c>
    </row>
    <row r="3275" spans="1:7">
      <c r="A3275" s="140">
        <v>44139</v>
      </c>
      <c r="B3275" s="141">
        <v>44139</v>
      </c>
      <c r="C3275" s="142" t="s">
        <v>470</v>
      </c>
      <c r="D3275" s="143">
        <f>VLOOKUP(Pag_Inicio_Corr_mas_casos[[#This Row],[Corregimiento]],Hoja3!$A$2:$D$676,4,0)</f>
        <v>30110</v>
      </c>
      <c r="E3275" s="142">
        <v>12</v>
      </c>
      <c r="F3275">
        <v>1</v>
      </c>
    </row>
    <row r="3276" spans="1:7">
      <c r="A3276" s="140">
        <v>44139</v>
      </c>
      <c r="B3276" s="141">
        <v>44139</v>
      </c>
      <c r="C3276" s="142" t="s">
        <v>426</v>
      </c>
      <c r="D3276" s="143">
        <f>VLOOKUP(Pag_Inicio_Corr_mas_casos[[#This Row],[Corregimiento]],Hoja3!$A$2:$D$676,4,0)</f>
        <v>81009</v>
      </c>
      <c r="E3276" s="142">
        <v>12</v>
      </c>
      <c r="F3276">
        <v>1</v>
      </c>
    </row>
    <row r="3277" spans="1:7">
      <c r="A3277" s="140">
        <v>44139</v>
      </c>
      <c r="B3277" s="141">
        <v>44139</v>
      </c>
      <c r="C3277" s="142" t="s">
        <v>389</v>
      </c>
      <c r="D3277" s="143">
        <f>VLOOKUP(Pag_Inicio_Corr_mas_casos[[#This Row],[Corregimiento]],Hoja3!$A$2:$D$676,4,0)</f>
        <v>80822</v>
      </c>
      <c r="E3277" s="142">
        <v>12</v>
      </c>
      <c r="F3277">
        <v>1</v>
      </c>
    </row>
    <row r="3278" spans="1:7">
      <c r="A3278" s="140">
        <v>44139</v>
      </c>
      <c r="B3278" s="141">
        <v>44139</v>
      </c>
      <c r="C3278" s="142" t="s">
        <v>415</v>
      </c>
      <c r="D3278" s="143">
        <f>VLOOKUP(Pag_Inicio_Corr_mas_casos[[#This Row],[Corregimiento]],Hoja3!$A$2:$D$676,4,0)</f>
        <v>80826</v>
      </c>
      <c r="E3278" s="142">
        <v>12</v>
      </c>
      <c r="F3278">
        <v>1</v>
      </c>
    </row>
    <row r="3279" spans="1:7">
      <c r="A3279" s="140">
        <v>44139</v>
      </c>
      <c r="B3279" s="141">
        <v>44139</v>
      </c>
      <c r="C3279" s="142" t="s">
        <v>392</v>
      </c>
      <c r="D3279" s="143">
        <f>VLOOKUP(Pag_Inicio_Corr_mas_casos[[#This Row],[Corregimiento]],Hoja3!$A$2:$D$676,4,0)</f>
        <v>80819</v>
      </c>
      <c r="E3279" s="142">
        <v>11</v>
      </c>
      <c r="F3279">
        <v>1</v>
      </c>
    </row>
    <row r="3280" spans="1:7">
      <c r="A3280" s="99">
        <v>44140</v>
      </c>
      <c r="B3280" s="100">
        <v>44140</v>
      </c>
      <c r="C3280" s="101" t="s">
        <v>420</v>
      </c>
      <c r="D3280" s="102">
        <f>VLOOKUP(Pag_Inicio_Corr_mas_casos[[#This Row],[Corregimiento]],Hoja3!$A$2:$D$676,4,0)</f>
        <v>80809</v>
      </c>
      <c r="E3280" s="101">
        <v>17</v>
      </c>
      <c r="F3280">
        <v>1</v>
      </c>
      <c r="G3280">
        <f>SUM(F3280:F3288)</f>
        <v>9</v>
      </c>
    </row>
    <row r="3281" spans="1:7">
      <c r="A3281" s="99">
        <v>44140</v>
      </c>
      <c r="B3281" s="100">
        <v>44140</v>
      </c>
      <c r="C3281" s="101" t="s">
        <v>389</v>
      </c>
      <c r="D3281" s="102">
        <f>VLOOKUP(Pag_Inicio_Corr_mas_casos[[#This Row],[Corregimiento]],Hoja3!$A$2:$D$676,4,0)</f>
        <v>80822</v>
      </c>
      <c r="E3281" s="101">
        <v>16</v>
      </c>
      <c r="F3281">
        <v>1</v>
      </c>
    </row>
    <row r="3282" spans="1:7">
      <c r="A3282" s="99">
        <v>44140</v>
      </c>
      <c r="B3282" s="100">
        <v>44140</v>
      </c>
      <c r="C3282" s="101" t="s">
        <v>398</v>
      </c>
      <c r="D3282" s="102">
        <f>VLOOKUP(Pag_Inicio_Corr_mas_casos[[#This Row],[Corregimiento]],Hoja3!$A$2:$D$676,4,0)</f>
        <v>80806</v>
      </c>
      <c r="E3282" s="101">
        <v>16</v>
      </c>
      <c r="F3282">
        <v>1</v>
      </c>
    </row>
    <row r="3283" spans="1:7">
      <c r="A3283" s="99">
        <v>44140</v>
      </c>
      <c r="B3283" s="100">
        <v>44140</v>
      </c>
      <c r="C3283" s="101" t="s">
        <v>383</v>
      </c>
      <c r="D3283" s="102">
        <f>VLOOKUP(Pag_Inicio_Corr_mas_casos[[#This Row],[Corregimiento]],Hoja3!$A$2:$D$676,4,0)</f>
        <v>130102</v>
      </c>
      <c r="E3283" s="101">
        <v>15</v>
      </c>
      <c r="F3283">
        <v>1</v>
      </c>
    </row>
    <row r="3284" spans="1:7">
      <c r="A3284" s="99">
        <v>44140</v>
      </c>
      <c r="B3284" s="100">
        <v>44140</v>
      </c>
      <c r="C3284" s="101" t="s">
        <v>515</v>
      </c>
      <c r="D3284" s="102">
        <f>VLOOKUP(Pag_Inicio_Corr_mas_casos[[#This Row],[Corregimiento]],Hoja3!$A$2:$D$676,4,0)</f>
        <v>91101</v>
      </c>
      <c r="E3284" s="101">
        <v>14</v>
      </c>
      <c r="F3284">
        <v>1</v>
      </c>
    </row>
    <row r="3285" spans="1:7">
      <c r="A3285" s="99">
        <v>44140</v>
      </c>
      <c r="B3285" s="100">
        <v>44140</v>
      </c>
      <c r="C3285" s="101" t="s">
        <v>396</v>
      </c>
      <c r="D3285" s="102">
        <f>VLOOKUP(Pag_Inicio_Corr_mas_casos[[#This Row],[Corregimiento]],Hoja3!$A$2:$D$676,4,0)</f>
        <v>130702</v>
      </c>
      <c r="E3285" s="101">
        <v>13</v>
      </c>
      <c r="F3285">
        <v>1</v>
      </c>
    </row>
    <row r="3286" spans="1:7">
      <c r="A3286" s="99">
        <v>44140</v>
      </c>
      <c r="B3286" s="100">
        <v>44140</v>
      </c>
      <c r="C3286" s="101" t="s">
        <v>426</v>
      </c>
      <c r="D3286" s="102">
        <f>VLOOKUP(Pag_Inicio_Corr_mas_casos[[#This Row],[Corregimiento]],Hoja3!$A$2:$D$676,4,0)</f>
        <v>81009</v>
      </c>
      <c r="E3286" s="101">
        <v>13</v>
      </c>
      <c r="F3286">
        <v>1</v>
      </c>
    </row>
    <row r="3287" spans="1:7">
      <c r="A3287" s="99">
        <v>44140</v>
      </c>
      <c r="B3287" s="100">
        <v>44140</v>
      </c>
      <c r="C3287" s="101" t="s">
        <v>430</v>
      </c>
      <c r="D3287" s="102">
        <f>VLOOKUP(Pag_Inicio_Corr_mas_casos[[#This Row],[Corregimiento]],Hoja3!$A$2:$D$676,4,0)</f>
        <v>80508</v>
      </c>
      <c r="E3287" s="101">
        <v>13</v>
      </c>
      <c r="F3287">
        <v>1</v>
      </c>
    </row>
    <row r="3288" spans="1:7">
      <c r="A3288" s="99">
        <v>44140</v>
      </c>
      <c r="B3288" s="100">
        <v>44140</v>
      </c>
      <c r="C3288" s="101" t="s">
        <v>392</v>
      </c>
      <c r="D3288" s="102">
        <f>VLOOKUP(Pag_Inicio_Corr_mas_casos[[#This Row],[Corregimiento]],Hoja3!$A$2:$D$676,4,0)</f>
        <v>80819</v>
      </c>
      <c r="E3288" s="101">
        <v>12</v>
      </c>
      <c r="F3288">
        <v>1</v>
      </c>
    </row>
    <row r="3289" spans="1:7">
      <c r="A3289" s="91">
        <v>44141</v>
      </c>
      <c r="B3289" s="92">
        <v>44141</v>
      </c>
      <c r="C3289" s="93" t="s">
        <v>451</v>
      </c>
      <c r="D3289" s="94">
        <f>VLOOKUP(Pag_Inicio_Corr_mas_casos[[#This Row],[Corregimiento]],Hoja3!$A$2:$D$676,4,0)</f>
        <v>20601</v>
      </c>
      <c r="E3289" s="93">
        <v>85</v>
      </c>
      <c r="F3289">
        <v>1</v>
      </c>
      <c r="G3289">
        <f>SUM(F3289:F3325)</f>
        <v>37</v>
      </c>
    </row>
    <row r="3290" spans="1:7">
      <c r="A3290" s="91">
        <v>44141</v>
      </c>
      <c r="B3290" s="92">
        <v>44141</v>
      </c>
      <c r="C3290" s="93" t="s">
        <v>395</v>
      </c>
      <c r="D3290" s="94">
        <f>VLOOKUP(Pag_Inicio_Corr_mas_casos[[#This Row],[Corregimiento]],Hoja3!$A$2:$D$676,4,0)</f>
        <v>80812</v>
      </c>
      <c r="E3290" s="93">
        <v>34</v>
      </c>
      <c r="F3290">
        <v>1</v>
      </c>
    </row>
    <row r="3291" spans="1:7">
      <c r="A3291" s="91">
        <v>44141</v>
      </c>
      <c r="B3291" s="92">
        <v>44141</v>
      </c>
      <c r="C3291" s="93" t="s">
        <v>392</v>
      </c>
      <c r="D3291" s="94">
        <f>VLOOKUP(Pag_Inicio_Corr_mas_casos[[#This Row],[Corregimiento]],Hoja3!$A$2:$D$676,4,0)</f>
        <v>80819</v>
      </c>
      <c r="E3291" s="93">
        <v>34</v>
      </c>
      <c r="F3291">
        <v>1</v>
      </c>
    </row>
    <row r="3292" spans="1:7">
      <c r="A3292" s="91">
        <v>44141</v>
      </c>
      <c r="B3292" s="92">
        <v>44141</v>
      </c>
      <c r="C3292" s="93" t="s">
        <v>420</v>
      </c>
      <c r="D3292" s="94">
        <f>VLOOKUP(Pag_Inicio_Corr_mas_casos[[#This Row],[Corregimiento]],Hoja3!$A$2:$D$676,4,0)</f>
        <v>80809</v>
      </c>
      <c r="E3292" s="93">
        <v>30</v>
      </c>
      <c r="F3292">
        <v>1</v>
      </c>
    </row>
    <row r="3293" spans="1:7">
      <c r="A3293" s="91">
        <v>44141</v>
      </c>
      <c r="B3293" s="92">
        <v>44141</v>
      </c>
      <c r="C3293" s="93" t="s">
        <v>391</v>
      </c>
      <c r="D3293" s="94">
        <f>VLOOKUP(Pag_Inicio_Corr_mas_casos[[#This Row],[Corregimiento]],Hoja3!$A$2:$D$676,4,0)</f>
        <v>81001</v>
      </c>
      <c r="E3293" s="93">
        <v>29</v>
      </c>
      <c r="F3293">
        <v>1</v>
      </c>
    </row>
    <row r="3294" spans="1:7">
      <c r="A3294" s="91">
        <v>44141</v>
      </c>
      <c r="B3294" s="92">
        <v>44141</v>
      </c>
      <c r="C3294" s="93" t="s">
        <v>393</v>
      </c>
      <c r="D3294" s="94">
        <f>VLOOKUP(Pag_Inicio_Corr_mas_casos[[#This Row],[Corregimiento]],Hoja3!$A$2:$D$676,4,0)</f>
        <v>130107</v>
      </c>
      <c r="E3294" s="93">
        <v>28</v>
      </c>
      <c r="F3294">
        <v>1</v>
      </c>
    </row>
    <row r="3295" spans="1:7">
      <c r="A3295" s="91">
        <v>44141</v>
      </c>
      <c r="B3295" s="92">
        <v>44141</v>
      </c>
      <c r="C3295" s="93" t="s">
        <v>418</v>
      </c>
      <c r="D3295" s="94">
        <f>VLOOKUP(Pag_Inicio_Corr_mas_casos[[#This Row],[Corregimiento]],Hoja3!$A$2:$D$676,4,0)</f>
        <v>130105</v>
      </c>
      <c r="E3295" s="93">
        <v>28</v>
      </c>
      <c r="F3295">
        <v>1</v>
      </c>
    </row>
    <row r="3296" spans="1:7">
      <c r="A3296" s="91">
        <v>44141</v>
      </c>
      <c r="B3296" s="92">
        <v>44141</v>
      </c>
      <c r="C3296" s="93" t="s">
        <v>425</v>
      </c>
      <c r="D3296" s="94">
        <f>VLOOKUP(Pag_Inicio_Corr_mas_casos[[#This Row],[Corregimiento]],Hoja3!$A$2:$D$676,4,0)</f>
        <v>81003</v>
      </c>
      <c r="E3296" s="93">
        <v>27</v>
      </c>
      <c r="F3296">
        <v>1</v>
      </c>
    </row>
    <row r="3297" spans="1:6">
      <c r="A3297" s="91">
        <v>44141</v>
      </c>
      <c r="B3297" s="92">
        <v>44141</v>
      </c>
      <c r="C3297" s="93" t="s">
        <v>390</v>
      </c>
      <c r="D3297" s="94">
        <f>VLOOKUP(Pag_Inicio_Corr_mas_casos[[#This Row],[Corregimiento]],Hoja3!$A$2:$D$676,4,0)</f>
        <v>80823</v>
      </c>
      <c r="E3297" s="93">
        <v>26</v>
      </c>
      <c r="F3297">
        <v>1</v>
      </c>
    </row>
    <row r="3298" spans="1:6">
      <c r="A3298" s="91">
        <v>44141</v>
      </c>
      <c r="B3298" s="92">
        <v>44141</v>
      </c>
      <c r="C3298" s="93" t="s">
        <v>389</v>
      </c>
      <c r="D3298" s="94">
        <f>VLOOKUP(Pag_Inicio_Corr_mas_casos[[#This Row],[Corregimiento]],Hoja3!$A$2:$D$676,4,0)</f>
        <v>80822</v>
      </c>
      <c r="E3298" s="93">
        <v>24</v>
      </c>
      <c r="F3298">
        <v>1</v>
      </c>
    </row>
    <row r="3299" spans="1:6">
      <c r="A3299" s="91">
        <v>44141</v>
      </c>
      <c r="B3299" s="92">
        <v>44141</v>
      </c>
      <c r="C3299" s="93" t="s">
        <v>386</v>
      </c>
      <c r="D3299" s="94">
        <f>VLOOKUP(Pag_Inicio_Corr_mas_casos[[#This Row],[Corregimiento]],Hoja3!$A$2:$D$676,4,0)</f>
        <v>81008</v>
      </c>
      <c r="E3299" s="93">
        <v>24</v>
      </c>
      <c r="F3299">
        <v>1</v>
      </c>
    </row>
    <row r="3300" spans="1:6">
      <c r="A3300" s="91">
        <v>44141</v>
      </c>
      <c r="B3300" s="92">
        <v>44141</v>
      </c>
      <c r="C3300" s="93" t="s">
        <v>426</v>
      </c>
      <c r="D3300" s="94">
        <f>VLOOKUP(Pag_Inicio_Corr_mas_casos[[#This Row],[Corregimiento]],Hoja3!$A$2:$D$676,4,0)</f>
        <v>81009</v>
      </c>
      <c r="E3300" s="93">
        <v>24</v>
      </c>
      <c r="F3300">
        <v>1</v>
      </c>
    </row>
    <row r="3301" spans="1:6">
      <c r="A3301" s="91">
        <v>44141</v>
      </c>
      <c r="B3301" s="92">
        <v>44141</v>
      </c>
      <c r="C3301" s="93" t="s">
        <v>384</v>
      </c>
      <c r="D3301" s="94">
        <f>VLOOKUP(Pag_Inicio_Corr_mas_casos[[#This Row],[Corregimiento]],Hoja3!$A$2:$D$676,4,0)</f>
        <v>80821</v>
      </c>
      <c r="E3301" s="93">
        <v>23</v>
      </c>
      <c r="F3301">
        <v>1</v>
      </c>
    </row>
    <row r="3302" spans="1:6">
      <c r="A3302" s="91">
        <v>44141</v>
      </c>
      <c r="B3302" s="92">
        <v>44141</v>
      </c>
      <c r="C3302" s="93" t="s">
        <v>388</v>
      </c>
      <c r="D3302" s="94">
        <f>VLOOKUP(Pag_Inicio_Corr_mas_casos[[#This Row],[Corregimiento]],Hoja3!$A$2:$D$676,4,0)</f>
        <v>80817</v>
      </c>
      <c r="E3302" s="93">
        <v>23</v>
      </c>
      <c r="F3302">
        <v>1</v>
      </c>
    </row>
    <row r="3303" spans="1:6">
      <c r="A3303" s="91">
        <v>44141</v>
      </c>
      <c r="B3303" s="92">
        <v>44141</v>
      </c>
      <c r="C3303" s="93" t="s">
        <v>380</v>
      </c>
      <c r="D3303" s="94">
        <f>VLOOKUP(Pag_Inicio_Corr_mas_casos[[#This Row],[Corregimiento]],Hoja3!$A$2:$D$676,4,0)</f>
        <v>81002</v>
      </c>
      <c r="E3303" s="93">
        <v>22</v>
      </c>
      <c r="F3303">
        <v>1</v>
      </c>
    </row>
    <row r="3304" spans="1:6">
      <c r="A3304" s="91">
        <v>44141</v>
      </c>
      <c r="B3304" s="92">
        <v>44141</v>
      </c>
      <c r="C3304" s="93" t="s">
        <v>400</v>
      </c>
      <c r="D3304" s="94">
        <f>VLOOKUP(Pag_Inicio_Corr_mas_casos[[#This Row],[Corregimiento]],Hoja3!$A$2:$D$676,4,0)</f>
        <v>80810</v>
      </c>
      <c r="E3304" s="93">
        <v>22</v>
      </c>
      <c r="F3304">
        <v>1</v>
      </c>
    </row>
    <row r="3305" spans="1:6">
      <c r="A3305" s="91">
        <v>44141</v>
      </c>
      <c r="B3305" s="92">
        <v>44141</v>
      </c>
      <c r="C3305" s="93" t="s">
        <v>431</v>
      </c>
      <c r="D3305" s="94">
        <f>VLOOKUP(Pag_Inicio_Corr_mas_casos[[#This Row],[Corregimiento]],Hoja3!$A$2:$D$676,4,0)</f>
        <v>80807</v>
      </c>
      <c r="E3305" s="93">
        <v>20</v>
      </c>
      <c r="F3305">
        <v>1</v>
      </c>
    </row>
    <row r="3306" spans="1:6">
      <c r="A3306" s="91">
        <v>44141</v>
      </c>
      <c r="B3306" s="92">
        <v>44141</v>
      </c>
      <c r="C3306" s="93" t="s">
        <v>581</v>
      </c>
      <c r="D3306" s="94">
        <f>VLOOKUP(Pag_Inicio_Corr_mas_casos[[#This Row],[Corregimiento]],Hoja3!$A$2:$D$676,4,0)</f>
        <v>20302</v>
      </c>
      <c r="E3306" s="93">
        <v>18</v>
      </c>
      <c r="F3306">
        <v>1</v>
      </c>
    </row>
    <row r="3307" spans="1:6">
      <c r="A3307" s="91">
        <v>44141</v>
      </c>
      <c r="B3307" s="92">
        <v>44141</v>
      </c>
      <c r="C3307" s="93" t="s">
        <v>414</v>
      </c>
      <c r="D3307" s="94">
        <f>VLOOKUP(Pag_Inicio_Corr_mas_casos[[#This Row],[Corregimiento]],Hoja3!$A$2:$D$676,4,0)</f>
        <v>130708</v>
      </c>
      <c r="E3307" s="93">
        <v>18</v>
      </c>
      <c r="F3307">
        <v>1</v>
      </c>
    </row>
    <row r="3308" spans="1:6">
      <c r="A3308" s="91">
        <v>44141</v>
      </c>
      <c r="B3308" s="92">
        <v>44141</v>
      </c>
      <c r="C3308" s="93" t="s">
        <v>383</v>
      </c>
      <c r="D3308" s="94">
        <f>VLOOKUP(Pag_Inicio_Corr_mas_casos[[#This Row],[Corregimiento]],Hoja3!$A$2:$D$676,4,0)</f>
        <v>130102</v>
      </c>
      <c r="E3308" s="93">
        <v>18</v>
      </c>
      <c r="F3308">
        <v>1</v>
      </c>
    </row>
    <row r="3309" spans="1:6">
      <c r="A3309" s="91">
        <v>44141</v>
      </c>
      <c r="B3309" s="92">
        <v>44141</v>
      </c>
      <c r="C3309" s="93" t="s">
        <v>409</v>
      </c>
      <c r="D3309" s="94">
        <f>VLOOKUP(Pag_Inicio_Corr_mas_casos[[#This Row],[Corregimiento]],Hoja3!$A$2:$D$676,4,0)</f>
        <v>80820</v>
      </c>
      <c r="E3309" s="93">
        <v>18</v>
      </c>
      <c r="F3309">
        <v>1</v>
      </c>
    </row>
    <row r="3310" spans="1:6">
      <c r="A3310" s="91">
        <v>44141</v>
      </c>
      <c r="B3310" s="92">
        <v>44141</v>
      </c>
      <c r="C3310" s="93" t="s">
        <v>428</v>
      </c>
      <c r="D3310" s="94">
        <f>VLOOKUP(Pag_Inicio_Corr_mas_casos[[#This Row],[Corregimiento]],Hoja3!$A$2:$D$676,4,0)</f>
        <v>130701</v>
      </c>
      <c r="E3310" s="93">
        <v>17</v>
      </c>
      <c r="F3310">
        <v>1</v>
      </c>
    </row>
    <row r="3311" spans="1:6">
      <c r="A3311" s="91">
        <v>44141</v>
      </c>
      <c r="B3311" s="92">
        <v>44141</v>
      </c>
      <c r="C3311" s="93" t="s">
        <v>436</v>
      </c>
      <c r="D3311" s="94">
        <f>VLOOKUP(Pag_Inicio_Corr_mas_casos[[#This Row],[Corregimiento]],Hoja3!$A$2:$D$676,4,0)</f>
        <v>91001</v>
      </c>
      <c r="E3311" s="93">
        <v>17</v>
      </c>
      <c r="F3311">
        <v>1</v>
      </c>
    </row>
    <row r="3312" spans="1:6">
      <c r="A3312" s="91">
        <v>44141</v>
      </c>
      <c r="B3312" s="92">
        <v>44141</v>
      </c>
      <c r="C3312" s="93" t="s">
        <v>381</v>
      </c>
      <c r="D3312" s="94">
        <f>VLOOKUP(Pag_Inicio_Corr_mas_casos[[#This Row],[Corregimiento]],Hoja3!$A$2:$D$676,4,0)</f>
        <v>130106</v>
      </c>
      <c r="E3312" s="93">
        <v>17</v>
      </c>
      <c r="F3312">
        <v>1</v>
      </c>
    </row>
    <row r="3313" spans="1:7">
      <c r="A3313" s="91">
        <v>44141</v>
      </c>
      <c r="B3313" s="92">
        <v>44141</v>
      </c>
      <c r="C3313" s="93" t="s">
        <v>432</v>
      </c>
      <c r="D3313" s="94">
        <f>VLOOKUP(Pag_Inicio_Corr_mas_casos[[#This Row],[Corregimiento]],Hoja3!$A$2:$D$676,4,0)</f>
        <v>80814</v>
      </c>
      <c r="E3313" s="93">
        <v>16</v>
      </c>
      <c r="F3313">
        <v>1</v>
      </c>
    </row>
    <row r="3314" spans="1:7">
      <c r="A3314" s="91">
        <v>44141</v>
      </c>
      <c r="B3314" s="92">
        <v>44141</v>
      </c>
      <c r="C3314" s="93" t="s">
        <v>398</v>
      </c>
      <c r="D3314" s="94">
        <f>VLOOKUP(Pag_Inicio_Corr_mas_casos[[#This Row],[Corregimiento]],Hoja3!$A$2:$D$676,4,0)</f>
        <v>80806</v>
      </c>
      <c r="E3314" s="93">
        <v>16</v>
      </c>
      <c r="F3314">
        <v>1</v>
      </c>
    </row>
    <row r="3315" spans="1:7">
      <c r="A3315" s="91">
        <v>44141</v>
      </c>
      <c r="B3315" s="92">
        <v>44141</v>
      </c>
      <c r="C3315" s="93" t="s">
        <v>410</v>
      </c>
      <c r="D3315" s="94">
        <f>VLOOKUP(Pag_Inicio_Corr_mas_casos[[#This Row],[Corregimiento]],Hoja3!$A$2:$D$676,4,0)</f>
        <v>80815</v>
      </c>
      <c r="E3315" s="93">
        <v>16</v>
      </c>
      <c r="F3315">
        <v>1</v>
      </c>
    </row>
    <row r="3316" spans="1:7">
      <c r="A3316" s="91">
        <v>44141</v>
      </c>
      <c r="B3316" s="92">
        <v>44141</v>
      </c>
      <c r="C3316" s="93" t="s">
        <v>440</v>
      </c>
      <c r="D3316" s="94">
        <f>VLOOKUP(Pag_Inicio_Corr_mas_casos[[#This Row],[Corregimiento]],Hoja3!$A$2:$D$676,4,0)</f>
        <v>100101</v>
      </c>
      <c r="E3316" s="93">
        <v>16</v>
      </c>
      <c r="F3316">
        <v>1</v>
      </c>
    </row>
    <row r="3317" spans="1:7">
      <c r="A3317" s="91">
        <v>44141</v>
      </c>
      <c r="B3317" s="92">
        <v>44141</v>
      </c>
      <c r="C3317" s="93" t="s">
        <v>396</v>
      </c>
      <c r="D3317" s="94">
        <f>VLOOKUP(Pag_Inicio_Corr_mas_casos[[#This Row],[Corregimiento]],Hoja3!$A$2:$D$676,4,0)</f>
        <v>130702</v>
      </c>
      <c r="E3317" s="93">
        <v>15</v>
      </c>
      <c r="F3317">
        <v>1</v>
      </c>
    </row>
    <row r="3318" spans="1:7">
      <c r="A3318" s="91">
        <v>44141</v>
      </c>
      <c r="B3318" s="92">
        <v>44141</v>
      </c>
      <c r="C3318" s="93" t="s">
        <v>401</v>
      </c>
      <c r="D3318" s="94">
        <f>VLOOKUP(Pag_Inicio_Corr_mas_casos[[#This Row],[Corregimiento]],Hoja3!$A$2:$D$676,4,0)</f>
        <v>30107</v>
      </c>
      <c r="E3318" s="93">
        <v>14</v>
      </c>
      <c r="F3318">
        <v>1</v>
      </c>
    </row>
    <row r="3319" spans="1:7">
      <c r="A3319" s="91">
        <v>44141</v>
      </c>
      <c r="B3319" s="92">
        <v>44141</v>
      </c>
      <c r="C3319" s="93" t="s">
        <v>497</v>
      </c>
      <c r="D3319" s="94">
        <f>VLOOKUP(Pag_Inicio_Corr_mas_casos[[#This Row],[Corregimiento]],Hoja3!$A$2:$D$676,4,0)</f>
        <v>130705</v>
      </c>
      <c r="E3319" s="93">
        <v>14</v>
      </c>
      <c r="F3319">
        <v>1</v>
      </c>
    </row>
    <row r="3320" spans="1:7">
      <c r="A3320" s="91">
        <v>44141</v>
      </c>
      <c r="B3320" s="92">
        <v>44141</v>
      </c>
      <c r="C3320" s="93" t="s">
        <v>443</v>
      </c>
      <c r="D3320" s="94">
        <f>VLOOKUP(Pag_Inicio_Corr_mas_casos[[#This Row],[Corregimiento]],Hoja3!$A$2:$D$676,4,0)</f>
        <v>130716</v>
      </c>
      <c r="E3320" s="93">
        <v>14</v>
      </c>
      <c r="F3320">
        <v>1</v>
      </c>
    </row>
    <row r="3321" spans="1:7">
      <c r="A3321" s="91">
        <v>44141</v>
      </c>
      <c r="B3321" s="92">
        <v>44141</v>
      </c>
      <c r="C3321" s="93" t="s">
        <v>408</v>
      </c>
      <c r="D3321" s="94">
        <f>VLOOKUP(Pag_Inicio_Corr_mas_casos[[#This Row],[Corregimiento]],Hoja3!$A$2:$D$676,4,0)</f>
        <v>80808</v>
      </c>
      <c r="E3321" s="93">
        <v>14</v>
      </c>
      <c r="F3321">
        <v>1</v>
      </c>
    </row>
    <row r="3322" spans="1:7">
      <c r="A3322" s="91">
        <v>44141</v>
      </c>
      <c r="B3322" s="92">
        <v>44141</v>
      </c>
      <c r="C3322" s="93" t="s">
        <v>415</v>
      </c>
      <c r="D3322" s="94">
        <f>VLOOKUP(Pag_Inicio_Corr_mas_casos[[#This Row],[Corregimiento]],Hoja3!$A$2:$D$676,4,0)</f>
        <v>80826</v>
      </c>
      <c r="E3322" s="93">
        <v>13</v>
      </c>
      <c r="F3322">
        <v>1</v>
      </c>
    </row>
    <row r="3323" spans="1:7">
      <c r="A3323" s="91">
        <v>44141</v>
      </c>
      <c r="B3323" s="92">
        <v>44141</v>
      </c>
      <c r="C3323" s="93" t="s">
        <v>455</v>
      </c>
      <c r="D3323" s="94">
        <f>VLOOKUP(Pag_Inicio_Corr_mas_casos[[#This Row],[Corregimiento]],Hoja3!$A$2:$D$676,4,0)</f>
        <v>81004</v>
      </c>
      <c r="E3323" s="93">
        <v>13</v>
      </c>
      <c r="F3323">
        <v>1</v>
      </c>
    </row>
    <row r="3324" spans="1:7">
      <c r="A3324" s="91">
        <v>44141</v>
      </c>
      <c r="B3324" s="92">
        <v>44141</v>
      </c>
      <c r="C3324" s="93" t="s">
        <v>387</v>
      </c>
      <c r="D3324" s="94">
        <f>VLOOKUP(Pag_Inicio_Corr_mas_casos[[#This Row],[Corregimiento]],Hoja3!$A$2:$D$676,4,0)</f>
        <v>80816</v>
      </c>
      <c r="E3324" s="93">
        <v>11</v>
      </c>
      <c r="F3324">
        <v>1</v>
      </c>
    </row>
    <row r="3325" spans="1:7">
      <c r="A3325" s="91">
        <v>44141</v>
      </c>
      <c r="B3325" s="92">
        <v>44141</v>
      </c>
      <c r="C3325" s="93" t="s">
        <v>405</v>
      </c>
      <c r="D3325" s="94">
        <f>VLOOKUP(Pag_Inicio_Corr_mas_casos[[#This Row],[Corregimiento]],Hoja3!$A$2:$D$676,4,0)</f>
        <v>80813</v>
      </c>
      <c r="E3325" s="93">
        <v>11</v>
      </c>
      <c r="F3325">
        <v>1</v>
      </c>
    </row>
    <row r="3326" spans="1:7">
      <c r="A3326" s="136">
        <v>44142</v>
      </c>
      <c r="B3326" s="137">
        <v>44142</v>
      </c>
      <c r="C3326" s="138" t="s">
        <v>451</v>
      </c>
      <c r="D3326" s="139">
        <f>VLOOKUP(Pag_Inicio_Corr_mas_casos[[#This Row],[Corregimiento]],Hoja3!$A$2:$D$676,4,0)</f>
        <v>20601</v>
      </c>
      <c r="E3326" s="138">
        <v>40</v>
      </c>
      <c r="F3326">
        <v>1</v>
      </c>
      <c r="G3326">
        <f>SUM(F3326:F3344)</f>
        <v>19</v>
      </c>
    </row>
    <row r="3327" spans="1:7">
      <c r="A3327" s="136">
        <v>44142</v>
      </c>
      <c r="B3327" s="137">
        <v>44142</v>
      </c>
      <c r="C3327" s="138" t="s">
        <v>395</v>
      </c>
      <c r="D3327" s="139">
        <f>VLOOKUP(Pag_Inicio_Corr_mas_casos[[#This Row],[Corregimiento]],Hoja3!$A$2:$D$676,4,0)</f>
        <v>80812</v>
      </c>
      <c r="E3327" s="138">
        <v>34</v>
      </c>
      <c r="F3327">
        <v>1</v>
      </c>
    </row>
    <row r="3328" spans="1:7">
      <c r="A3328" s="136">
        <v>44142</v>
      </c>
      <c r="B3328" s="137">
        <v>44142</v>
      </c>
      <c r="C3328" s="138" t="s">
        <v>515</v>
      </c>
      <c r="D3328" s="139">
        <f>VLOOKUP(Pag_Inicio_Corr_mas_casos[[#This Row],[Corregimiento]],Hoja3!$A$2:$D$676,4,0)</f>
        <v>91101</v>
      </c>
      <c r="E3328" s="138">
        <v>30</v>
      </c>
      <c r="F3328">
        <v>1</v>
      </c>
    </row>
    <row r="3329" spans="1:6">
      <c r="A3329" s="136">
        <v>44142</v>
      </c>
      <c r="B3329" s="137">
        <v>44142</v>
      </c>
      <c r="C3329" s="138" t="s">
        <v>381</v>
      </c>
      <c r="D3329" s="139">
        <f>VLOOKUP(Pag_Inicio_Corr_mas_casos[[#This Row],[Corregimiento]],Hoja3!$A$2:$D$676,4,0)</f>
        <v>130106</v>
      </c>
      <c r="E3329" s="138">
        <v>22</v>
      </c>
      <c r="F3329">
        <v>1</v>
      </c>
    </row>
    <row r="3330" spans="1:6">
      <c r="A3330" s="136">
        <v>44142</v>
      </c>
      <c r="B3330" s="137">
        <v>44142</v>
      </c>
      <c r="C3330" s="138" t="s">
        <v>379</v>
      </c>
      <c r="D3330" s="139">
        <f>VLOOKUP(Pag_Inicio_Corr_mas_casos[[#This Row],[Corregimiento]],Hoja3!$A$2:$D$676,4,0)</f>
        <v>130101</v>
      </c>
      <c r="E3330" s="138">
        <v>20</v>
      </c>
      <c r="F3330">
        <v>1</v>
      </c>
    </row>
    <row r="3331" spans="1:6">
      <c r="A3331" s="136">
        <v>44142</v>
      </c>
      <c r="B3331" s="137">
        <v>44142</v>
      </c>
      <c r="C3331" s="138" t="s">
        <v>392</v>
      </c>
      <c r="D3331" s="139">
        <f>VLOOKUP(Pag_Inicio_Corr_mas_casos[[#This Row],[Corregimiento]],Hoja3!$A$2:$D$676,4,0)</f>
        <v>80819</v>
      </c>
      <c r="E3331" s="138">
        <v>18</v>
      </c>
      <c r="F3331">
        <v>1</v>
      </c>
    </row>
    <row r="3332" spans="1:6">
      <c r="A3332" s="136">
        <v>44142</v>
      </c>
      <c r="B3332" s="137">
        <v>44142</v>
      </c>
      <c r="C3332" s="138" t="s">
        <v>405</v>
      </c>
      <c r="D3332" s="139">
        <f>VLOOKUP(Pag_Inicio_Corr_mas_casos[[#This Row],[Corregimiento]],Hoja3!$A$2:$D$676,4,0)</f>
        <v>80813</v>
      </c>
      <c r="E3332" s="138">
        <v>16</v>
      </c>
      <c r="F3332">
        <v>1</v>
      </c>
    </row>
    <row r="3333" spans="1:6">
      <c r="A3333" s="136">
        <v>44142</v>
      </c>
      <c r="B3333" s="137">
        <v>44142</v>
      </c>
      <c r="C3333" s="138" t="s">
        <v>383</v>
      </c>
      <c r="D3333" s="139">
        <f>VLOOKUP(Pag_Inicio_Corr_mas_casos[[#This Row],[Corregimiento]],Hoja3!$A$2:$D$676,4,0)</f>
        <v>130102</v>
      </c>
      <c r="E3333" s="138">
        <v>16</v>
      </c>
      <c r="F3333">
        <v>1</v>
      </c>
    </row>
    <row r="3334" spans="1:6">
      <c r="A3334" s="136">
        <v>44142</v>
      </c>
      <c r="B3334" s="137">
        <v>44142</v>
      </c>
      <c r="C3334" s="138" t="s">
        <v>412</v>
      </c>
      <c r="D3334" s="139">
        <f>VLOOKUP(Pag_Inicio_Corr_mas_casos[[#This Row],[Corregimiento]],Hoja3!$A$2:$D$676,4,0)</f>
        <v>80811</v>
      </c>
      <c r="E3334" s="138">
        <v>14</v>
      </c>
      <c r="F3334">
        <v>1</v>
      </c>
    </row>
    <row r="3335" spans="1:6">
      <c r="A3335" s="136">
        <v>44142</v>
      </c>
      <c r="B3335" s="137">
        <v>44142</v>
      </c>
      <c r="C3335" s="138" t="s">
        <v>408</v>
      </c>
      <c r="D3335" s="139">
        <f>VLOOKUP(Pag_Inicio_Corr_mas_casos[[#This Row],[Corregimiento]],Hoja3!$A$2:$D$676,4,0)</f>
        <v>80808</v>
      </c>
      <c r="E3335" s="138">
        <v>14</v>
      </c>
      <c r="F3335">
        <v>1</v>
      </c>
    </row>
    <row r="3336" spans="1:6">
      <c r="A3336" s="136">
        <v>44142</v>
      </c>
      <c r="B3336" s="137">
        <v>44142</v>
      </c>
      <c r="C3336" s="138" t="s">
        <v>417</v>
      </c>
      <c r="D3336" s="139">
        <f>VLOOKUP(Pag_Inicio_Corr_mas_casos[[#This Row],[Corregimiento]],Hoja3!$A$2:$D$676,4,0)</f>
        <v>80803</v>
      </c>
      <c r="E3336" s="138">
        <v>14</v>
      </c>
      <c r="F3336">
        <v>1</v>
      </c>
    </row>
    <row r="3337" spans="1:6">
      <c r="A3337" s="136">
        <v>44142</v>
      </c>
      <c r="B3337" s="137">
        <v>44142</v>
      </c>
      <c r="C3337" s="138" t="s">
        <v>398</v>
      </c>
      <c r="D3337" s="139">
        <f>VLOOKUP(Pag_Inicio_Corr_mas_casos[[#This Row],[Corregimiento]],Hoja3!$A$2:$D$676,4,0)</f>
        <v>80806</v>
      </c>
      <c r="E3337" s="138">
        <v>14</v>
      </c>
      <c r="F3337">
        <v>1</v>
      </c>
    </row>
    <row r="3338" spans="1:6">
      <c r="A3338" s="136">
        <v>44142</v>
      </c>
      <c r="B3338" s="137">
        <v>44142</v>
      </c>
      <c r="C3338" s="138" t="s">
        <v>420</v>
      </c>
      <c r="D3338" s="139">
        <f>VLOOKUP(Pag_Inicio_Corr_mas_casos[[#This Row],[Corregimiento]],Hoja3!$A$2:$D$676,4,0)</f>
        <v>80809</v>
      </c>
      <c r="E3338" s="138">
        <v>13</v>
      </c>
      <c r="F3338">
        <v>1</v>
      </c>
    </row>
    <row r="3339" spans="1:6">
      <c r="A3339" s="136">
        <v>44142</v>
      </c>
      <c r="B3339" s="137">
        <v>44142</v>
      </c>
      <c r="C3339" s="138" t="s">
        <v>399</v>
      </c>
      <c r="D3339" s="139">
        <f>VLOOKUP(Pag_Inicio_Corr_mas_casos[[#This Row],[Corregimiento]],Hoja3!$A$2:$D$676,4,0)</f>
        <v>130108</v>
      </c>
      <c r="E3339" s="138">
        <v>12</v>
      </c>
      <c r="F3339">
        <v>1</v>
      </c>
    </row>
    <row r="3340" spans="1:6">
      <c r="A3340" s="136">
        <v>44142</v>
      </c>
      <c r="B3340" s="137">
        <v>44142</v>
      </c>
      <c r="C3340" s="138" t="s">
        <v>391</v>
      </c>
      <c r="D3340" s="139">
        <f>VLOOKUP(Pag_Inicio_Corr_mas_casos[[#This Row],[Corregimiento]],Hoja3!$A$2:$D$676,4,0)</f>
        <v>81001</v>
      </c>
      <c r="E3340" s="138">
        <v>12</v>
      </c>
      <c r="F3340">
        <v>1</v>
      </c>
    </row>
    <row r="3341" spans="1:6">
      <c r="A3341" s="136">
        <v>44142</v>
      </c>
      <c r="B3341" s="137">
        <v>44142</v>
      </c>
      <c r="C3341" s="138" t="s">
        <v>400</v>
      </c>
      <c r="D3341" s="139">
        <f>VLOOKUP(Pag_Inicio_Corr_mas_casos[[#This Row],[Corregimiento]],Hoja3!$A$2:$D$676,4,0)</f>
        <v>80810</v>
      </c>
      <c r="E3341" s="138">
        <v>12</v>
      </c>
      <c r="F3341">
        <v>1</v>
      </c>
    </row>
    <row r="3342" spans="1:6">
      <c r="A3342" s="136">
        <v>44142</v>
      </c>
      <c r="B3342" s="137">
        <v>44142</v>
      </c>
      <c r="C3342" s="138" t="s">
        <v>431</v>
      </c>
      <c r="D3342" s="139">
        <f>VLOOKUP(Pag_Inicio_Corr_mas_casos[[#This Row],[Corregimiento]],Hoja3!$A$2:$D$676,4,0)</f>
        <v>80807</v>
      </c>
      <c r="E3342" s="138">
        <v>11</v>
      </c>
      <c r="F3342">
        <v>1</v>
      </c>
    </row>
    <row r="3343" spans="1:6">
      <c r="A3343" s="136">
        <v>44142</v>
      </c>
      <c r="B3343" s="137">
        <v>44142</v>
      </c>
      <c r="C3343" s="138" t="s">
        <v>582</v>
      </c>
      <c r="D3343" s="139">
        <f>VLOOKUP(Pag_Inicio_Corr_mas_casos[[#This Row],[Corregimiento]],Hoja3!$A$2:$D$676,4,0)</f>
        <v>91105</v>
      </c>
      <c r="E3343" s="138">
        <v>11</v>
      </c>
      <c r="F3343">
        <v>1</v>
      </c>
    </row>
    <row r="3344" spans="1:6">
      <c r="A3344" s="136">
        <v>44142</v>
      </c>
      <c r="B3344" s="137">
        <v>44142</v>
      </c>
      <c r="C3344" s="138" t="s">
        <v>384</v>
      </c>
      <c r="D3344" s="139">
        <f>VLOOKUP(Pag_Inicio_Corr_mas_casos[[#This Row],[Corregimiento]],Hoja3!$A$2:$D$676,4,0)</f>
        <v>80821</v>
      </c>
      <c r="E3344" s="138">
        <v>11</v>
      </c>
      <c r="F3344">
        <v>1</v>
      </c>
    </row>
    <row r="3345" spans="1:7">
      <c r="A3345" s="87">
        <v>44143</v>
      </c>
      <c r="B3345" s="88">
        <v>44143</v>
      </c>
      <c r="C3345" s="89" t="s">
        <v>384</v>
      </c>
      <c r="D3345" s="90">
        <f>VLOOKUP(Pag_Inicio_Corr_mas_casos[[#This Row],[Corregimiento]],Hoja3!$A$2:$D$676,4,0)</f>
        <v>80821</v>
      </c>
      <c r="E3345" s="89">
        <v>45</v>
      </c>
      <c r="F3345">
        <v>1</v>
      </c>
      <c r="G3345">
        <f>SUM(F3345:F3376)</f>
        <v>32</v>
      </c>
    </row>
    <row r="3346" spans="1:7">
      <c r="A3346" s="87">
        <v>44143</v>
      </c>
      <c r="B3346" s="88">
        <v>44143</v>
      </c>
      <c r="C3346" s="89" t="s">
        <v>414</v>
      </c>
      <c r="D3346" s="90">
        <f>VLOOKUP(Pag_Inicio_Corr_mas_casos[[#This Row],[Corregimiento]],Hoja3!$A$2:$D$676,4,0)</f>
        <v>130708</v>
      </c>
      <c r="E3346" s="89">
        <v>33</v>
      </c>
      <c r="F3346">
        <v>1</v>
      </c>
    </row>
    <row r="3347" spans="1:7">
      <c r="A3347" s="87">
        <v>44143</v>
      </c>
      <c r="B3347" s="88">
        <v>44143</v>
      </c>
      <c r="C3347" s="89" t="s">
        <v>420</v>
      </c>
      <c r="D3347" s="90">
        <f>VLOOKUP(Pag_Inicio_Corr_mas_casos[[#This Row],[Corregimiento]],Hoja3!$A$2:$D$676,4,0)</f>
        <v>80809</v>
      </c>
      <c r="E3347" s="89">
        <v>30</v>
      </c>
      <c r="F3347">
        <v>1</v>
      </c>
    </row>
    <row r="3348" spans="1:7">
      <c r="A3348" s="87">
        <v>44143</v>
      </c>
      <c r="B3348" s="88">
        <v>44143</v>
      </c>
      <c r="C3348" s="89" t="s">
        <v>396</v>
      </c>
      <c r="D3348" s="90">
        <f>VLOOKUP(Pag_Inicio_Corr_mas_casos[[#This Row],[Corregimiento]],Hoja3!$A$2:$D$676,4,0)</f>
        <v>130702</v>
      </c>
      <c r="E3348" s="89">
        <v>29</v>
      </c>
      <c r="F3348">
        <v>1</v>
      </c>
    </row>
    <row r="3349" spans="1:7">
      <c r="A3349" s="87">
        <v>44143</v>
      </c>
      <c r="B3349" s="88">
        <v>44143</v>
      </c>
      <c r="C3349" s="89" t="s">
        <v>387</v>
      </c>
      <c r="D3349" s="90">
        <f>VLOOKUP(Pag_Inicio_Corr_mas_casos[[#This Row],[Corregimiento]],Hoja3!$A$2:$D$676,4,0)</f>
        <v>80816</v>
      </c>
      <c r="E3349" s="89">
        <v>28</v>
      </c>
      <c r="F3349">
        <v>1</v>
      </c>
    </row>
    <row r="3350" spans="1:7">
      <c r="A3350" s="87">
        <v>44143</v>
      </c>
      <c r="B3350" s="88">
        <v>44143</v>
      </c>
      <c r="C3350" s="89" t="s">
        <v>392</v>
      </c>
      <c r="D3350" s="90">
        <f>VLOOKUP(Pag_Inicio_Corr_mas_casos[[#This Row],[Corregimiento]],Hoja3!$A$2:$D$676,4,0)</f>
        <v>80819</v>
      </c>
      <c r="E3350" s="89">
        <v>27</v>
      </c>
      <c r="F3350">
        <v>1</v>
      </c>
    </row>
    <row r="3351" spans="1:7">
      <c r="A3351" s="87">
        <v>44143</v>
      </c>
      <c r="B3351" s="88">
        <v>44143</v>
      </c>
      <c r="C3351" s="89" t="s">
        <v>451</v>
      </c>
      <c r="D3351" s="90">
        <f>VLOOKUP(Pag_Inicio_Corr_mas_casos[[#This Row],[Corregimiento]],Hoja3!$A$2:$D$676,4,0)</f>
        <v>20601</v>
      </c>
      <c r="E3351" s="89">
        <v>26</v>
      </c>
      <c r="F3351">
        <v>1</v>
      </c>
    </row>
    <row r="3352" spans="1:7">
      <c r="A3352" s="87">
        <v>44143</v>
      </c>
      <c r="B3352" s="88">
        <v>44143</v>
      </c>
      <c r="C3352" s="89" t="s">
        <v>395</v>
      </c>
      <c r="D3352" s="90">
        <f>VLOOKUP(Pag_Inicio_Corr_mas_casos[[#This Row],[Corregimiento]],Hoja3!$A$2:$D$676,4,0)</f>
        <v>80812</v>
      </c>
      <c r="E3352" s="89">
        <v>25</v>
      </c>
      <c r="F3352">
        <v>1</v>
      </c>
    </row>
    <row r="3353" spans="1:7">
      <c r="A3353" s="87">
        <v>44143</v>
      </c>
      <c r="B3353" s="88">
        <v>44143</v>
      </c>
      <c r="C3353" s="89" t="s">
        <v>381</v>
      </c>
      <c r="D3353" s="90">
        <f>VLOOKUP(Pag_Inicio_Corr_mas_casos[[#This Row],[Corregimiento]],Hoja3!$A$2:$D$676,4,0)</f>
        <v>130106</v>
      </c>
      <c r="E3353" s="89">
        <v>22</v>
      </c>
      <c r="F3353">
        <v>1</v>
      </c>
    </row>
    <row r="3354" spans="1:7">
      <c r="A3354" s="87">
        <v>44143</v>
      </c>
      <c r="B3354" s="88">
        <v>44143</v>
      </c>
      <c r="C3354" s="89" t="s">
        <v>379</v>
      </c>
      <c r="D3354" s="90">
        <f>VLOOKUP(Pag_Inicio_Corr_mas_casos[[#This Row],[Corregimiento]],Hoja3!$A$2:$D$676,4,0)</f>
        <v>130101</v>
      </c>
      <c r="E3354" s="89">
        <v>22</v>
      </c>
      <c r="F3354">
        <v>1</v>
      </c>
    </row>
    <row r="3355" spans="1:7">
      <c r="A3355" s="87">
        <v>44143</v>
      </c>
      <c r="B3355" s="88">
        <v>44143</v>
      </c>
      <c r="C3355" s="89" t="s">
        <v>415</v>
      </c>
      <c r="D3355" s="90">
        <f>VLOOKUP(Pag_Inicio_Corr_mas_casos[[#This Row],[Corregimiento]],Hoja3!$A$2:$D$676,4,0)</f>
        <v>80826</v>
      </c>
      <c r="E3355" s="89">
        <v>22</v>
      </c>
      <c r="F3355">
        <v>1</v>
      </c>
    </row>
    <row r="3356" spans="1:7">
      <c r="A3356" s="87">
        <v>44143</v>
      </c>
      <c r="B3356" s="88">
        <v>44143</v>
      </c>
      <c r="C3356" s="89" t="s">
        <v>385</v>
      </c>
      <c r="D3356" s="90">
        <f>VLOOKUP(Pag_Inicio_Corr_mas_casos[[#This Row],[Corregimiento]],Hoja3!$A$2:$D$676,4,0)</f>
        <v>81007</v>
      </c>
      <c r="E3356" s="89">
        <v>21</v>
      </c>
      <c r="F3356">
        <v>1</v>
      </c>
    </row>
    <row r="3357" spans="1:7">
      <c r="A3357" s="87">
        <v>44143</v>
      </c>
      <c r="B3357" s="88">
        <v>44143</v>
      </c>
      <c r="C3357" s="89" t="s">
        <v>405</v>
      </c>
      <c r="D3357" s="90">
        <f>VLOOKUP(Pag_Inicio_Corr_mas_casos[[#This Row],[Corregimiento]],Hoja3!$A$2:$D$676,4,0)</f>
        <v>80813</v>
      </c>
      <c r="E3357" s="89">
        <v>20</v>
      </c>
      <c r="F3357">
        <v>1</v>
      </c>
    </row>
    <row r="3358" spans="1:7">
      <c r="A3358" s="87">
        <v>44143</v>
      </c>
      <c r="B3358" s="88">
        <v>44143</v>
      </c>
      <c r="C3358" s="89" t="s">
        <v>424</v>
      </c>
      <c r="D3358" s="90">
        <f>VLOOKUP(Pag_Inicio_Corr_mas_casos[[#This Row],[Corregimiento]],Hoja3!$A$2:$D$676,4,0)</f>
        <v>130717</v>
      </c>
      <c r="E3358" s="89">
        <v>19</v>
      </c>
      <c r="F3358">
        <v>1</v>
      </c>
    </row>
    <row r="3359" spans="1:7">
      <c r="A3359" s="87">
        <v>44143</v>
      </c>
      <c r="B3359" s="88">
        <v>44143</v>
      </c>
      <c r="C3359" s="89" t="s">
        <v>390</v>
      </c>
      <c r="D3359" s="90">
        <f>VLOOKUP(Pag_Inicio_Corr_mas_casos[[#This Row],[Corregimiento]],Hoja3!$A$2:$D$676,4,0)</f>
        <v>80823</v>
      </c>
      <c r="E3359" s="89">
        <v>19</v>
      </c>
      <c r="F3359">
        <v>1</v>
      </c>
    </row>
    <row r="3360" spans="1:7">
      <c r="A3360" s="87">
        <v>44143</v>
      </c>
      <c r="B3360" s="88">
        <v>44143</v>
      </c>
      <c r="C3360" s="89" t="s">
        <v>380</v>
      </c>
      <c r="D3360" s="90">
        <f>VLOOKUP(Pag_Inicio_Corr_mas_casos[[#This Row],[Corregimiento]],Hoja3!$A$2:$D$676,4,0)</f>
        <v>81002</v>
      </c>
      <c r="E3360" s="89">
        <v>19</v>
      </c>
      <c r="F3360">
        <v>1</v>
      </c>
    </row>
    <row r="3361" spans="1:6">
      <c r="A3361" s="87">
        <v>44143</v>
      </c>
      <c r="B3361" s="88">
        <v>44143</v>
      </c>
      <c r="C3361" s="89" t="s">
        <v>435</v>
      </c>
      <c r="D3361" s="90">
        <f>VLOOKUP(Pag_Inicio_Corr_mas_casos[[#This Row],[Corregimiento]],Hoja3!$A$2:$D$676,4,0)</f>
        <v>130706</v>
      </c>
      <c r="E3361" s="89">
        <v>19</v>
      </c>
      <c r="F3361">
        <v>1</v>
      </c>
    </row>
    <row r="3362" spans="1:6">
      <c r="A3362" s="87">
        <v>44143</v>
      </c>
      <c r="B3362" s="88">
        <v>44143</v>
      </c>
      <c r="C3362" s="89" t="s">
        <v>426</v>
      </c>
      <c r="D3362" s="90">
        <f>VLOOKUP(Pag_Inicio_Corr_mas_casos[[#This Row],[Corregimiento]],Hoja3!$A$2:$D$676,4,0)</f>
        <v>81009</v>
      </c>
      <c r="E3362" s="89">
        <v>18</v>
      </c>
      <c r="F3362">
        <v>1</v>
      </c>
    </row>
    <row r="3363" spans="1:6">
      <c r="A3363" s="87">
        <v>44143</v>
      </c>
      <c r="B3363" s="88">
        <v>44143</v>
      </c>
      <c r="C3363" s="89" t="s">
        <v>400</v>
      </c>
      <c r="D3363" s="90">
        <f>VLOOKUP(Pag_Inicio_Corr_mas_casos[[#This Row],[Corregimiento]],Hoja3!$A$2:$D$676,4,0)</f>
        <v>80810</v>
      </c>
      <c r="E3363" s="89">
        <v>17</v>
      </c>
      <c r="F3363">
        <v>1</v>
      </c>
    </row>
    <row r="3364" spans="1:6">
      <c r="A3364" s="87">
        <v>44143</v>
      </c>
      <c r="B3364" s="88">
        <v>44143</v>
      </c>
      <c r="C3364" s="89" t="s">
        <v>383</v>
      </c>
      <c r="D3364" s="90">
        <f>VLOOKUP(Pag_Inicio_Corr_mas_casos[[#This Row],[Corregimiento]],Hoja3!$A$2:$D$676,4,0)</f>
        <v>130102</v>
      </c>
      <c r="E3364" s="89">
        <v>17</v>
      </c>
      <c r="F3364">
        <v>1</v>
      </c>
    </row>
    <row r="3365" spans="1:6">
      <c r="A3365" s="87">
        <v>44143</v>
      </c>
      <c r="B3365" s="88">
        <v>44143</v>
      </c>
      <c r="C3365" s="89" t="s">
        <v>428</v>
      </c>
      <c r="D3365" s="90">
        <f>VLOOKUP(Pag_Inicio_Corr_mas_casos[[#This Row],[Corregimiento]],Hoja3!$A$2:$D$676,4,0)</f>
        <v>130701</v>
      </c>
      <c r="E3365" s="89">
        <v>16</v>
      </c>
      <c r="F3365">
        <v>1</v>
      </c>
    </row>
    <row r="3366" spans="1:6">
      <c r="A3366" s="87">
        <v>44143</v>
      </c>
      <c r="B3366" s="88">
        <v>44143</v>
      </c>
      <c r="C3366" s="89" t="s">
        <v>391</v>
      </c>
      <c r="D3366" s="90">
        <f>VLOOKUP(Pag_Inicio_Corr_mas_casos[[#This Row],[Corregimiento]],Hoja3!$A$2:$D$676,4,0)</f>
        <v>81001</v>
      </c>
      <c r="E3366" s="89">
        <v>16</v>
      </c>
      <c r="F3366">
        <v>1</v>
      </c>
    </row>
    <row r="3367" spans="1:6">
      <c r="A3367" s="87">
        <v>44143</v>
      </c>
      <c r="B3367" s="88">
        <v>44143</v>
      </c>
      <c r="C3367" s="89" t="s">
        <v>431</v>
      </c>
      <c r="D3367" s="90">
        <f>VLOOKUP(Pag_Inicio_Corr_mas_casos[[#This Row],[Corregimiento]],Hoja3!$A$2:$D$676,4,0)</f>
        <v>80807</v>
      </c>
      <c r="E3367" s="89">
        <v>16</v>
      </c>
      <c r="F3367">
        <v>1</v>
      </c>
    </row>
    <row r="3368" spans="1:6">
      <c r="A3368" s="87">
        <v>44143</v>
      </c>
      <c r="B3368" s="88">
        <v>44143</v>
      </c>
      <c r="C3368" s="89" t="s">
        <v>397</v>
      </c>
      <c r="D3368" s="90">
        <f>VLOOKUP(Pag_Inicio_Corr_mas_casos[[#This Row],[Corregimiento]],Hoja3!$A$2:$D$676,4,0)</f>
        <v>40601</v>
      </c>
      <c r="E3368" s="89">
        <v>14</v>
      </c>
      <c r="F3368">
        <v>1</v>
      </c>
    </row>
    <row r="3369" spans="1:6">
      <c r="A3369" s="87">
        <v>44143</v>
      </c>
      <c r="B3369" s="88">
        <v>44143</v>
      </c>
      <c r="C3369" s="89" t="s">
        <v>388</v>
      </c>
      <c r="D3369" s="90">
        <f>VLOOKUP(Pag_Inicio_Corr_mas_casos[[#This Row],[Corregimiento]],Hoja3!$A$2:$D$676,4,0)</f>
        <v>80817</v>
      </c>
      <c r="E3369" s="89">
        <v>14</v>
      </c>
      <c r="F3369">
        <v>1</v>
      </c>
    </row>
    <row r="3370" spans="1:6">
      <c r="A3370" s="87">
        <v>44143</v>
      </c>
      <c r="B3370" s="88">
        <v>44143</v>
      </c>
      <c r="C3370" s="89" t="s">
        <v>398</v>
      </c>
      <c r="D3370" s="90">
        <f>VLOOKUP(Pag_Inicio_Corr_mas_casos[[#This Row],[Corregimiento]],Hoja3!$A$2:$D$676,4,0)</f>
        <v>80806</v>
      </c>
      <c r="E3370" s="89">
        <v>14</v>
      </c>
      <c r="F3370">
        <v>1</v>
      </c>
    </row>
    <row r="3371" spans="1:6">
      <c r="A3371" s="87">
        <v>44143</v>
      </c>
      <c r="B3371" s="88">
        <v>44143</v>
      </c>
      <c r="C3371" s="89" t="s">
        <v>523</v>
      </c>
      <c r="D3371" s="90">
        <f>VLOOKUP(Pag_Inicio_Corr_mas_casos[[#This Row],[Corregimiento]],Hoja3!$A$2:$D$676,4,0)</f>
        <v>20201</v>
      </c>
      <c r="E3371" s="89">
        <v>13</v>
      </c>
      <c r="F3371">
        <v>1</v>
      </c>
    </row>
    <row r="3372" spans="1:6">
      <c r="A3372" s="87">
        <v>44143</v>
      </c>
      <c r="B3372" s="88">
        <v>44143</v>
      </c>
      <c r="C3372" s="89" t="s">
        <v>410</v>
      </c>
      <c r="D3372" s="90">
        <f>VLOOKUP(Pag_Inicio_Corr_mas_casos[[#This Row],[Corregimiento]],Hoja3!$A$2:$D$676,4,0)</f>
        <v>80815</v>
      </c>
      <c r="E3372" s="89">
        <v>13</v>
      </c>
      <c r="F3372">
        <v>1</v>
      </c>
    </row>
    <row r="3373" spans="1:6">
      <c r="A3373" s="87">
        <v>44143</v>
      </c>
      <c r="B3373" s="88">
        <v>44143</v>
      </c>
      <c r="C3373" s="89" t="s">
        <v>393</v>
      </c>
      <c r="D3373" s="90">
        <f>VLOOKUP(Pag_Inicio_Corr_mas_casos[[#This Row],[Corregimiento]],Hoja3!$A$2:$D$676,4,0)</f>
        <v>130107</v>
      </c>
      <c r="E3373" s="89">
        <v>13</v>
      </c>
      <c r="F3373">
        <v>1</v>
      </c>
    </row>
    <row r="3374" spans="1:6">
      <c r="A3374" s="87">
        <v>44143</v>
      </c>
      <c r="B3374" s="88">
        <v>44143</v>
      </c>
      <c r="C3374" s="89" t="s">
        <v>443</v>
      </c>
      <c r="D3374" s="90">
        <f>VLOOKUP(Pag_Inicio_Corr_mas_casos[[#This Row],[Corregimiento]],Hoja3!$A$2:$D$676,4,0)</f>
        <v>130716</v>
      </c>
      <c r="E3374" s="89">
        <v>12</v>
      </c>
      <c r="F3374">
        <v>1</v>
      </c>
    </row>
    <row r="3375" spans="1:6">
      <c r="A3375" s="87">
        <v>44143</v>
      </c>
      <c r="B3375" s="88">
        <v>44143</v>
      </c>
      <c r="C3375" s="89" t="s">
        <v>425</v>
      </c>
      <c r="D3375" s="90">
        <f>VLOOKUP(Pag_Inicio_Corr_mas_casos[[#This Row],[Corregimiento]],Hoja3!$A$2:$D$676,4,0)</f>
        <v>81003</v>
      </c>
      <c r="E3375" s="89">
        <v>12</v>
      </c>
      <c r="F3375">
        <v>1</v>
      </c>
    </row>
    <row r="3376" spans="1:6">
      <c r="A3376" s="87">
        <v>44143</v>
      </c>
      <c r="B3376" s="88">
        <v>44143</v>
      </c>
      <c r="C3376" s="89" t="s">
        <v>389</v>
      </c>
      <c r="D3376" s="90">
        <f>VLOOKUP(Pag_Inicio_Corr_mas_casos[[#This Row],[Corregimiento]],Hoja3!$A$2:$D$676,4,0)</f>
        <v>80822</v>
      </c>
      <c r="E3376" s="89">
        <v>11</v>
      </c>
      <c r="F3376">
        <v>1</v>
      </c>
    </row>
    <row r="3377" spans="1:7">
      <c r="A3377" s="140">
        <v>44144</v>
      </c>
      <c r="B3377" s="141">
        <v>44144</v>
      </c>
      <c r="C3377" s="142" t="s">
        <v>396</v>
      </c>
      <c r="D3377" s="143">
        <f>VLOOKUP(Pag_Inicio_Corr_mas_casos[[#This Row],[Corregimiento]],Hoja3!$A$2:$D$676,4,0)</f>
        <v>130702</v>
      </c>
      <c r="E3377" s="142">
        <v>34</v>
      </c>
      <c r="F3377">
        <v>1</v>
      </c>
      <c r="G3377">
        <f>SUM(F3377:F3398)</f>
        <v>22</v>
      </c>
    </row>
    <row r="3378" spans="1:7">
      <c r="A3378" s="140">
        <v>44144</v>
      </c>
      <c r="B3378" s="141">
        <v>44144</v>
      </c>
      <c r="C3378" s="142" t="s">
        <v>383</v>
      </c>
      <c r="D3378" s="143">
        <f>VLOOKUP(Pag_Inicio_Corr_mas_casos[[#This Row],[Corregimiento]],Hoja3!$A$2:$D$676,4,0)</f>
        <v>130102</v>
      </c>
      <c r="E3378" s="142">
        <v>34</v>
      </c>
      <c r="F3378">
        <v>1</v>
      </c>
    </row>
    <row r="3379" spans="1:7">
      <c r="A3379" s="140">
        <v>44144</v>
      </c>
      <c r="B3379" s="141">
        <v>44144</v>
      </c>
      <c r="C3379" s="142" t="s">
        <v>451</v>
      </c>
      <c r="D3379" s="143">
        <f>VLOOKUP(Pag_Inicio_Corr_mas_casos[[#This Row],[Corregimiento]],Hoja3!$A$2:$D$676,4,0)</f>
        <v>20601</v>
      </c>
      <c r="E3379" s="142">
        <v>31</v>
      </c>
      <c r="F3379">
        <v>1</v>
      </c>
    </row>
    <row r="3380" spans="1:7">
      <c r="A3380" s="140">
        <v>44144</v>
      </c>
      <c r="B3380" s="141">
        <v>44144</v>
      </c>
      <c r="C3380" s="142" t="s">
        <v>392</v>
      </c>
      <c r="D3380" s="143">
        <f>VLOOKUP(Pag_Inicio_Corr_mas_casos[[#This Row],[Corregimiento]],Hoja3!$A$2:$D$676,4,0)</f>
        <v>80819</v>
      </c>
      <c r="E3380" s="142">
        <v>31</v>
      </c>
      <c r="F3380">
        <v>1</v>
      </c>
    </row>
    <row r="3381" spans="1:7">
      <c r="A3381" s="140">
        <v>44144</v>
      </c>
      <c r="B3381" s="141">
        <v>44144</v>
      </c>
      <c r="C3381" s="142" t="s">
        <v>413</v>
      </c>
      <c r="D3381" s="143">
        <f>VLOOKUP(Pag_Inicio_Corr_mas_casos[[#This Row],[Corregimiento]],Hoja3!$A$2:$D$676,4,0)</f>
        <v>50316</v>
      </c>
      <c r="E3381" s="142">
        <v>25</v>
      </c>
      <c r="F3381">
        <v>1</v>
      </c>
    </row>
    <row r="3382" spans="1:7">
      <c r="A3382" s="140">
        <v>44144</v>
      </c>
      <c r="B3382" s="141">
        <v>44144</v>
      </c>
      <c r="C3382" s="142" t="s">
        <v>428</v>
      </c>
      <c r="D3382" s="143">
        <f>VLOOKUP(Pag_Inicio_Corr_mas_casos[[#This Row],[Corregimiento]],Hoja3!$A$2:$D$676,4,0)</f>
        <v>130701</v>
      </c>
      <c r="E3382" s="142">
        <v>24</v>
      </c>
      <c r="F3382">
        <v>1</v>
      </c>
    </row>
    <row r="3383" spans="1:7">
      <c r="A3383" s="140">
        <v>44144</v>
      </c>
      <c r="B3383" s="141">
        <v>44144</v>
      </c>
      <c r="C3383" s="142" t="s">
        <v>395</v>
      </c>
      <c r="D3383" s="143">
        <f>VLOOKUP(Pag_Inicio_Corr_mas_casos[[#This Row],[Corregimiento]],Hoja3!$A$2:$D$676,4,0)</f>
        <v>80812</v>
      </c>
      <c r="E3383" s="142">
        <v>22</v>
      </c>
      <c r="F3383">
        <v>1</v>
      </c>
    </row>
    <row r="3384" spans="1:7">
      <c r="A3384" s="140">
        <v>44144</v>
      </c>
      <c r="B3384" s="141">
        <v>44144</v>
      </c>
      <c r="C3384" s="142" t="s">
        <v>390</v>
      </c>
      <c r="D3384" s="143">
        <f>VLOOKUP(Pag_Inicio_Corr_mas_casos[[#This Row],[Corregimiento]],Hoja3!$A$2:$D$676,4,0)</f>
        <v>80823</v>
      </c>
      <c r="E3384" s="142">
        <v>17</v>
      </c>
      <c r="F3384">
        <v>1</v>
      </c>
    </row>
    <row r="3385" spans="1:7">
      <c r="A3385" s="140">
        <v>44144</v>
      </c>
      <c r="B3385" s="141">
        <v>44144</v>
      </c>
      <c r="C3385" s="142" t="s">
        <v>414</v>
      </c>
      <c r="D3385" s="143">
        <f>VLOOKUP(Pag_Inicio_Corr_mas_casos[[#This Row],[Corregimiento]],Hoja3!$A$2:$D$676,4,0)</f>
        <v>130708</v>
      </c>
      <c r="E3385" s="142">
        <v>16</v>
      </c>
      <c r="F3385">
        <v>1</v>
      </c>
    </row>
    <row r="3386" spans="1:7">
      <c r="A3386" s="140">
        <v>44144</v>
      </c>
      <c r="B3386" s="141">
        <v>44144</v>
      </c>
      <c r="C3386" s="142" t="s">
        <v>387</v>
      </c>
      <c r="D3386" s="143">
        <f>VLOOKUP(Pag_Inicio_Corr_mas_casos[[#This Row],[Corregimiento]],Hoja3!$A$2:$D$676,4,0)</f>
        <v>80816</v>
      </c>
      <c r="E3386" s="142">
        <v>16</v>
      </c>
      <c r="F3386">
        <v>1</v>
      </c>
    </row>
    <row r="3387" spans="1:7">
      <c r="A3387" s="140">
        <v>44144</v>
      </c>
      <c r="B3387" s="141">
        <v>44144</v>
      </c>
      <c r="C3387" s="142" t="s">
        <v>424</v>
      </c>
      <c r="D3387" s="143">
        <f>VLOOKUP(Pag_Inicio_Corr_mas_casos[[#This Row],[Corregimiento]],Hoja3!$A$2:$D$676,4,0)</f>
        <v>130717</v>
      </c>
      <c r="E3387" s="142">
        <v>16</v>
      </c>
      <c r="F3387">
        <v>1</v>
      </c>
    </row>
    <row r="3388" spans="1:7">
      <c r="A3388" s="140">
        <v>44144</v>
      </c>
      <c r="B3388" s="141">
        <v>44144</v>
      </c>
      <c r="C3388" s="142" t="s">
        <v>391</v>
      </c>
      <c r="D3388" s="143">
        <f>VLOOKUP(Pag_Inicio_Corr_mas_casos[[#This Row],[Corregimiento]],Hoja3!$A$2:$D$676,4,0)</f>
        <v>81001</v>
      </c>
      <c r="E3388" s="142">
        <v>15</v>
      </c>
      <c r="F3388">
        <v>1</v>
      </c>
    </row>
    <row r="3389" spans="1:7">
      <c r="A3389" s="140">
        <v>44144</v>
      </c>
      <c r="B3389" s="141">
        <v>44144</v>
      </c>
      <c r="C3389" s="142" t="s">
        <v>380</v>
      </c>
      <c r="D3389" s="143">
        <f>VLOOKUP(Pag_Inicio_Corr_mas_casos[[#This Row],[Corregimiento]],Hoja3!$A$2:$D$676,4,0)</f>
        <v>81002</v>
      </c>
      <c r="E3389" s="142">
        <v>15</v>
      </c>
      <c r="F3389">
        <v>1</v>
      </c>
    </row>
    <row r="3390" spans="1:7">
      <c r="A3390" s="140">
        <v>44144</v>
      </c>
      <c r="B3390" s="141">
        <v>44144</v>
      </c>
      <c r="C3390" s="142" t="s">
        <v>400</v>
      </c>
      <c r="D3390" s="143">
        <f>VLOOKUP(Pag_Inicio_Corr_mas_casos[[#This Row],[Corregimiento]],Hoja3!$A$2:$D$676,4,0)</f>
        <v>80810</v>
      </c>
      <c r="E3390" s="142">
        <v>15</v>
      </c>
      <c r="F3390">
        <v>1</v>
      </c>
    </row>
    <row r="3391" spans="1:7">
      <c r="A3391" s="140">
        <v>44144</v>
      </c>
      <c r="B3391" s="141">
        <v>44144</v>
      </c>
      <c r="C3391" s="142" t="s">
        <v>397</v>
      </c>
      <c r="D3391" s="143">
        <f>VLOOKUP(Pag_Inicio_Corr_mas_casos[[#This Row],[Corregimiento]],Hoja3!$A$2:$D$676,4,0)</f>
        <v>40601</v>
      </c>
      <c r="E3391" s="142">
        <v>14</v>
      </c>
      <c r="F3391">
        <v>1</v>
      </c>
    </row>
    <row r="3392" spans="1:7">
      <c r="A3392" s="140">
        <v>44144</v>
      </c>
      <c r="B3392" s="141">
        <v>44144</v>
      </c>
      <c r="C3392" s="142" t="s">
        <v>426</v>
      </c>
      <c r="D3392" s="143">
        <f>VLOOKUP(Pag_Inicio_Corr_mas_casos[[#This Row],[Corregimiento]],Hoja3!$A$2:$D$676,4,0)</f>
        <v>81009</v>
      </c>
      <c r="E3392" s="142">
        <v>14</v>
      </c>
      <c r="F3392">
        <v>1</v>
      </c>
    </row>
    <row r="3393" spans="1:7">
      <c r="A3393" s="140">
        <v>44144</v>
      </c>
      <c r="B3393" s="141">
        <v>44144</v>
      </c>
      <c r="C3393" s="142" t="s">
        <v>425</v>
      </c>
      <c r="D3393" s="143">
        <f>VLOOKUP(Pag_Inicio_Corr_mas_casos[[#This Row],[Corregimiento]],Hoja3!$A$2:$D$676,4,0)</f>
        <v>81003</v>
      </c>
      <c r="E3393" s="142">
        <v>13</v>
      </c>
      <c r="F3393">
        <v>1</v>
      </c>
    </row>
    <row r="3394" spans="1:7">
      <c r="A3394" s="140">
        <v>44144</v>
      </c>
      <c r="B3394" s="141">
        <v>44144</v>
      </c>
      <c r="C3394" s="142" t="s">
        <v>455</v>
      </c>
      <c r="D3394" s="143">
        <f>VLOOKUP(Pag_Inicio_Corr_mas_casos[[#This Row],[Corregimiento]],Hoja3!$A$2:$D$676,4,0)</f>
        <v>81004</v>
      </c>
      <c r="E3394" s="142">
        <v>13</v>
      </c>
      <c r="F3394">
        <v>1</v>
      </c>
    </row>
    <row r="3395" spans="1:7">
      <c r="A3395" s="140">
        <v>44144</v>
      </c>
      <c r="B3395" s="141">
        <v>44144</v>
      </c>
      <c r="C3395" s="142" t="s">
        <v>416</v>
      </c>
      <c r="D3395" s="143">
        <f>VLOOKUP(Pag_Inicio_Corr_mas_casos[[#This Row],[Corregimiento]],Hoja3!$A$2:$D$676,4,0)</f>
        <v>50208</v>
      </c>
      <c r="E3395" s="142">
        <v>12</v>
      </c>
      <c r="F3395">
        <v>1</v>
      </c>
    </row>
    <row r="3396" spans="1:7">
      <c r="A3396" s="140">
        <v>44144</v>
      </c>
      <c r="B3396" s="141">
        <v>44144</v>
      </c>
      <c r="C3396" s="142" t="s">
        <v>379</v>
      </c>
      <c r="D3396" s="143">
        <f>VLOOKUP(Pag_Inicio_Corr_mas_casos[[#This Row],[Corregimiento]],Hoja3!$A$2:$D$676,4,0)</f>
        <v>130101</v>
      </c>
      <c r="E3396" s="142">
        <v>11</v>
      </c>
      <c r="F3396">
        <v>1</v>
      </c>
    </row>
    <row r="3397" spans="1:7">
      <c r="A3397" s="140">
        <v>44144</v>
      </c>
      <c r="B3397" s="141">
        <v>44144</v>
      </c>
      <c r="C3397" s="142" t="s">
        <v>386</v>
      </c>
      <c r="D3397" s="143">
        <f>VLOOKUP(Pag_Inicio_Corr_mas_casos[[#This Row],[Corregimiento]],Hoja3!$A$2:$D$676,4,0)</f>
        <v>81008</v>
      </c>
      <c r="E3397" s="142">
        <v>11</v>
      </c>
      <c r="F3397">
        <v>1</v>
      </c>
    </row>
    <row r="3398" spans="1:7">
      <c r="A3398" s="140">
        <v>44144</v>
      </c>
      <c r="B3398" s="141">
        <v>44144</v>
      </c>
      <c r="C3398" s="142" t="s">
        <v>381</v>
      </c>
      <c r="D3398" s="143">
        <f>VLOOKUP(Pag_Inicio_Corr_mas_casos[[#This Row],[Corregimiento]],Hoja3!$A$2:$D$676,4,0)</f>
        <v>130106</v>
      </c>
      <c r="E3398" s="142">
        <v>11</v>
      </c>
      <c r="F3398">
        <v>1</v>
      </c>
    </row>
    <row r="3399" spans="1:7">
      <c r="A3399" s="99">
        <v>44145</v>
      </c>
      <c r="B3399" s="100">
        <v>44145</v>
      </c>
      <c r="C3399" s="101" t="s">
        <v>440</v>
      </c>
      <c r="D3399" s="102">
        <f>VLOOKUP(Pag_Inicio_Corr_mas_casos[[#This Row],[Corregimiento]],Hoja3!$A$2:$D$676,4,0)</f>
        <v>100101</v>
      </c>
      <c r="E3399" s="101">
        <v>72</v>
      </c>
      <c r="F3399">
        <v>1</v>
      </c>
      <c r="G3399">
        <f>SUM(F3399:F3424)</f>
        <v>26</v>
      </c>
    </row>
    <row r="3400" spans="1:7">
      <c r="A3400" s="99">
        <v>44145</v>
      </c>
      <c r="B3400" s="100">
        <v>44145</v>
      </c>
      <c r="C3400" s="101" t="s">
        <v>451</v>
      </c>
      <c r="D3400" s="102">
        <f>VLOOKUP(Pag_Inicio_Corr_mas_casos[[#This Row],[Corregimiento]],Hoja3!$A$2:$D$676,4,0)</f>
        <v>20601</v>
      </c>
      <c r="E3400" s="101">
        <v>43</v>
      </c>
      <c r="F3400">
        <v>1</v>
      </c>
    </row>
    <row r="3401" spans="1:7">
      <c r="A3401" s="99">
        <v>44145</v>
      </c>
      <c r="B3401" s="100">
        <v>44145</v>
      </c>
      <c r="C3401" s="101" t="s">
        <v>395</v>
      </c>
      <c r="D3401" s="102">
        <f>VLOOKUP(Pag_Inicio_Corr_mas_casos[[#This Row],[Corregimiento]],Hoja3!$A$2:$D$676,4,0)</f>
        <v>80812</v>
      </c>
      <c r="E3401" s="101">
        <v>37</v>
      </c>
      <c r="F3401">
        <v>1</v>
      </c>
    </row>
    <row r="3402" spans="1:7">
      <c r="A3402" s="99">
        <v>44145</v>
      </c>
      <c r="B3402" s="100">
        <v>44145</v>
      </c>
      <c r="C3402" s="101" t="s">
        <v>420</v>
      </c>
      <c r="D3402" s="102">
        <f>VLOOKUP(Pag_Inicio_Corr_mas_casos[[#This Row],[Corregimiento]],Hoja3!$A$2:$D$676,4,0)</f>
        <v>80809</v>
      </c>
      <c r="E3402" s="101">
        <v>27</v>
      </c>
      <c r="F3402">
        <v>1</v>
      </c>
    </row>
    <row r="3403" spans="1:7">
      <c r="A3403" s="99">
        <v>44145</v>
      </c>
      <c r="B3403" s="100">
        <v>44145</v>
      </c>
      <c r="C3403" s="101" t="s">
        <v>392</v>
      </c>
      <c r="D3403" s="102">
        <f>VLOOKUP(Pag_Inicio_Corr_mas_casos[[#This Row],[Corregimiento]],Hoja3!$A$2:$D$676,4,0)</f>
        <v>80819</v>
      </c>
      <c r="E3403" s="101">
        <v>27</v>
      </c>
      <c r="F3403">
        <v>1</v>
      </c>
    </row>
    <row r="3404" spans="1:7">
      <c r="A3404" s="99">
        <v>44145</v>
      </c>
      <c r="B3404" s="100">
        <v>44145</v>
      </c>
      <c r="C3404" s="101" t="s">
        <v>400</v>
      </c>
      <c r="D3404" s="102">
        <f>VLOOKUP(Pag_Inicio_Corr_mas_casos[[#This Row],[Corregimiento]],Hoja3!$A$2:$D$676,4,0)</f>
        <v>80810</v>
      </c>
      <c r="E3404" s="101">
        <v>26</v>
      </c>
      <c r="F3404">
        <v>1</v>
      </c>
    </row>
    <row r="3405" spans="1:7">
      <c r="A3405" s="99">
        <v>44145</v>
      </c>
      <c r="B3405" s="100">
        <v>44145</v>
      </c>
      <c r="C3405" s="101" t="s">
        <v>389</v>
      </c>
      <c r="D3405" s="102">
        <f>VLOOKUP(Pag_Inicio_Corr_mas_casos[[#This Row],[Corregimiento]],Hoja3!$A$2:$D$676,4,0)</f>
        <v>80822</v>
      </c>
      <c r="E3405" s="101">
        <v>25</v>
      </c>
      <c r="F3405">
        <v>1</v>
      </c>
    </row>
    <row r="3406" spans="1:7">
      <c r="A3406" s="99">
        <v>44145</v>
      </c>
      <c r="B3406" s="100">
        <v>44145</v>
      </c>
      <c r="C3406" s="101" t="s">
        <v>484</v>
      </c>
      <c r="D3406" s="102">
        <f>VLOOKUP(Pag_Inicio_Corr_mas_casos[[#This Row],[Corregimiento]],Hoja3!$A$2:$D$676,4,0)</f>
        <v>20606</v>
      </c>
      <c r="E3406" s="101">
        <v>23</v>
      </c>
      <c r="F3406">
        <v>1</v>
      </c>
    </row>
    <row r="3407" spans="1:7">
      <c r="A3407" s="99">
        <v>44145</v>
      </c>
      <c r="B3407" s="100">
        <v>44145</v>
      </c>
      <c r="C3407" s="101" t="s">
        <v>413</v>
      </c>
      <c r="D3407" s="102">
        <f>VLOOKUP(Pag_Inicio_Corr_mas_casos[[#This Row],[Corregimiento]],Hoja3!$A$2:$D$676,4,0)</f>
        <v>50316</v>
      </c>
      <c r="E3407" s="101">
        <v>23</v>
      </c>
      <c r="F3407">
        <v>1</v>
      </c>
    </row>
    <row r="3408" spans="1:7">
      <c r="A3408" s="99">
        <v>44145</v>
      </c>
      <c r="B3408" s="100">
        <v>44145</v>
      </c>
      <c r="C3408" s="101" t="s">
        <v>431</v>
      </c>
      <c r="D3408" s="102">
        <f>VLOOKUP(Pag_Inicio_Corr_mas_casos[[#This Row],[Corregimiento]],Hoja3!$A$2:$D$676,4,0)</f>
        <v>80807</v>
      </c>
      <c r="E3408" s="101">
        <v>20</v>
      </c>
      <c r="F3408">
        <v>1</v>
      </c>
    </row>
    <row r="3409" spans="1:6">
      <c r="A3409" s="99">
        <v>44145</v>
      </c>
      <c r="B3409" s="100">
        <v>44145</v>
      </c>
      <c r="C3409" s="101" t="s">
        <v>398</v>
      </c>
      <c r="D3409" s="102">
        <f>VLOOKUP(Pag_Inicio_Corr_mas_casos[[#This Row],[Corregimiento]],Hoja3!$A$2:$D$676,4,0)</f>
        <v>80806</v>
      </c>
      <c r="E3409" s="101">
        <v>20</v>
      </c>
      <c r="F3409">
        <v>1</v>
      </c>
    </row>
    <row r="3410" spans="1:6">
      <c r="A3410" s="99">
        <v>44145</v>
      </c>
      <c r="B3410" s="100">
        <v>44145</v>
      </c>
      <c r="C3410" s="101" t="s">
        <v>381</v>
      </c>
      <c r="D3410" s="102">
        <f>VLOOKUP(Pag_Inicio_Corr_mas_casos[[#This Row],[Corregimiento]],Hoja3!$A$2:$D$676,4,0)</f>
        <v>130106</v>
      </c>
      <c r="E3410" s="101">
        <v>19</v>
      </c>
      <c r="F3410">
        <v>1</v>
      </c>
    </row>
    <row r="3411" spans="1:6">
      <c r="A3411" s="99">
        <v>44145</v>
      </c>
      <c r="B3411" s="100">
        <v>44145</v>
      </c>
      <c r="C3411" s="101" t="s">
        <v>379</v>
      </c>
      <c r="D3411" s="102">
        <f>VLOOKUP(Pag_Inicio_Corr_mas_casos[[#This Row],[Corregimiento]],Hoja3!$A$2:$D$676,4,0)</f>
        <v>130101</v>
      </c>
      <c r="E3411" s="101">
        <v>18</v>
      </c>
      <c r="F3411">
        <v>1</v>
      </c>
    </row>
    <row r="3412" spans="1:6">
      <c r="A3412" s="99">
        <v>44145</v>
      </c>
      <c r="B3412" s="100">
        <v>44145</v>
      </c>
      <c r="C3412" s="101" t="s">
        <v>583</v>
      </c>
      <c r="D3412" s="102">
        <f>VLOOKUP(Pag_Inicio_Corr_mas_casos[[#This Row],[Corregimiento]],Hoja3!$A$2:$D$676,4,0)</f>
        <v>60202</v>
      </c>
      <c r="E3412" s="101">
        <v>17</v>
      </c>
      <c r="F3412">
        <v>1</v>
      </c>
    </row>
    <row r="3413" spans="1:6">
      <c r="A3413" s="99">
        <v>44145</v>
      </c>
      <c r="B3413" s="100">
        <v>44145</v>
      </c>
      <c r="C3413" s="101" t="s">
        <v>489</v>
      </c>
      <c r="D3413" s="102">
        <f>VLOOKUP(Pag_Inicio_Corr_mas_casos[[#This Row],[Corregimiento]],Hoja3!$A$2:$D$676,4,0)</f>
        <v>40501</v>
      </c>
      <c r="E3413" s="101">
        <v>17</v>
      </c>
      <c r="F3413">
        <v>1</v>
      </c>
    </row>
    <row r="3414" spans="1:6">
      <c r="A3414" s="99">
        <v>44145</v>
      </c>
      <c r="B3414" s="100">
        <v>44145</v>
      </c>
      <c r="C3414" s="101" t="s">
        <v>397</v>
      </c>
      <c r="D3414" s="102">
        <f>VLOOKUP(Pag_Inicio_Corr_mas_casos[[#This Row],[Corregimiento]],Hoja3!$A$2:$D$676,4,0)</f>
        <v>40601</v>
      </c>
      <c r="E3414" s="101">
        <v>16</v>
      </c>
      <c r="F3414">
        <v>1</v>
      </c>
    </row>
    <row r="3415" spans="1:6">
      <c r="A3415" s="99">
        <v>44145</v>
      </c>
      <c r="B3415" s="100">
        <v>44145</v>
      </c>
      <c r="C3415" s="101" t="s">
        <v>384</v>
      </c>
      <c r="D3415" s="102">
        <f>VLOOKUP(Pag_Inicio_Corr_mas_casos[[#This Row],[Corregimiento]],Hoja3!$A$2:$D$676,4,0)</f>
        <v>80821</v>
      </c>
      <c r="E3415" s="101">
        <v>15</v>
      </c>
      <c r="F3415">
        <v>1</v>
      </c>
    </row>
    <row r="3416" spans="1:6">
      <c r="A3416" s="99">
        <v>44145</v>
      </c>
      <c r="B3416" s="100">
        <v>44145</v>
      </c>
      <c r="C3416" s="101" t="s">
        <v>387</v>
      </c>
      <c r="D3416" s="102">
        <f>VLOOKUP(Pag_Inicio_Corr_mas_casos[[#This Row],[Corregimiento]],Hoja3!$A$2:$D$676,4,0)</f>
        <v>80816</v>
      </c>
      <c r="E3416" s="101">
        <v>13</v>
      </c>
      <c r="F3416">
        <v>1</v>
      </c>
    </row>
    <row r="3417" spans="1:6">
      <c r="A3417" s="99">
        <v>44145</v>
      </c>
      <c r="B3417" s="100">
        <v>44145</v>
      </c>
      <c r="C3417" s="101" t="s">
        <v>386</v>
      </c>
      <c r="D3417" s="102">
        <f>VLOOKUP(Pag_Inicio_Corr_mas_casos[[#This Row],[Corregimiento]],Hoja3!$A$2:$D$676,4,0)</f>
        <v>81008</v>
      </c>
      <c r="E3417" s="101">
        <v>13</v>
      </c>
      <c r="F3417">
        <v>1</v>
      </c>
    </row>
    <row r="3418" spans="1:6">
      <c r="A3418" s="99">
        <v>44145</v>
      </c>
      <c r="B3418" s="100">
        <v>44145</v>
      </c>
      <c r="C3418" s="101" t="s">
        <v>426</v>
      </c>
      <c r="D3418" s="102">
        <f>VLOOKUP(Pag_Inicio_Corr_mas_casos[[#This Row],[Corregimiento]],Hoja3!$A$2:$D$676,4,0)</f>
        <v>81009</v>
      </c>
      <c r="E3418" s="101">
        <v>12</v>
      </c>
      <c r="F3418">
        <v>1</v>
      </c>
    </row>
    <row r="3419" spans="1:6">
      <c r="A3419" s="99">
        <v>44145</v>
      </c>
      <c r="B3419" s="100">
        <v>44145</v>
      </c>
      <c r="C3419" s="101" t="s">
        <v>391</v>
      </c>
      <c r="D3419" s="102">
        <f>VLOOKUP(Pag_Inicio_Corr_mas_casos[[#This Row],[Corregimiento]],Hoja3!$A$2:$D$676,4,0)</f>
        <v>81001</v>
      </c>
      <c r="E3419" s="101">
        <v>11</v>
      </c>
      <c r="F3419">
        <v>1</v>
      </c>
    </row>
    <row r="3420" spans="1:6">
      <c r="A3420" s="99">
        <v>44145</v>
      </c>
      <c r="B3420" s="100">
        <v>44145</v>
      </c>
      <c r="C3420" s="101" t="s">
        <v>385</v>
      </c>
      <c r="D3420" s="102">
        <f>VLOOKUP(Pag_Inicio_Corr_mas_casos[[#This Row],[Corregimiento]],Hoja3!$A$2:$D$676,4,0)</f>
        <v>81007</v>
      </c>
      <c r="E3420" s="101">
        <v>11</v>
      </c>
      <c r="F3420">
        <v>1</v>
      </c>
    </row>
    <row r="3421" spans="1:6">
      <c r="A3421" s="99">
        <v>44145</v>
      </c>
      <c r="B3421" s="100">
        <v>44145</v>
      </c>
      <c r="C3421" s="101" t="s">
        <v>415</v>
      </c>
      <c r="D3421" s="102">
        <f>VLOOKUP(Pag_Inicio_Corr_mas_casos[[#This Row],[Corregimiento]],Hoja3!$A$2:$D$676,4,0)</f>
        <v>80826</v>
      </c>
      <c r="E3421" s="101">
        <v>11</v>
      </c>
      <c r="F3421">
        <v>1</v>
      </c>
    </row>
    <row r="3422" spans="1:6">
      <c r="A3422" s="99">
        <v>44145</v>
      </c>
      <c r="B3422" s="100">
        <v>44145</v>
      </c>
      <c r="C3422" s="101" t="s">
        <v>425</v>
      </c>
      <c r="D3422" s="102">
        <f>VLOOKUP(Pag_Inicio_Corr_mas_casos[[#This Row],[Corregimiento]],Hoja3!$A$2:$D$676,4,0)</f>
        <v>81003</v>
      </c>
      <c r="E3422" s="101">
        <v>11</v>
      </c>
      <c r="F3422">
        <v>1</v>
      </c>
    </row>
    <row r="3423" spans="1:6">
      <c r="A3423" s="99">
        <v>44145</v>
      </c>
      <c r="B3423" s="100">
        <v>44145</v>
      </c>
      <c r="C3423" s="101" t="s">
        <v>416</v>
      </c>
      <c r="D3423" s="102">
        <f>VLOOKUP(Pag_Inicio_Corr_mas_casos[[#This Row],[Corregimiento]],Hoja3!$A$2:$D$676,4,0)</f>
        <v>50208</v>
      </c>
      <c r="E3423" s="101">
        <v>11</v>
      </c>
      <c r="F3423">
        <v>1</v>
      </c>
    </row>
    <row r="3424" spans="1:6">
      <c r="A3424" s="99">
        <v>44145</v>
      </c>
      <c r="B3424" s="100">
        <v>44145</v>
      </c>
      <c r="C3424" s="101" t="s">
        <v>417</v>
      </c>
      <c r="D3424" s="102">
        <f>VLOOKUP(Pag_Inicio_Corr_mas_casos[[#This Row],[Corregimiento]],Hoja3!$A$2:$D$676,4,0)</f>
        <v>80803</v>
      </c>
      <c r="E3424" s="101">
        <v>11</v>
      </c>
      <c r="F3424">
        <v>1</v>
      </c>
    </row>
    <row r="3425" spans="1:7">
      <c r="A3425" s="136">
        <v>44146</v>
      </c>
      <c r="B3425" s="137">
        <v>44146</v>
      </c>
      <c r="C3425" s="138" t="s">
        <v>440</v>
      </c>
      <c r="D3425" s="139">
        <f>VLOOKUP(Pag_Inicio_Corr_mas_casos[[#This Row],[Corregimiento]],Hoja3!$A$2:$D$676,4,0)</f>
        <v>100101</v>
      </c>
      <c r="E3425" s="138">
        <v>56</v>
      </c>
      <c r="F3425">
        <v>1</v>
      </c>
      <c r="G3425">
        <f>SUM(F3425:F3461)</f>
        <v>37</v>
      </c>
    </row>
    <row r="3426" spans="1:7">
      <c r="A3426" s="136">
        <v>44146</v>
      </c>
      <c r="B3426" s="137">
        <v>44146</v>
      </c>
      <c r="C3426" s="138" t="s">
        <v>392</v>
      </c>
      <c r="D3426" s="139">
        <f>VLOOKUP(Pag_Inicio_Corr_mas_casos[[#This Row],[Corregimiento]],Hoja3!$A$2:$D$676,4,0)</f>
        <v>80819</v>
      </c>
      <c r="E3426" s="138">
        <v>45</v>
      </c>
      <c r="F3426">
        <v>1</v>
      </c>
    </row>
    <row r="3427" spans="1:7">
      <c r="A3427" s="136">
        <v>44146</v>
      </c>
      <c r="B3427" s="137">
        <v>44146</v>
      </c>
      <c r="C3427" s="138" t="s">
        <v>379</v>
      </c>
      <c r="D3427" s="139">
        <f>VLOOKUP(Pag_Inicio_Corr_mas_casos[[#This Row],[Corregimiento]],Hoja3!$A$2:$D$676,4,0)</f>
        <v>130101</v>
      </c>
      <c r="E3427" s="138">
        <v>37</v>
      </c>
      <c r="F3427">
        <v>1</v>
      </c>
    </row>
    <row r="3428" spans="1:7">
      <c r="A3428" s="136">
        <v>44146</v>
      </c>
      <c r="B3428" s="137">
        <v>44146</v>
      </c>
      <c r="C3428" s="138" t="s">
        <v>396</v>
      </c>
      <c r="D3428" s="139">
        <f>VLOOKUP(Pag_Inicio_Corr_mas_casos[[#This Row],[Corregimiento]],Hoja3!$A$2:$D$676,4,0)</f>
        <v>130702</v>
      </c>
      <c r="E3428" s="138">
        <v>36</v>
      </c>
      <c r="F3428">
        <v>1</v>
      </c>
    </row>
    <row r="3429" spans="1:7">
      <c r="A3429" s="136">
        <v>44146</v>
      </c>
      <c r="B3429" s="137">
        <v>44146</v>
      </c>
      <c r="C3429" s="138" t="s">
        <v>395</v>
      </c>
      <c r="D3429" s="139">
        <f>VLOOKUP(Pag_Inicio_Corr_mas_casos[[#This Row],[Corregimiento]],Hoja3!$A$2:$D$676,4,0)</f>
        <v>80812</v>
      </c>
      <c r="E3429" s="138">
        <v>33</v>
      </c>
      <c r="F3429">
        <v>1</v>
      </c>
    </row>
    <row r="3430" spans="1:7">
      <c r="A3430" s="136">
        <v>44146</v>
      </c>
      <c r="B3430" s="137">
        <v>44146</v>
      </c>
      <c r="C3430" s="138" t="s">
        <v>390</v>
      </c>
      <c r="D3430" s="139">
        <f>VLOOKUP(Pag_Inicio_Corr_mas_casos[[#This Row],[Corregimiento]],Hoja3!$A$2:$D$676,4,0)</f>
        <v>80823</v>
      </c>
      <c r="E3430" s="138">
        <v>31</v>
      </c>
      <c r="F3430">
        <v>1</v>
      </c>
    </row>
    <row r="3431" spans="1:7">
      <c r="A3431" s="136">
        <v>44146</v>
      </c>
      <c r="B3431" s="137">
        <v>44146</v>
      </c>
      <c r="C3431" s="138" t="s">
        <v>385</v>
      </c>
      <c r="D3431" s="139">
        <f>VLOOKUP(Pag_Inicio_Corr_mas_casos[[#This Row],[Corregimiento]],Hoja3!$A$2:$D$676,4,0)</f>
        <v>81007</v>
      </c>
      <c r="E3431" s="138">
        <v>30</v>
      </c>
      <c r="F3431">
        <v>1</v>
      </c>
    </row>
    <row r="3432" spans="1:7">
      <c r="A3432" s="136">
        <v>44146</v>
      </c>
      <c r="B3432" s="137">
        <v>44146</v>
      </c>
      <c r="C3432" s="138" t="s">
        <v>386</v>
      </c>
      <c r="D3432" s="139">
        <f>VLOOKUP(Pag_Inicio_Corr_mas_casos[[#This Row],[Corregimiento]],Hoja3!$A$2:$D$676,4,0)</f>
        <v>81008</v>
      </c>
      <c r="E3432" s="138">
        <v>29</v>
      </c>
      <c r="F3432">
        <v>1</v>
      </c>
    </row>
    <row r="3433" spans="1:7">
      <c r="A3433" s="136">
        <v>44146</v>
      </c>
      <c r="B3433" s="137">
        <v>44146</v>
      </c>
      <c r="C3433" s="138" t="s">
        <v>418</v>
      </c>
      <c r="D3433" s="139">
        <f>VLOOKUP(Pag_Inicio_Corr_mas_casos[[#This Row],[Corregimiento]],Hoja3!$A$2:$D$676,4,0)</f>
        <v>130105</v>
      </c>
      <c r="E3433" s="138">
        <v>29</v>
      </c>
      <c r="F3433">
        <v>1</v>
      </c>
    </row>
    <row r="3434" spans="1:7">
      <c r="A3434" s="136">
        <v>44146</v>
      </c>
      <c r="B3434" s="137">
        <v>44146</v>
      </c>
      <c r="C3434" s="138" t="s">
        <v>389</v>
      </c>
      <c r="D3434" s="139">
        <f>VLOOKUP(Pag_Inicio_Corr_mas_casos[[#This Row],[Corregimiento]],Hoja3!$A$2:$D$676,4,0)</f>
        <v>80822</v>
      </c>
      <c r="E3434" s="138">
        <v>27</v>
      </c>
      <c r="F3434">
        <v>1</v>
      </c>
    </row>
    <row r="3435" spans="1:7">
      <c r="A3435" s="136">
        <v>44146</v>
      </c>
      <c r="B3435" s="137">
        <v>44146</v>
      </c>
      <c r="C3435" s="138" t="s">
        <v>383</v>
      </c>
      <c r="D3435" s="139">
        <f>VLOOKUP(Pag_Inicio_Corr_mas_casos[[#This Row],[Corregimiento]],Hoja3!$A$2:$D$676,4,0)</f>
        <v>130102</v>
      </c>
      <c r="E3435" s="138">
        <v>27</v>
      </c>
      <c r="F3435">
        <v>1</v>
      </c>
    </row>
    <row r="3436" spans="1:7">
      <c r="A3436" s="136">
        <v>44146</v>
      </c>
      <c r="B3436" s="137">
        <v>44146</v>
      </c>
      <c r="C3436" s="138" t="s">
        <v>414</v>
      </c>
      <c r="D3436" s="139">
        <f>VLOOKUP(Pag_Inicio_Corr_mas_casos[[#This Row],[Corregimiento]],Hoja3!$A$2:$D$676,4,0)</f>
        <v>130708</v>
      </c>
      <c r="E3436" s="138">
        <v>26</v>
      </c>
      <c r="F3436">
        <v>1</v>
      </c>
    </row>
    <row r="3437" spans="1:7">
      <c r="A3437" s="136">
        <v>44146</v>
      </c>
      <c r="B3437" s="137">
        <v>44146</v>
      </c>
      <c r="C3437" s="138" t="s">
        <v>451</v>
      </c>
      <c r="D3437" s="139">
        <f>VLOOKUP(Pag_Inicio_Corr_mas_casos[[#This Row],[Corregimiento]],Hoja3!$A$2:$D$676,4,0)</f>
        <v>20601</v>
      </c>
      <c r="E3437" s="138">
        <v>25</v>
      </c>
      <c r="F3437">
        <v>1</v>
      </c>
    </row>
    <row r="3438" spans="1:7">
      <c r="A3438" s="136">
        <v>44146</v>
      </c>
      <c r="B3438" s="137">
        <v>44146</v>
      </c>
      <c r="C3438" s="138" t="s">
        <v>381</v>
      </c>
      <c r="D3438" s="139">
        <f>VLOOKUP(Pag_Inicio_Corr_mas_casos[[#This Row],[Corregimiento]],Hoja3!$A$2:$D$676,4,0)</f>
        <v>130106</v>
      </c>
      <c r="E3438" s="138">
        <v>25</v>
      </c>
      <c r="F3438">
        <v>1</v>
      </c>
    </row>
    <row r="3439" spans="1:7">
      <c r="A3439" s="136">
        <v>44146</v>
      </c>
      <c r="B3439" s="137">
        <v>44146</v>
      </c>
      <c r="C3439" s="138" t="s">
        <v>426</v>
      </c>
      <c r="D3439" s="139">
        <f>VLOOKUP(Pag_Inicio_Corr_mas_casos[[#This Row],[Corregimiento]],Hoja3!$A$2:$D$676,4,0)</f>
        <v>81009</v>
      </c>
      <c r="E3439" s="138">
        <v>24</v>
      </c>
      <c r="F3439">
        <v>1</v>
      </c>
    </row>
    <row r="3440" spans="1:7">
      <c r="A3440" s="136">
        <v>44146</v>
      </c>
      <c r="B3440" s="137">
        <v>44146</v>
      </c>
      <c r="C3440" s="138" t="s">
        <v>391</v>
      </c>
      <c r="D3440" s="139">
        <f>VLOOKUP(Pag_Inicio_Corr_mas_casos[[#This Row],[Corregimiento]],Hoja3!$A$2:$D$676,4,0)</f>
        <v>81001</v>
      </c>
      <c r="E3440" s="138">
        <v>22</v>
      </c>
      <c r="F3440">
        <v>1</v>
      </c>
    </row>
    <row r="3441" spans="1:6">
      <c r="A3441" s="136">
        <v>44146</v>
      </c>
      <c r="B3441" s="137">
        <v>44146</v>
      </c>
      <c r="C3441" s="138" t="s">
        <v>443</v>
      </c>
      <c r="D3441" s="139">
        <f>VLOOKUP(Pag_Inicio_Corr_mas_casos[[#This Row],[Corregimiento]],Hoja3!$A$2:$D$676,4,0)</f>
        <v>130716</v>
      </c>
      <c r="E3441" s="138">
        <v>22</v>
      </c>
      <c r="F3441">
        <v>1</v>
      </c>
    </row>
    <row r="3442" spans="1:6">
      <c r="A3442" s="136">
        <v>44146</v>
      </c>
      <c r="B3442" s="137">
        <v>44146</v>
      </c>
      <c r="C3442" s="138" t="s">
        <v>372</v>
      </c>
      <c r="D3442" s="139">
        <f>VLOOKUP(Pag_Inicio_Corr_mas_casos[[#This Row],[Corregimiento]],Hoja3!$A$2:$D$676,4,0)</f>
        <v>130709</v>
      </c>
      <c r="E3442" s="138">
        <v>21</v>
      </c>
      <c r="F3442">
        <v>1</v>
      </c>
    </row>
    <row r="3443" spans="1:6">
      <c r="A3443" s="136">
        <v>44146</v>
      </c>
      <c r="B3443" s="137">
        <v>44146</v>
      </c>
      <c r="C3443" s="138" t="s">
        <v>387</v>
      </c>
      <c r="D3443" s="139">
        <f>VLOOKUP(Pag_Inicio_Corr_mas_casos[[#This Row],[Corregimiento]],Hoja3!$A$2:$D$676,4,0)</f>
        <v>80816</v>
      </c>
      <c r="E3443" s="138">
        <v>20</v>
      </c>
      <c r="F3443">
        <v>1</v>
      </c>
    </row>
    <row r="3444" spans="1:6">
      <c r="A3444" s="136">
        <v>44146</v>
      </c>
      <c r="B3444" s="137">
        <v>44146</v>
      </c>
      <c r="C3444" s="138" t="s">
        <v>428</v>
      </c>
      <c r="D3444" s="139">
        <f>VLOOKUP(Pag_Inicio_Corr_mas_casos[[#This Row],[Corregimiento]],Hoja3!$A$2:$D$676,4,0)</f>
        <v>130701</v>
      </c>
      <c r="E3444" s="138">
        <v>20</v>
      </c>
      <c r="F3444">
        <v>1</v>
      </c>
    </row>
    <row r="3445" spans="1:6">
      <c r="A3445" s="136">
        <v>44146</v>
      </c>
      <c r="B3445" s="137">
        <v>44146</v>
      </c>
      <c r="C3445" s="138" t="s">
        <v>435</v>
      </c>
      <c r="D3445" s="139">
        <f>VLOOKUP(Pag_Inicio_Corr_mas_casos[[#This Row],[Corregimiento]],Hoja3!$A$2:$D$676,4,0)</f>
        <v>130706</v>
      </c>
      <c r="E3445" s="138">
        <v>19</v>
      </c>
      <c r="F3445">
        <v>1</v>
      </c>
    </row>
    <row r="3446" spans="1:6">
      <c r="A3446" s="136">
        <v>44146</v>
      </c>
      <c r="B3446" s="137">
        <v>44146</v>
      </c>
      <c r="C3446" s="138" t="s">
        <v>420</v>
      </c>
      <c r="D3446" s="139">
        <f>VLOOKUP(Pag_Inicio_Corr_mas_casos[[#This Row],[Corregimiento]],Hoja3!$A$2:$D$676,4,0)</f>
        <v>80809</v>
      </c>
      <c r="E3446" s="138">
        <v>18</v>
      </c>
      <c r="F3446">
        <v>1</v>
      </c>
    </row>
    <row r="3447" spans="1:6">
      <c r="A3447" s="136">
        <v>44146</v>
      </c>
      <c r="B3447" s="137">
        <v>44146</v>
      </c>
      <c r="C3447" s="138" t="s">
        <v>424</v>
      </c>
      <c r="D3447" s="139">
        <f>VLOOKUP(Pag_Inicio_Corr_mas_casos[[#This Row],[Corregimiento]],Hoja3!$A$2:$D$676,4,0)</f>
        <v>130717</v>
      </c>
      <c r="E3447" s="138">
        <v>18</v>
      </c>
      <c r="F3447">
        <v>1</v>
      </c>
    </row>
    <row r="3448" spans="1:6">
      <c r="A3448" s="136">
        <v>44146</v>
      </c>
      <c r="B3448" s="137">
        <v>44146</v>
      </c>
      <c r="C3448" s="138" t="s">
        <v>431</v>
      </c>
      <c r="D3448" s="139">
        <f>VLOOKUP(Pag_Inicio_Corr_mas_casos[[#This Row],[Corregimiento]],Hoja3!$A$2:$D$676,4,0)</f>
        <v>80807</v>
      </c>
      <c r="E3448" s="138">
        <v>17</v>
      </c>
      <c r="F3448">
        <v>1</v>
      </c>
    </row>
    <row r="3449" spans="1:6">
      <c r="A3449" s="136">
        <v>44146</v>
      </c>
      <c r="B3449" s="137">
        <v>44146</v>
      </c>
      <c r="C3449" s="138" t="s">
        <v>393</v>
      </c>
      <c r="D3449" s="139">
        <f>VLOOKUP(Pag_Inicio_Corr_mas_casos[[#This Row],[Corregimiento]],Hoja3!$A$2:$D$676,4,0)</f>
        <v>130107</v>
      </c>
      <c r="E3449" s="138">
        <v>17</v>
      </c>
      <c r="F3449">
        <v>1</v>
      </c>
    </row>
    <row r="3450" spans="1:6">
      <c r="A3450" s="136">
        <v>44146</v>
      </c>
      <c r="B3450" s="137">
        <v>44146</v>
      </c>
      <c r="C3450" s="138" t="s">
        <v>380</v>
      </c>
      <c r="D3450" s="139">
        <f>VLOOKUP(Pag_Inicio_Corr_mas_casos[[#This Row],[Corregimiento]],Hoja3!$A$2:$D$676,4,0)</f>
        <v>81002</v>
      </c>
      <c r="E3450" s="138">
        <v>17</v>
      </c>
      <c r="F3450">
        <v>1</v>
      </c>
    </row>
    <row r="3451" spans="1:6">
      <c r="A3451" s="136">
        <v>44146</v>
      </c>
      <c r="B3451" s="137">
        <v>44146</v>
      </c>
      <c r="C3451" s="138" t="s">
        <v>410</v>
      </c>
      <c r="D3451" s="139">
        <f>VLOOKUP(Pag_Inicio_Corr_mas_casos[[#This Row],[Corregimiento]],Hoja3!$A$2:$D$676,4,0)</f>
        <v>80815</v>
      </c>
      <c r="E3451" s="138">
        <v>29</v>
      </c>
      <c r="F3451">
        <v>1</v>
      </c>
    </row>
    <row r="3452" spans="1:6">
      <c r="A3452" s="136">
        <v>44146</v>
      </c>
      <c r="B3452" s="137">
        <v>44146</v>
      </c>
      <c r="C3452" s="138" t="s">
        <v>398</v>
      </c>
      <c r="D3452" s="139">
        <f>VLOOKUP(Pag_Inicio_Corr_mas_casos[[#This Row],[Corregimiento]],Hoja3!$A$2:$D$676,4,0)</f>
        <v>80806</v>
      </c>
      <c r="E3452" s="138">
        <v>16</v>
      </c>
      <c r="F3452">
        <v>1</v>
      </c>
    </row>
    <row r="3453" spans="1:6">
      <c r="A3453" s="136">
        <v>44146</v>
      </c>
      <c r="B3453" s="137">
        <v>44146</v>
      </c>
      <c r="C3453" s="138" t="s">
        <v>400</v>
      </c>
      <c r="D3453" s="139">
        <f>VLOOKUP(Pag_Inicio_Corr_mas_casos[[#This Row],[Corregimiento]],Hoja3!$A$2:$D$676,4,0)</f>
        <v>80810</v>
      </c>
      <c r="E3453" s="138">
        <v>16</v>
      </c>
      <c r="F3453">
        <v>1</v>
      </c>
    </row>
    <row r="3454" spans="1:6">
      <c r="A3454" s="136">
        <v>44146</v>
      </c>
      <c r="B3454" s="137">
        <v>44146</v>
      </c>
      <c r="C3454" s="138" t="s">
        <v>455</v>
      </c>
      <c r="D3454" s="139">
        <f>VLOOKUP(Pag_Inicio_Corr_mas_casos[[#This Row],[Corregimiento]],Hoja3!$A$2:$D$676,4,0)</f>
        <v>81004</v>
      </c>
      <c r="E3454" s="138">
        <v>15</v>
      </c>
      <c r="F3454">
        <v>1</v>
      </c>
    </row>
    <row r="3455" spans="1:6">
      <c r="A3455" s="136">
        <v>44146</v>
      </c>
      <c r="B3455" s="137">
        <v>44146</v>
      </c>
      <c r="C3455" s="138" t="s">
        <v>399</v>
      </c>
      <c r="D3455" s="139">
        <f>VLOOKUP(Pag_Inicio_Corr_mas_casos[[#This Row],[Corregimiento]],Hoja3!$A$2:$D$676,4,0)</f>
        <v>130108</v>
      </c>
      <c r="E3455" s="138">
        <v>15</v>
      </c>
      <c r="F3455">
        <v>1</v>
      </c>
    </row>
    <row r="3456" spans="1:6">
      <c r="A3456" s="136">
        <v>44146</v>
      </c>
      <c r="B3456" s="137">
        <v>44146</v>
      </c>
      <c r="C3456" s="138" t="s">
        <v>405</v>
      </c>
      <c r="D3456" s="139">
        <f>VLOOKUP(Pag_Inicio_Corr_mas_casos[[#This Row],[Corregimiento]],Hoja3!$A$2:$D$676,4,0)</f>
        <v>80813</v>
      </c>
      <c r="E3456" s="138">
        <v>14</v>
      </c>
      <c r="F3456">
        <v>1</v>
      </c>
    </row>
    <row r="3457" spans="1:7">
      <c r="A3457" s="136">
        <v>44146</v>
      </c>
      <c r="B3457" s="137">
        <v>44146</v>
      </c>
      <c r="C3457" s="138" t="s">
        <v>384</v>
      </c>
      <c r="D3457" s="139">
        <f>VLOOKUP(Pag_Inicio_Corr_mas_casos[[#This Row],[Corregimiento]],Hoja3!$A$2:$D$676,4,0)</f>
        <v>80821</v>
      </c>
      <c r="E3457" s="138">
        <v>14</v>
      </c>
      <c r="F3457">
        <v>1</v>
      </c>
    </row>
    <row r="3458" spans="1:7">
      <c r="A3458" s="136">
        <v>44146</v>
      </c>
      <c r="B3458" s="137">
        <v>44146</v>
      </c>
      <c r="C3458" s="138" t="s">
        <v>497</v>
      </c>
      <c r="D3458" s="139">
        <f>VLOOKUP(Pag_Inicio_Corr_mas_casos[[#This Row],[Corregimiento]],Hoja3!$A$2:$D$676,4,0)</f>
        <v>130705</v>
      </c>
      <c r="E3458" s="138">
        <v>13</v>
      </c>
      <c r="F3458">
        <v>1</v>
      </c>
    </row>
    <row r="3459" spans="1:7">
      <c r="A3459" s="136">
        <v>44146</v>
      </c>
      <c r="B3459" s="137">
        <v>44146</v>
      </c>
      <c r="C3459" s="138" t="s">
        <v>409</v>
      </c>
      <c r="D3459" s="139">
        <f>VLOOKUP(Pag_Inicio_Corr_mas_casos[[#This Row],[Corregimiento]],Hoja3!$A$2:$D$676,4,0)</f>
        <v>80820</v>
      </c>
      <c r="E3459" s="138">
        <v>12</v>
      </c>
      <c r="F3459">
        <v>1</v>
      </c>
    </row>
    <row r="3460" spans="1:7">
      <c r="A3460" s="136">
        <v>44146</v>
      </c>
      <c r="B3460" s="137">
        <v>44146</v>
      </c>
      <c r="C3460" s="138" t="s">
        <v>397</v>
      </c>
      <c r="D3460" s="139">
        <f>VLOOKUP(Pag_Inicio_Corr_mas_casos[[#This Row],[Corregimiento]],Hoja3!$A$2:$D$676,4,0)</f>
        <v>40601</v>
      </c>
      <c r="E3460" s="138">
        <v>12</v>
      </c>
      <c r="F3460">
        <v>1</v>
      </c>
    </row>
    <row r="3461" spans="1:7">
      <c r="A3461" s="136">
        <v>44146</v>
      </c>
      <c r="B3461" s="137">
        <v>44146</v>
      </c>
      <c r="C3461" s="138" t="s">
        <v>408</v>
      </c>
      <c r="D3461" s="139">
        <f>VLOOKUP(Pag_Inicio_Corr_mas_casos[[#This Row],[Corregimiento]],Hoja3!$A$2:$D$676,4,0)</f>
        <v>80808</v>
      </c>
      <c r="E3461" s="138">
        <v>11</v>
      </c>
      <c r="F3461">
        <v>1</v>
      </c>
    </row>
    <row r="3462" spans="1:7">
      <c r="A3462" s="87">
        <v>44147</v>
      </c>
      <c r="B3462" s="88">
        <v>44147</v>
      </c>
      <c r="C3462" s="89" t="s">
        <v>384</v>
      </c>
      <c r="D3462" s="90">
        <f>VLOOKUP(Pag_Inicio_Corr_mas_casos[[#This Row],[Corregimiento]],Hoja3!$A$2:$D$676,4,0)</f>
        <v>80821</v>
      </c>
      <c r="E3462" s="89">
        <v>37</v>
      </c>
      <c r="F3462">
        <v>1</v>
      </c>
      <c r="G3462">
        <f>SUM(F3462:F3485)</f>
        <v>24</v>
      </c>
    </row>
    <row r="3463" spans="1:7">
      <c r="A3463" s="87">
        <v>44147</v>
      </c>
      <c r="B3463" s="88">
        <v>44147</v>
      </c>
      <c r="C3463" s="89" t="s">
        <v>395</v>
      </c>
      <c r="D3463" s="90">
        <f>VLOOKUP(Pag_Inicio_Corr_mas_casos[[#This Row],[Corregimiento]],Hoja3!$A$2:$D$676,4,0)</f>
        <v>80812</v>
      </c>
      <c r="E3463" s="89">
        <v>31</v>
      </c>
      <c r="F3463">
        <v>1</v>
      </c>
    </row>
    <row r="3464" spans="1:7">
      <c r="A3464" s="87">
        <v>44147</v>
      </c>
      <c r="B3464" s="88">
        <v>44147</v>
      </c>
      <c r="C3464" s="89" t="s">
        <v>400</v>
      </c>
      <c r="D3464" s="90">
        <f>VLOOKUP(Pag_Inicio_Corr_mas_casos[[#This Row],[Corregimiento]],Hoja3!$A$2:$D$676,4,0)</f>
        <v>80810</v>
      </c>
      <c r="E3464" s="89">
        <v>27</v>
      </c>
      <c r="F3464">
        <v>1</v>
      </c>
    </row>
    <row r="3465" spans="1:7">
      <c r="A3465" s="87">
        <v>44147</v>
      </c>
      <c r="B3465" s="88">
        <v>44147</v>
      </c>
      <c r="C3465" s="89" t="s">
        <v>392</v>
      </c>
      <c r="D3465" s="90">
        <f>VLOOKUP(Pag_Inicio_Corr_mas_casos[[#This Row],[Corregimiento]],Hoja3!$A$2:$D$676,4,0)</f>
        <v>80819</v>
      </c>
      <c r="E3465" s="89">
        <v>25</v>
      </c>
      <c r="F3465">
        <v>1</v>
      </c>
    </row>
    <row r="3466" spans="1:7">
      <c r="A3466" s="87">
        <v>44147</v>
      </c>
      <c r="B3466" s="88">
        <v>44147</v>
      </c>
      <c r="C3466" s="89" t="s">
        <v>420</v>
      </c>
      <c r="D3466" s="90">
        <f>VLOOKUP(Pag_Inicio_Corr_mas_casos[[#This Row],[Corregimiento]],Hoja3!$A$2:$D$676,4,0)</f>
        <v>80809</v>
      </c>
      <c r="E3466" s="89">
        <v>23</v>
      </c>
      <c r="F3466">
        <v>1</v>
      </c>
    </row>
    <row r="3467" spans="1:7">
      <c r="A3467" s="87">
        <v>44147</v>
      </c>
      <c r="B3467" s="88">
        <v>44147</v>
      </c>
      <c r="C3467" s="89" t="s">
        <v>436</v>
      </c>
      <c r="D3467" s="90">
        <f>VLOOKUP(Pag_Inicio_Corr_mas_casos[[#This Row],[Corregimiento]],Hoja3!$A$2:$D$676,4,0)</f>
        <v>91001</v>
      </c>
      <c r="E3467" s="89">
        <v>23</v>
      </c>
      <c r="F3467">
        <v>1</v>
      </c>
    </row>
    <row r="3468" spans="1:7">
      <c r="A3468" s="87">
        <v>44147</v>
      </c>
      <c r="B3468" s="88">
        <v>44147</v>
      </c>
      <c r="C3468" s="89" t="s">
        <v>383</v>
      </c>
      <c r="D3468" s="90">
        <f>VLOOKUP(Pag_Inicio_Corr_mas_casos[[#This Row],[Corregimiento]],Hoja3!$A$2:$D$676,4,0)</f>
        <v>130102</v>
      </c>
      <c r="E3468" s="89">
        <v>20</v>
      </c>
      <c r="F3468">
        <v>1</v>
      </c>
    </row>
    <row r="3469" spans="1:7">
      <c r="A3469" s="87">
        <v>44147</v>
      </c>
      <c r="B3469" s="88">
        <v>44147</v>
      </c>
      <c r="C3469" s="89" t="s">
        <v>388</v>
      </c>
      <c r="D3469" s="90">
        <f>VLOOKUP(Pag_Inicio_Corr_mas_casos[[#This Row],[Corregimiento]],Hoja3!$A$2:$D$676,4,0)</f>
        <v>80817</v>
      </c>
      <c r="E3469" s="89">
        <v>20</v>
      </c>
      <c r="F3469">
        <v>1</v>
      </c>
    </row>
    <row r="3470" spans="1:7">
      <c r="A3470" s="87">
        <v>44147</v>
      </c>
      <c r="B3470" s="88">
        <v>44147</v>
      </c>
      <c r="C3470" s="89" t="s">
        <v>425</v>
      </c>
      <c r="D3470" s="90">
        <f>VLOOKUP(Pag_Inicio_Corr_mas_casos[[#This Row],[Corregimiento]],Hoja3!$A$2:$D$676,4,0)</f>
        <v>81003</v>
      </c>
      <c r="E3470" s="89">
        <v>19</v>
      </c>
      <c r="F3470">
        <v>1</v>
      </c>
    </row>
    <row r="3471" spans="1:7">
      <c r="A3471" s="87">
        <v>44147</v>
      </c>
      <c r="B3471" s="88">
        <v>44147</v>
      </c>
      <c r="C3471" s="89" t="s">
        <v>397</v>
      </c>
      <c r="D3471" s="90">
        <f>VLOOKUP(Pag_Inicio_Corr_mas_casos[[#This Row],[Corregimiento]],Hoja3!$A$2:$D$676,4,0)</f>
        <v>40601</v>
      </c>
      <c r="E3471" s="89">
        <v>18</v>
      </c>
      <c r="F3471">
        <v>1</v>
      </c>
    </row>
    <row r="3472" spans="1:7">
      <c r="A3472" s="87">
        <v>44147</v>
      </c>
      <c r="B3472" s="88">
        <v>44147</v>
      </c>
      <c r="C3472" s="89" t="s">
        <v>405</v>
      </c>
      <c r="D3472" s="90">
        <f>VLOOKUP(Pag_Inicio_Corr_mas_casos[[#This Row],[Corregimiento]],Hoja3!$A$2:$D$676,4,0)</f>
        <v>80813</v>
      </c>
      <c r="E3472" s="89">
        <v>17</v>
      </c>
      <c r="F3472">
        <v>1</v>
      </c>
    </row>
    <row r="3473" spans="1:7">
      <c r="A3473" s="87">
        <v>44147</v>
      </c>
      <c r="B3473" s="88">
        <v>44147</v>
      </c>
      <c r="C3473" s="89" t="s">
        <v>430</v>
      </c>
      <c r="D3473" s="90">
        <f>VLOOKUP(Pag_Inicio_Corr_mas_casos[[#This Row],[Corregimiento]],Hoja3!$A$2:$D$676,4,0)</f>
        <v>80508</v>
      </c>
      <c r="E3473" s="89">
        <v>17</v>
      </c>
      <c r="F3473">
        <v>1</v>
      </c>
    </row>
    <row r="3474" spans="1:7">
      <c r="A3474" s="87">
        <v>44147</v>
      </c>
      <c r="B3474" s="88">
        <v>44147</v>
      </c>
      <c r="C3474" s="89" t="s">
        <v>398</v>
      </c>
      <c r="D3474" s="90">
        <f>VLOOKUP(Pag_Inicio_Corr_mas_casos[[#This Row],[Corregimiento]],Hoja3!$A$2:$D$676,4,0)</f>
        <v>80806</v>
      </c>
      <c r="E3474" s="89">
        <v>16</v>
      </c>
      <c r="F3474">
        <v>1</v>
      </c>
    </row>
    <row r="3475" spans="1:7">
      <c r="A3475" s="87">
        <v>44147</v>
      </c>
      <c r="B3475" s="88">
        <v>44147</v>
      </c>
      <c r="C3475" s="89" t="s">
        <v>410</v>
      </c>
      <c r="D3475" s="90">
        <f>VLOOKUP(Pag_Inicio_Corr_mas_casos[[#This Row],[Corregimiento]],Hoja3!$A$2:$D$676,4,0)</f>
        <v>80815</v>
      </c>
      <c r="E3475" s="89">
        <v>16</v>
      </c>
      <c r="F3475">
        <v>1</v>
      </c>
    </row>
    <row r="3476" spans="1:7">
      <c r="A3476" s="87">
        <v>44147</v>
      </c>
      <c r="B3476" s="88">
        <v>44147</v>
      </c>
      <c r="C3476" s="89" t="s">
        <v>426</v>
      </c>
      <c r="D3476" s="90">
        <f>VLOOKUP(Pag_Inicio_Corr_mas_casos[[#This Row],[Corregimiento]],Hoja3!$A$2:$D$676,4,0)</f>
        <v>81009</v>
      </c>
      <c r="E3476" s="89">
        <v>16</v>
      </c>
      <c r="F3476">
        <v>1</v>
      </c>
    </row>
    <row r="3477" spans="1:7">
      <c r="A3477" s="87">
        <v>44147</v>
      </c>
      <c r="B3477" s="88">
        <v>44147</v>
      </c>
      <c r="C3477" s="89" t="s">
        <v>515</v>
      </c>
      <c r="D3477" s="90">
        <f>VLOOKUP(Pag_Inicio_Corr_mas_casos[[#This Row],[Corregimiento]],Hoja3!$A$2:$D$676,4,0)</f>
        <v>91101</v>
      </c>
      <c r="E3477" s="89">
        <v>16</v>
      </c>
      <c r="F3477">
        <v>1</v>
      </c>
    </row>
    <row r="3478" spans="1:7">
      <c r="A3478" s="87">
        <v>44147</v>
      </c>
      <c r="B3478" s="88">
        <v>44147</v>
      </c>
      <c r="C3478" s="89" t="s">
        <v>451</v>
      </c>
      <c r="D3478" s="90">
        <f>VLOOKUP(Pag_Inicio_Corr_mas_casos[[#This Row],[Corregimiento]],Hoja3!$A$2:$D$676,4,0)</f>
        <v>20601</v>
      </c>
      <c r="E3478" s="89">
        <v>15</v>
      </c>
      <c r="F3478">
        <v>1</v>
      </c>
    </row>
    <row r="3479" spans="1:7">
      <c r="A3479" s="87">
        <v>44147</v>
      </c>
      <c r="B3479" s="88">
        <v>44147</v>
      </c>
      <c r="C3479" s="89" t="s">
        <v>387</v>
      </c>
      <c r="D3479" s="90">
        <f>VLOOKUP(Pag_Inicio_Corr_mas_casos[[#This Row],[Corregimiento]],Hoja3!$A$2:$D$676,4,0)</f>
        <v>80816</v>
      </c>
      <c r="E3479" s="89">
        <v>14</v>
      </c>
      <c r="F3479">
        <v>1</v>
      </c>
    </row>
    <row r="3480" spans="1:7">
      <c r="A3480" s="87">
        <v>44147</v>
      </c>
      <c r="B3480" s="88">
        <v>44147</v>
      </c>
      <c r="C3480" s="89" t="s">
        <v>490</v>
      </c>
      <c r="D3480" s="90">
        <f>VLOOKUP(Pag_Inicio_Corr_mas_casos[[#This Row],[Corregimiento]],Hoja3!$A$2:$D$676,4,0)</f>
        <v>91008</v>
      </c>
      <c r="E3480" s="89">
        <v>14</v>
      </c>
      <c r="F3480">
        <v>1</v>
      </c>
    </row>
    <row r="3481" spans="1:7">
      <c r="A3481" s="87">
        <v>44147</v>
      </c>
      <c r="B3481" s="88">
        <v>44147</v>
      </c>
      <c r="C3481" s="89" t="s">
        <v>381</v>
      </c>
      <c r="D3481" s="90">
        <f>VLOOKUP(Pag_Inicio_Corr_mas_casos[[#This Row],[Corregimiento]],Hoja3!$A$2:$D$676,4,0)</f>
        <v>130106</v>
      </c>
      <c r="E3481" s="89">
        <v>14</v>
      </c>
      <c r="F3481">
        <v>1</v>
      </c>
    </row>
    <row r="3482" spans="1:7">
      <c r="A3482" s="87">
        <v>44147</v>
      </c>
      <c r="B3482" s="88">
        <v>44147</v>
      </c>
      <c r="C3482" s="89" t="s">
        <v>431</v>
      </c>
      <c r="D3482" s="90">
        <f>VLOOKUP(Pag_Inicio_Corr_mas_casos[[#This Row],[Corregimiento]],Hoja3!$A$2:$D$676,4,0)</f>
        <v>80807</v>
      </c>
      <c r="E3482" s="89">
        <v>12</v>
      </c>
      <c r="F3482">
        <v>1</v>
      </c>
    </row>
    <row r="3483" spans="1:7">
      <c r="A3483" s="87">
        <v>44147</v>
      </c>
      <c r="B3483" s="88">
        <v>44147</v>
      </c>
      <c r="C3483" s="89" t="s">
        <v>414</v>
      </c>
      <c r="D3483" s="90">
        <f>VLOOKUP(Pag_Inicio_Corr_mas_casos[[#This Row],[Corregimiento]],Hoja3!$A$2:$D$676,4,0)</f>
        <v>130708</v>
      </c>
      <c r="E3483" s="89">
        <v>12</v>
      </c>
      <c r="F3483">
        <v>1</v>
      </c>
    </row>
    <row r="3484" spans="1:7">
      <c r="A3484" s="87">
        <v>44147</v>
      </c>
      <c r="B3484" s="88">
        <v>44147</v>
      </c>
      <c r="C3484" s="89" t="s">
        <v>428</v>
      </c>
      <c r="D3484" s="90">
        <f>VLOOKUP(Pag_Inicio_Corr_mas_casos[[#This Row],[Corregimiento]],Hoja3!$A$2:$D$676,4,0)</f>
        <v>130701</v>
      </c>
      <c r="E3484" s="89">
        <v>11</v>
      </c>
      <c r="F3484">
        <v>1</v>
      </c>
    </row>
    <row r="3485" spans="1:7">
      <c r="A3485" s="87">
        <v>44147</v>
      </c>
      <c r="B3485" s="88">
        <v>44147</v>
      </c>
      <c r="C3485" s="89" t="s">
        <v>380</v>
      </c>
      <c r="D3485" s="90">
        <f>VLOOKUP(Pag_Inicio_Corr_mas_casos[[#This Row],[Corregimiento]],Hoja3!$A$2:$D$676,4,0)</f>
        <v>81002</v>
      </c>
      <c r="E3485" s="89">
        <v>11</v>
      </c>
      <c r="F3485">
        <v>1</v>
      </c>
    </row>
    <row r="3486" spans="1:7">
      <c r="A3486" s="122">
        <v>44148</v>
      </c>
      <c r="B3486" s="123">
        <v>44148</v>
      </c>
      <c r="C3486" s="124" t="s">
        <v>381</v>
      </c>
      <c r="D3486" s="144">
        <f>VLOOKUP(Pag_Inicio_Corr_mas_casos[[#This Row],[Corregimiento]],Hoja3!$A$2:$D$676,4,0)</f>
        <v>130106</v>
      </c>
      <c r="E3486" s="124">
        <v>42</v>
      </c>
      <c r="F3486">
        <v>1</v>
      </c>
      <c r="G3486">
        <f>SUM(F3486:F3521)</f>
        <v>36</v>
      </c>
    </row>
    <row r="3487" spans="1:7">
      <c r="A3487" s="122">
        <v>44148</v>
      </c>
      <c r="B3487" s="123">
        <v>44148</v>
      </c>
      <c r="C3487" s="124" t="s">
        <v>420</v>
      </c>
      <c r="D3487" s="144">
        <f>VLOOKUP(Pag_Inicio_Corr_mas_casos[[#This Row],[Corregimiento]],Hoja3!$A$2:$D$676,4,0)</f>
        <v>80809</v>
      </c>
      <c r="E3487" s="124">
        <v>38</v>
      </c>
      <c r="F3487">
        <v>1</v>
      </c>
    </row>
    <row r="3488" spans="1:7">
      <c r="A3488" s="122">
        <v>44148</v>
      </c>
      <c r="B3488" s="123">
        <v>44148</v>
      </c>
      <c r="C3488" s="124" t="s">
        <v>395</v>
      </c>
      <c r="D3488" s="144">
        <f>VLOOKUP(Pag_Inicio_Corr_mas_casos[[#This Row],[Corregimiento]],Hoja3!$A$2:$D$676,4,0)</f>
        <v>80812</v>
      </c>
      <c r="E3488" s="124">
        <v>30</v>
      </c>
      <c r="F3488">
        <v>1</v>
      </c>
    </row>
    <row r="3489" spans="1:6">
      <c r="A3489" s="122">
        <v>44148</v>
      </c>
      <c r="B3489" s="123">
        <v>44148</v>
      </c>
      <c r="C3489" s="124" t="s">
        <v>392</v>
      </c>
      <c r="D3489" s="144">
        <f>VLOOKUP(Pag_Inicio_Corr_mas_casos[[#This Row],[Corregimiento]],Hoja3!$A$2:$D$676,4,0)</f>
        <v>80819</v>
      </c>
      <c r="E3489" s="124">
        <v>30</v>
      </c>
      <c r="F3489">
        <v>1</v>
      </c>
    </row>
    <row r="3490" spans="1:6">
      <c r="A3490" s="122">
        <v>44148</v>
      </c>
      <c r="B3490" s="123">
        <v>44148</v>
      </c>
      <c r="C3490" s="124" t="s">
        <v>415</v>
      </c>
      <c r="D3490" s="144">
        <f>VLOOKUP(Pag_Inicio_Corr_mas_casos[[#This Row],[Corregimiento]],Hoja3!$A$2:$D$676,4,0)</f>
        <v>80826</v>
      </c>
      <c r="E3490" s="124">
        <v>28</v>
      </c>
      <c r="F3490">
        <v>1</v>
      </c>
    </row>
    <row r="3491" spans="1:6">
      <c r="A3491" s="122">
        <v>44148</v>
      </c>
      <c r="B3491" s="123">
        <v>44148</v>
      </c>
      <c r="C3491" s="124" t="s">
        <v>379</v>
      </c>
      <c r="D3491" s="144">
        <f>VLOOKUP(Pag_Inicio_Corr_mas_casos[[#This Row],[Corregimiento]],Hoja3!$A$2:$D$676,4,0)</f>
        <v>130101</v>
      </c>
      <c r="E3491" s="124">
        <v>27</v>
      </c>
      <c r="F3491">
        <v>1</v>
      </c>
    </row>
    <row r="3492" spans="1:6">
      <c r="A3492" s="122">
        <v>44148</v>
      </c>
      <c r="B3492" s="123">
        <v>44148</v>
      </c>
      <c r="C3492" s="124" t="s">
        <v>427</v>
      </c>
      <c r="D3492" s="144">
        <f>VLOOKUP(Pag_Inicio_Corr_mas_casos[[#This Row],[Corregimiento]],Hoja3!$A$2:$D$676,4,0)</f>
        <v>30104</v>
      </c>
      <c r="E3492" s="124">
        <v>25</v>
      </c>
      <c r="F3492">
        <v>1</v>
      </c>
    </row>
    <row r="3493" spans="1:6">
      <c r="A3493" s="122">
        <v>44148</v>
      </c>
      <c r="B3493" s="123">
        <v>44148</v>
      </c>
      <c r="C3493" s="124" t="s">
        <v>499</v>
      </c>
      <c r="D3493" s="144">
        <f>VLOOKUP(Pag_Inicio_Corr_mas_casos[[#This Row],[Corregimiento]],Hoja3!$A$2:$D$676,4,0)</f>
        <v>40612</v>
      </c>
      <c r="E3493" s="124">
        <v>23</v>
      </c>
      <c r="F3493">
        <v>1</v>
      </c>
    </row>
    <row r="3494" spans="1:6">
      <c r="A3494" s="122">
        <v>44148</v>
      </c>
      <c r="B3494" s="123">
        <v>44148</v>
      </c>
      <c r="C3494" s="124" t="s">
        <v>400</v>
      </c>
      <c r="D3494" s="144">
        <f>VLOOKUP(Pag_Inicio_Corr_mas_casos[[#This Row],[Corregimiento]],Hoja3!$A$2:$D$676,4,0)</f>
        <v>80810</v>
      </c>
      <c r="E3494" s="124">
        <v>23</v>
      </c>
      <c r="F3494">
        <v>1</v>
      </c>
    </row>
    <row r="3495" spans="1:6">
      <c r="A3495" s="122">
        <v>44148</v>
      </c>
      <c r="B3495" s="123">
        <v>44148</v>
      </c>
      <c r="C3495" s="124" t="s">
        <v>414</v>
      </c>
      <c r="D3495" s="144">
        <f>VLOOKUP(Pag_Inicio_Corr_mas_casos[[#This Row],[Corregimiento]],Hoja3!$A$2:$D$676,4,0)</f>
        <v>130708</v>
      </c>
      <c r="E3495" s="124">
        <v>22</v>
      </c>
      <c r="F3495">
        <v>1</v>
      </c>
    </row>
    <row r="3496" spans="1:6">
      <c r="A3496" s="122">
        <v>44148</v>
      </c>
      <c r="B3496" s="123">
        <v>44148</v>
      </c>
      <c r="C3496" s="124" t="s">
        <v>383</v>
      </c>
      <c r="D3496" s="144">
        <f>VLOOKUP(Pag_Inicio_Corr_mas_casos[[#This Row],[Corregimiento]],Hoja3!$A$2:$D$676,4,0)</f>
        <v>130102</v>
      </c>
      <c r="E3496" s="124">
        <v>22</v>
      </c>
      <c r="F3496">
        <v>1</v>
      </c>
    </row>
    <row r="3497" spans="1:6">
      <c r="A3497" s="122">
        <v>44148</v>
      </c>
      <c r="B3497" s="123">
        <v>44148</v>
      </c>
      <c r="C3497" s="124" t="s">
        <v>387</v>
      </c>
      <c r="D3497" s="144">
        <f>VLOOKUP(Pag_Inicio_Corr_mas_casos[[#This Row],[Corregimiento]],Hoja3!$A$2:$D$676,4,0)</f>
        <v>80816</v>
      </c>
      <c r="E3497" s="124">
        <v>22</v>
      </c>
      <c r="F3497">
        <v>1</v>
      </c>
    </row>
    <row r="3498" spans="1:6">
      <c r="A3498" s="122">
        <v>44148</v>
      </c>
      <c r="B3498" s="123">
        <v>44148</v>
      </c>
      <c r="C3498" s="124" t="s">
        <v>397</v>
      </c>
      <c r="D3498" s="144">
        <f>VLOOKUP(Pag_Inicio_Corr_mas_casos[[#This Row],[Corregimiento]],Hoja3!$A$2:$D$676,4,0)</f>
        <v>40601</v>
      </c>
      <c r="E3498" s="124">
        <v>21</v>
      </c>
      <c r="F3498">
        <v>1</v>
      </c>
    </row>
    <row r="3499" spans="1:6">
      <c r="A3499" s="122">
        <v>44148</v>
      </c>
      <c r="B3499" s="123">
        <v>44148</v>
      </c>
      <c r="C3499" s="124" t="s">
        <v>436</v>
      </c>
      <c r="D3499" s="144">
        <f>VLOOKUP(Pag_Inicio_Corr_mas_casos[[#This Row],[Corregimiento]],Hoja3!$A$2:$D$676,4,0)</f>
        <v>91001</v>
      </c>
      <c r="E3499" s="124">
        <v>20</v>
      </c>
      <c r="F3499">
        <v>1</v>
      </c>
    </row>
    <row r="3500" spans="1:6">
      <c r="A3500" s="122">
        <v>44148</v>
      </c>
      <c r="B3500" s="123">
        <v>44148</v>
      </c>
      <c r="C3500" s="124" t="s">
        <v>390</v>
      </c>
      <c r="D3500" s="144">
        <f>VLOOKUP(Pag_Inicio_Corr_mas_casos[[#This Row],[Corregimiento]],Hoja3!$A$2:$D$676,4,0)</f>
        <v>80823</v>
      </c>
      <c r="E3500" s="124">
        <v>20</v>
      </c>
      <c r="F3500">
        <v>1</v>
      </c>
    </row>
    <row r="3501" spans="1:6">
      <c r="A3501" s="122">
        <v>44148</v>
      </c>
      <c r="B3501" s="123">
        <v>44148</v>
      </c>
      <c r="C3501" s="124" t="s">
        <v>386</v>
      </c>
      <c r="D3501" s="144">
        <f>VLOOKUP(Pag_Inicio_Corr_mas_casos[[#This Row],[Corregimiento]],Hoja3!$A$2:$D$676,4,0)</f>
        <v>81008</v>
      </c>
      <c r="E3501" s="124">
        <v>20</v>
      </c>
      <c r="F3501">
        <v>1</v>
      </c>
    </row>
    <row r="3502" spans="1:6">
      <c r="A3502" s="122">
        <v>44148</v>
      </c>
      <c r="B3502" s="123">
        <v>44148</v>
      </c>
      <c r="C3502" s="124" t="s">
        <v>500</v>
      </c>
      <c r="D3502" s="144">
        <f>VLOOKUP(Pag_Inicio_Corr_mas_casos[[#This Row],[Corregimiento]],Hoja3!$A$2:$D$676,4,0)</f>
        <v>40404</v>
      </c>
      <c r="E3502" s="124">
        <v>19</v>
      </c>
      <c r="F3502">
        <v>1</v>
      </c>
    </row>
    <row r="3503" spans="1:6">
      <c r="A3503" s="122">
        <v>44148</v>
      </c>
      <c r="B3503" s="123">
        <v>44148</v>
      </c>
      <c r="C3503" s="124" t="s">
        <v>431</v>
      </c>
      <c r="D3503" s="144">
        <f>VLOOKUP(Pag_Inicio_Corr_mas_casos[[#This Row],[Corregimiento]],Hoja3!$A$2:$D$676,4,0)</f>
        <v>80807</v>
      </c>
      <c r="E3503" s="124">
        <v>19</v>
      </c>
      <c r="F3503">
        <v>1</v>
      </c>
    </row>
    <row r="3504" spans="1:6">
      <c r="A3504" s="122">
        <v>44148</v>
      </c>
      <c r="B3504" s="123">
        <v>44148</v>
      </c>
      <c r="C3504" s="124" t="s">
        <v>399</v>
      </c>
      <c r="D3504" s="144">
        <f>VLOOKUP(Pag_Inicio_Corr_mas_casos[[#This Row],[Corregimiento]],Hoja3!$A$2:$D$676,4,0)</f>
        <v>130108</v>
      </c>
      <c r="E3504" s="124">
        <v>19</v>
      </c>
      <c r="F3504">
        <v>1</v>
      </c>
    </row>
    <row r="3505" spans="1:6">
      <c r="A3505" s="122">
        <v>44148</v>
      </c>
      <c r="B3505" s="123">
        <v>44148</v>
      </c>
      <c r="C3505" s="124" t="s">
        <v>564</v>
      </c>
      <c r="D3505" s="144">
        <f>VLOOKUP(Pag_Inicio_Corr_mas_casos[[#This Row],[Corregimiento]],Hoja3!$A$2:$D$676,4,0)</f>
        <v>70408</v>
      </c>
      <c r="E3505" s="124">
        <v>16</v>
      </c>
      <c r="F3505">
        <v>1</v>
      </c>
    </row>
    <row r="3506" spans="1:6">
      <c r="A3506" s="122">
        <v>44148</v>
      </c>
      <c r="B3506" s="123">
        <v>44148</v>
      </c>
      <c r="C3506" s="124" t="s">
        <v>388</v>
      </c>
      <c r="D3506" s="144">
        <f>VLOOKUP(Pag_Inicio_Corr_mas_casos[[#This Row],[Corregimiento]],Hoja3!$A$2:$D$676,4,0)</f>
        <v>80817</v>
      </c>
      <c r="E3506" s="124">
        <v>16</v>
      </c>
      <c r="F3506">
        <v>1</v>
      </c>
    </row>
    <row r="3507" spans="1:6">
      <c r="A3507" s="122">
        <v>44148</v>
      </c>
      <c r="B3507" s="123">
        <v>44148</v>
      </c>
      <c r="C3507" s="124" t="s">
        <v>393</v>
      </c>
      <c r="D3507" s="144">
        <f>VLOOKUP(Pag_Inicio_Corr_mas_casos[[#This Row],[Corregimiento]],Hoja3!$A$2:$D$676,4,0)</f>
        <v>130107</v>
      </c>
      <c r="E3507" s="124">
        <v>15</v>
      </c>
      <c r="F3507">
        <v>1</v>
      </c>
    </row>
    <row r="3508" spans="1:6">
      <c r="A3508" s="122">
        <v>44148</v>
      </c>
      <c r="B3508" s="123">
        <v>44148</v>
      </c>
      <c r="C3508" s="124" t="s">
        <v>515</v>
      </c>
      <c r="D3508" s="144">
        <f>VLOOKUP(Pag_Inicio_Corr_mas_casos[[#This Row],[Corregimiento]],Hoja3!$A$2:$D$676,4,0)</f>
        <v>91101</v>
      </c>
      <c r="E3508" s="124">
        <v>15</v>
      </c>
      <c r="F3508">
        <v>1</v>
      </c>
    </row>
    <row r="3509" spans="1:6">
      <c r="A3509" s="122">
        <v>44148</v>
      </c>
      <c r="B3509" s="123">
        <v>44148</v>
      </c>
      <c r="C3509" s="124" t="s">
        <v>371</v>
      </c>
      <c r="D3509" s="144">
        <f>VLOOKUP(Pag_Inicio_Corr_mas_casos[[#This Row],[Corregimiento]],Hoja3!$A$2:$D$676,4,0)</f>
        <v>20603</v>
      </c>
      <c r="E3509" s="124">
        <v>14</v>
      </c>
      <c r="F3509">
        <v>1</v>
      </c>
    </row>
    <row r="3510" spans="1:6">
      <c r="A3510" s="122">
        <v>44148</v>
      </c>
      <c r="B3510" s="123">
        <v>44148</v>
      </c>
      <c r="C3510" s="124" t="s">
        <v>410</v>
      </c>
      <c r="D3510" s="144">
        <f>VLOOKUP(Pag_Inicio_Corr_mas_casos[[#This Row],[Corregimiento]],Hoja3!$A$2:$D$676,4,0)</f>
        <v>80815</v>
      </c>
      <c r="E3510" s="124">
        <v>25</v>
      </c>
      <c r="F3510">
        <v>1</v>
      </c>
    </row>
    <row r="3511" spans="1:6">
      <c r="A3511" s="122">
        <v>44148</v>
      </c>
      <c r="B3511" s="123">
        <v>44148</v>
      </c>
      <c r="C3511" s="124" t="s">
        <v>424</v>
      </c>
      <c r="D3511" s="144">
        <f>VLOOKUP(Pag_Inicio_Corr_mas_casos[[#This Row],[Corregimiento]],Hoja3!$A$2:$D$676,4,0)</f>
        <v>130717</v>
      </c>
      <c r="E3511" s="124">
        <v>13</v>
      </c>
      <c r="F3511">
        <v>1</v>
      </c>
    </row>
    <row r="3512" spans="1:6">
      <c r="A3512" s="122">
        <v>44148</v>
      </c>
      <c r="B3512" s="123">
        <v>44148</v>
      </c>
      <c r="C3512" s="124" t="s">
        <v>412</v>
      </c>
      <c r="D3512" s="144">
        <f>VLOOKUP(Pag_Inicio_Corr_mas_casos[[#This Row],[Corregimiento]],Hoja3!$A$2:$D$676,4,0)</f>
        <v>80811</v>
      </c>
      <c r="E3512" s="124">
        <v>13</v>
      </c>
      <c r="F3512">
        <v>1</v>
      </c>
    </row>
    <row r="3513" spans="1:6">
      <c r="A3513" s="122">
        <v>44148</v>
      </c>
      <c r="B3513" s="123">
        <v>44148</v>
      </c>
      <c r="C3513" s="124" t="s">
        <v>440</v>
      </c>
      <c r="D3513" s="144">
        <f>VLOOKUP(Pag_Inicio_Corr_mas_casos[[#This Row],[Corregimiento]],Hoja3!$A$2:$D$676,4,0)</f>
        <v>100101</v>
      </c>
      <c r="E3513" s="124">
        <v>12</v>
      </c>
      <c r="F3513">
        <v>1</v>
      </c>
    </row>
    <row r="3514" spans="1:6">
      <c r="A3514" s="122">
        <v>44148</v>
      </c>
      <c r="B3514" s="123">
        <v>44148</v>
      </c>
      <c r="C3514" s="124" t="s">
        <v>384</v>
      </c>
      <c r="D3514" s="144">
        <f>VLOOKUP(Pag_Inicio_Corr_mas_casos[[#This Row],[Corregimiento]],Hoja3!$A$2:$D$676,4,0)</f>
        <v>80821</v>
      </c>
      <c r="E3514" s="124">
        <v>11</v>
      </c>
      <c r="F3514">
        <v>1</v>
      </c>
    </row>
    <row r="3515" spans="1:6">
      <c r="A3515" s="122">
        <v>44148</v>
      </c>
      <c r="B3515" s="123">
        <v>44148</v>
      </c>
      <c r="C3515" s="124" t="s">
        <v>389</v>
      </c>
      <c r="D3515" s="144">
        <f>VLOOKUP(Pag_Inicio_Corr_mas_casos[[#This Row],[Corregimiento]],Hoja3!$A$2:$D$676,4,0)</f>
        <v>80822</v>
      </c>
      <c r="E3515" s="124">
        <v>11</v>
      </c>
      <c r="F3515">
        <v>1</v>
      </c>
    </row>
    <row r="3516" spans="1:6">
      <c r="A3516" s="122">
        <v>44148</v>
      </c>
      <c r="B3516" s="123">
        <v>44148</v>
      </c>
      <c r="C3516" s="124" t="s">
        <v>391</v>
      </c>
      <c r="D3516" s="144">
        <f>VLOOKUP(Pag_Inicio_Corr_mas_casos[[#This Row],[Corregimiento]],Hoja3!$A$2:$D$676,4,0)</f>
        <v>81001</v>
      </c>
      <c r="E3516" s="124">
        <v>11</v>
      </c>
      <c r="F3516">
        <v>1</v>
      </c>
    </row>
    <row r="3517" spans="1:6">
      <c r="A3517" s="122">
        <v>44148</v>
      </c>
      <c r="B3517" s="123">
        <v>44148</v>
      </c>
      <c r="C3517" s="124" t="s">
        <v>385</v>
      </c>
      <c r="D3517" s="144">
        <f>VLOOKUP(Pag_Inicio_Corr_mas_casos[[#This Row],[Corregimiento]],Hoja3!$A$2:$D$676,4,0)</f>
        <v>81007</v>
      </c>
      <c r="E3517" s="124">
        <v>11</v>
      </c>
      <c r="F3517">
        <v>1</v>
      </c>
    </row>
    <row r="3518" spans="1:6">
      <c r="A3518" s="122">
        <v>44148</v>
      </c>
      <c r="B3518" s="123">
        <v>44148</v>
      </c>
      <c r="C3518" s="124" t="s">
        <v>425</v>
      </c>
      <c r="D3518" s="144">
        <f>VLOOKUP(Pag_Inicio_Corr_mas_casos[[#This Row],[Corregimiento]],Hoja3!$A$2:$D$676,4,0)</f>
        <v>81003</v>
      </c>
      <c r="E3518" s="124">
        <v>11</v>
      </c>
      <c r="F3518">
        <v>1</v>
      </c>
    </row>
    <row r="3519" spans="1:6">
      <c r="A3519" s="122">
        <v>44148</v>
      </c>
      <c r="B3519" s="123">
        <v>44148</v>
      </c>
      <c r="C3519" s="124" t="s">
        <v>405</v>
      </c>
      <c r="D3519" s="144">
        <f>VLOOKUP(Pag_Inicio_Corr_mas_casos[[#This Row],[Corregimiento]],Hoja3!$A$2:$D$676,4,0)</f>
        <v>80813</v>
      </c>
      <c r="E3519" s="124">
        <v>11</v>
      </c>
      <c r="F3519">
        <v>1</v>
      </c>
    </row>
    <row r="3520" spans="1:6">
      <c r="A3520" s="122">
        <v>44148</v>
      </c>
      <c r="B3520" s="123">
        <v>44148</v>
      </c>
      <c r="C3520" s="124" t="s">
        <v>443</v>
      </c>
      <c r="D3520" s="144">
        <f>VLOOKUP(Pag_Inicio_Corr_mas_casos[[#This Row],[Corregimiento]],Hoja3!$A$2:$D$676,4,0)</f>
        <v>130716</v>
      </c>
      <c r="E3520" s="124">
        <v>11</v>
      </c>
      <c r="F3520">
        <v>1</v>
      </c>
    </row>
    <row r="3521" spans="1:7">
      <c r="A3521" s="122">
        <v>44148</v>
      </c>
      <c r="B3521" s="123">
        <v>44148</v>
      </c>
      <c r="C3521" s="124" t="s">
        <v>413</v>
      </c>
      <c r="D3521" s="144">
        <f>VLOOKUP(Pag_Inicio_Corr_mas_casos[[#This Row],[Corregimiento]],Hoja3!$A$2:$D$676,4,0)</f>
        <v>50316</v>
      </c>
      <c r="E3521" s="124">
        <v>11</v>
      </c>
      <c r="F3521">
        <v>1</v>
      </c>
    </row>
    <row r="3522" spans="1:7">
      <c r="A3522" s="153">
        <v>44149</v>
      </c>
      <c r="B3522" s="154">
        <v>44149</v>
      </c>
      <c r="C3522" s="155" t="s">
        <v>381</v>
      </c>
      <c r="D3522" s="156">
        <f>VLOOKUP(Pag_Inicio_Corr_mas_casos[[#This Row],[Corregimiento]],Hoja3!$A$2:$D$676,4,0)</f>
        <v>130106</v>
      </c>
      <c r="E3522" s="155">
        <v>58</v>
      </c>
      <c r="F3522">
        <v>1</v>
      </c>
      <c r="G3522">
        <f>SUM(F3522:F3548)</f>
        <v>27</v>
      </c>
    </row>
    <row r="3523" spans="1:7">
      <c r="A3523" s="153">
        <v>44149</v>
      </c>
      <c r="B3523" s="154">
        <v>44149</v>
      </c>
      <c r="C3523" s="155" t="s">
        <v>379</v>
      </c>
      <c r="D3523" s="156">
        <f>VLOOKUP(Pag_Inicio_Corr_mas_casos[[#This Row],[Corregimiento]],Hoja3!$A$2:$D$676,4,0)</f>
        <v>130101</v>
      </c>
      <c r="E3523" s="155">
        <v>48</v>
      </c>
      <c r="F3523">
        <v>1</v>
      </c>
    </row>
    <row r="3524" spans="1:7">
      <c r="A3524" s="153">
        <v>44149</v>
      </c>
      <c r="B3524" s="155">
        <v>44149</v>
      </c>
      <c r="C3524" s="157" t="s">
        <v>396</v>
      </c>
      <c r="D3524" s="158">
        <f>VLOOKUP(Pag_Inicio_Corr_mas_casos[[#This Row],[Corregimiento]],Hoja3!$A$2:$D$676,4,0)</f>
        <v>130702</v>
      </c>
      <c r="E3524" s="155">
        <v>31</v>
      </c>
      <c r="F3524">
        <v>1</v>
      </c>
    </row>
    <row r="3525" spans="1:7">
      <c r="A3525" s="153">
        <v>44149</v>
      </c>
      <c r="B3525" s="154">
        <v>44149</v>
      </c>
      <c r="C3525" s="157" t="s">
        <v>393</v>
      </c>
      <c r="D3525" s="156">
        <f>VLOOKUP(Pag_Inicio_Corr_mas_casos[[#This Row],[Corregimiento]],Hoja3!$A$2:$D$676,4,0)</f>
        <v>130107</v>
      </c>
      <c r="E3525" s="155">
        <v>21</v>
      </c>
      <c r="F3525">
        <v>1</v>
      </c>
    </row>
    <row r="3526" spans="1:7">
      <c r="A3526" s="153">
        <v>44149</v>
      </c>
      <c r="B3526" s="154">
        <v>44149</v>
      </c>
      <c r="C3526" s="157" t="s">
        <v>383</v>
      </c>
      <c r="D3526" s="156">
        <f>VLOOKUP(Pag_Inicio_Corr_mas_casos[[#This Row],[Corregimiento]],Hoja3!$A$2:$D$676,4,0)</f>
        <v>130102</v>
      </c>
      <c r="E3526" s="155">
        <v>29</v>
      </c>
      <c r="F3526">
        <v>1</v>
      </c>
    </row>
    <row r="3527" spans="1:7">
      <c r="A3527" s="153">
        <v>44149</v>
      </c>
      <c r="B3527" s="154">
        <v>44149</v>
      </c>
      <c r="C3527" s="157" t="s">
        <v>584</v>
      </c>
      <c r="D3527" s="156">
        <f>VLOOKUP(Pag_Inicio_Corr_mas_casos[[#This Row],[Corregimiento]],Hoja3!$A$2:$D$676,4,0)</f>
        <v>30302</v>
      </c>
      <c r="E3527" s="155">
        <v>29</v>
      </c>
      <c r="F3527">
        <v>1</v>
      </c>
    </row>
    <row r="3528" spans="1:7">
      <c r="A3528" s="153">
        <v>44149</v>
      </c>
      <c r="B3528" s="154">
        <v>44149</v>
      </c>
      <c r="C3528" s="157" t="s">
        <v>431</v>
      </c>
      <c r="D3528" s="156">
        <f>VLOOKUP(Pag_Inicio_Corr_mas_casos[[#This Row],[Corregimiento]],Hoja3!$A$2:$D$676,4,0)</f>
        <v>80807</v>
      </c>
      <c r="E3528" s="155">
        <v>18</v>
      </c>
      <c r="F3528">
        <v>1</v>
      </c>
    </row>
    <row r="3529" spans="1:7">
      <c r="A3529" s="153">
        <v>44149</v>
      </c>
      <c r="B3529" s="154">
        <v>44149</v>
      </c>
      <c r="C3529" s="157" t="s">
        <v>443</v>
      </c>
      <c r="D3529" s="156">
        <f>VLOOKUP(Pag_Inicio_Corr_mas_casos[[#This Row],[Corregimiento]],Hoja3!$A$2:$D$676,4,0)</f>
        <v>130716</v>
      </c>
      <c r="E3529" s="155">
        <v>18</v>
      </c>
      <c r="F3529">
        <v>1</v>
      </c>
    </row>
    <row r="3530" spans="1:7">
      <c r="A3530" s="153">
        <v>44149</v>
      </c>
      <c r="B3530" s="154">
        <v>44149</v>
      </c>
      <c r="C3530" s="157" t="s">
        <v>395</v>
      </c>
      <c r="D3530" s="156">
        <f>VLOOKUP(Pag_Inicio_Corr_mas_casos[[#This Row],[Corregimiento]],Hoja3!$A$2:$D$676,4,0)</f>
        <v>80812</v>
      </c>
      <c r="E3530" s="155">
        <v>18</v>
      </c>
      <c r="F3530">
        <v>1</v>
      </c>
    </row>
    <row r="3531" spans="1:7">
      <c r="A3531" s="153">
        <v>44149</v>
      </c>
      <c r="B3531" s="154">
        <v>44149</v>
      </c>
      <c r="C3531" s="157" t="s">
        <v>409</v>
      </c>
      <c r="D3531" s="156">
        <f>VLOOKUP(Pag_Inicio_Corr_mas_casos[[#This Row],[Corregimiento]],Hoja3!$A$2:$D$676,4,0)</f>
        <v>80820</v>
      </c>
      <c r="E3531" s="155">
        <v>17</v>
      </c>
      <c r="F3531">
        <v>1</v>
      </c>
    </row>
    <row r="3532" spans="1:7">
      <c r="A3532" s="153">
        <v>44149</v>
      </c>
      <c r="B3532" s="154">
        <v>44149</v>
      </c>
      <c r="C3532" s="157" t="s">
        <v>385</v>
      </c>
      <c r="D3532" s="156">
        <f>VLOOKUP(Pag_Inicio_Corr_mas_casos[[#This Row],[Corregimiento]],Hoja3!$A$2:$D$676,4,0)</f>
        <v>81007</v>
      </c>
      <c r="E3532" s="155">
        <v>17</v>
      </c>
      <c r="F3532">
        <v>1</v>
      </c>
    </row>
    <row r="3533" spans="1:7">
      <c r="A3533" s="153">
        <v>44149</v>
      </c>
      <c r="B3533" s="154">
        <v>44149</v>
      </c>
      <c r="C3533" s="157" t="s">
        <v>392</v>
      </c>
      <c r="D3533" s="156">
        <f>VLOOKUP(Pag_Inicio_Corr_mas_casos[[#This Row],[Corregimiento]],Hoja3!$A$2:$D$676,4,0)</f>
        <v>80819</v>
      </c>
      <c r="E3533" s="155">
        <v>15</v>
      </c>
      <c r="F3533">
        <v>1</v>
      </c>
    </row>
    <row r="3534" spans="1:7">
      <c r="A3534" s="153">
        <v>44149</v>
      </c>
      <c r="B3534" s="154">
        <v>44149</v>
      </c>
      <c r="C3534" s="157" t="s">
        <v>398</v>
      </c>
      <c r="D3534" s="156">
        <f>VLOOKUP(Pag_Inicio_Corr_mas_casos[[#This Row],[Corregimiento]],Hoja3!$A$2:$D$676,4,0)</f>
        <v>80806</v>
      </c>
      <c r="E3534" s="155">
        <v>14</v>
      </c>
      <c r="F3534">
        <v>1</v>
      </c>
    </row>
    <row r="3535" spans="1:7">
      <c r="A3535" s="153">
        <v>44149</v>
      </c>
      <c r="B3535" s="154">
        <v>44149</v>
      </c>
      <c r="C3535" s="157" t="s">
        <v>384</v>
      </c>
      <c r="D3535" s="156">
        <f>VLOOKUP(Pag_Inicio_Corr_mas_casos[[#This Row],[Corregimiento]],Hoja3!$A$2:$D$676,4,0)</f>
        <v>80821</v>
      </c>
      <c r="E3535" s="155">
        <v>14</v>
      </c>
      <c r="F3535">
        <v>1</v>
      </c>
    </row>
    <row r="3536" spans="1:7">
      <c r="A3536" s="153">
        <v>44149</v>
      </c>
      <c r="B3536" s="154">
        <v>44149</v>
      </c>
      <c r="C3536" s="157" t="s">
        <v>585</v>
      </c>
      <c r="D3536" s="156">
        <f>VLOOKUP(Pag_Inicio_Corr_mas_casos[[#This Row],[Corregimiento]],Hoja3!$A$2:$D$676,4,0)</f>
        <v>40608</v>
      </c>
      <c r="E3536" s="155">
        <v>13</v>
      </c>
      <c r="F3536">
        <v>1</v>
      </c>
    </row>
    <row r="3537" spans="1:7">
      <c r="A3537" s="153">
        <v>44149</v>
      </c>
      <c r="B3537" s="154">
        <v>44149</v>
      </c>
      <c r="C3537" s="157" t="s">
        <v>428</v>
      </c>
      <c r="D3537" s="156">
        <f>VLOOKUP(Pag_Inicio_Corr_mas_casos[[#This Row],[Corregimiento]],Hoja3!$A$2:$D$676,4,0)</f>
        <v>130701</v>
      </c>
      <c r="E3537" s="155">
        <v>13</v>
      </c>
      <c r="F3537">
        <v>1</v>
      </c>
    </row>
    <row r="3538" spans="1:7">
      <c r="A3538" s="153">
        <v>44149</v>
      </c>
      <c r="B3538" s="154">
        <v>44149</v>
      </c>
      <c r="C3538" s="157" t="s">
        <v>420</v>
      </c>
      <c r="D3538" s="156">
        <f>VLOOKUP(Pag_Inicio_Corr_mas_casos[[#This Row],[Corregimiento]],Hoja3!$A$2:$D$676,4,0)</f>
        <v>80809</v>
      </c>
      <c r="E3538" s="155">
        <v>13</v>
      </c>
      <c r="F3538">
        <v>1</v>
      </c>
    </row>
    <row r="3539" spans="1:7">
      <c r="A3539" s="153">
        <v>44149</v>
      </c>
      <c r="B3539" s="154">
        <v>44149</v>
      </c>
      <c r="C3539" s="157" t="s">
        <v>399</v>
      </c>
      <c r="D3539" s="156">
        <f>VLOOKUP(Pag_Inicio_Corr_mas_casos[[#This Row],[Corregimiento]],Hoja3!$A$2:$D$676,4,0)</f>
        <v>130108</v>
      </c>
      <c r="E3539" s="155">
        <v>13</v>
      </c>
      <c r="F3539">
        <v>1</v>
      </c>
    </row>
    <row r="3540" spans="1:7">
      <c r="A3540" s="153">
        <v>44149</v>
      </c>
      <c r="B3540" s="154">
        <v>44149</v>
      </c>
      <c r="C3540" s="157" t="s">
        <v>424</v>
      </c>
      <c r="D3540" s="156">
        <f>VLOOKUP(Pag_Inicio_Corr_mas_casos[[#This Row],[Corregimiento]],Hoja3!$A$2:$D$676,4,0)</f>
        <v>130717</v>
      </c>
      <c r="E3540" s="155">
        <v>13</v>
      </c>
      <c r="F3540">
        <v>1</v>
      </c>
    </row>
    <row r="3541" spans="1:7">
      <c r="A3541" s="153">
        <v>44149</v>
      </c>
      <c r="B3541" s="154">
        <v>44149</v>
      </c>
      <c r="C3541" s="157" t="s">
        <v>435</v>
      </c>
      <c r="D3541" s="156">
        <f>VLOOKUP(Pag_Inicio_Corr_mas_casos[[#This Row],[Corregimiento]],Hoja3!$A$2:$D$676,4,0)</f>
        <v>130706</v>
      </c>
      <c r="E3541" s="155">
        <v>13</v>
      </c>
      <c r="F3541">
        <v>1</v>
      </c>
    </row>
    <row r="3542" spans="1:7">
      <c r="A3542" s="153">
        <v>44149</v>
      </c>
      <c r="B3542" s="154">
        <v>44149</v>
      </c>
      <c r="C3542" s="157" t="s">
        <v>388</v>
      </c>
      <c r="D3542" s="156">
        <f>VLOOKUP(Pag_Inicio_Corr_mas_casos[[#This Row],[Corregimiento]],Hoja3!$A$2:$D$676,4,0)</f>
        <v>80817</v>
      </c>
      <c r="E3542" s="155">
        <v>12</v>
      </c>
      <c r="F3542">
        <v>1</v>
      </c>
    </row>
    <row r="3543" spans="1:7">
      <c r="A3543" s="153">
        <v>44149</v>
      </c>
      <c r="B3543" s="154">
        <v>44149</v>
      </c>
      <c r="C3543" s="157" t="s">
        <v>386</v>
      </c>
      <c r="D3543" s="156">
        <f>VLOOKUP(Pag_Inicio_Corr_mas_casos[[#This Row],[Corregimiento]],Hoja3!$A$2:$D$676,4,0)</f>
        <v>81008</v>
      </c>
      <c r="E3543" s="155">
        <v>12</v>
      </c>
      <c r="F3543">
        <v>1</v>
      </c>
    </row>
    <row r="3544" spans="1:7">
      <c r="A3544" s="153">
        <v>44149</v>
      </c>
      <c r="B3544" s="154">
        <v>44149</v>
      </c>
      <c r="C3544" s="157" t="s">
        <v>391</v>
      </c>
      <c r="D3544" s="156">
        <f>VLOOKUP(Pag_Inicio_Corr_mas_casos[[#This Row],[Corregimiento]],Hoja3!$A$2:$D$676,4,0)</f>
        <v>81001</v>
      </c>
      <c r="E3544" s="155">
        <v>12</v>
      </c>
      <c r="F3544">
        <v>1</v>
      </c>
    </row>
    <row r="3545" spans="1:7">
      <c r="A3545" s="153">
        <v>44149</v>
      </c>
      <c r="B3545" s="154">
        <v>44149</v>
      </c>
      <c r="C3545" s="157" t="s">
        <v>444</v>
      </c>
      <c r="D3545" s="156">
        <f>VLOOKUP(Pag_Inicio_Corr_mas_casos[[#This Row],[Corregimiento]],Hoja3!$A$2:$D$676,4,0)</f>
        <v>20207</v>
      </c>
      <c r="E3545" s="155">
        <v>12</v>
      </c>
      <c r="F3545">
        <v>1</v>
      </c>
    </row>
    <row r="3546" spans="1:7">
      <c r="A3546" s="153">
        <v>44149</v>
      </c>
      <c r="B3546" s="154">
        <v>44149</v>
      </c>
      <c r="C3546" s="155" t="s">
        <v>586</v>
      </c>
      <c r="D3546" s="156">
        <f>VLOOKUP(Pag_Inicio_Corr_mas_casos[[#This Row],[Corregimiento]],Hoja3!$A$2:$D$676,4,0)</f>
        <v>90302</v>
      </c>
      <c r="E3546" s="155">
        <v>11</v>
      </c>
      <c r="F3546">
        <v>1</v>
      </c>
    </row>
    <row r="3547" spans="1:7">
      <c r="A3547" s="153">
        <v>44149</v>
      </c>
      <c r="B3547" s="154">
        <v>44149</v>
      </c>
      <c r="C3547" s="157" t="s">
        <v>414</v>
      </c>
      <c r="D3547" s="156">
        <f>VLOOKUP(Pag_Inicio_Corr_mas_casos[[#This Row],[Corregimiento]],Hoja3!$A$2:$D$676,4,0)</f>
        <v>130708</v>
      </c>
      <c r="E3547" s="155">
        <v>11</v>
      </c>
      <c r="F3547">
        <v>1</v>
      </c>
    </row>
    <row r="3548" spans="1:7">
      <c r="A3548" s="153">
        <v>44149</v>
      </c>
      <c r="B3548" s="154">
        <v>44149</v>
      </c>
      <c r="C3548" s="157" t="s">
        <v>387</v>
      </c>
      <c r="D3548" s="156">
        <f>VLOOKUP(Pag_Inicio_Corr_mas_casos[[#This Row],[Corregimiento]],Hoja3!$A$2:$D$676,4,0)</f>
        <v>80816</v>
      </c>
      <c r="E3548" s="155">
        <v>11</v>
      </c>
      <c r="F3548">
        <v>1</v>
      </c>
    </row>
    <row r="3549" spans="1:7">
      <c r="A3549" s="103">
        <v>44150</v>
      </c>
      <c r="B3549" s="104">
        <v>44150</v>
      </c>
      <c r="C3549" s="105" t="s">
        <v>396</v>
      </c>
      <c r="D3549" s="106">
        <f>VLOOKUP(Pag_Inicio_Corr_mas_casos[[#This Row],[Corregimiento]],Hoja3!$A$2:$D$676,4,0)</f>
        <v>130702</v>
      </c>
      <c r="E3549" s="105">
        <v>65</v>
      </c>
      <c r="F3549">
        <v>1</v>
      </c>
      <c r="G3549">
        <f>SUM(F3549:F3587)</f>
        <v>39</v>
      </c>
    </row>
    <row r="3550" spans="1:7">
      <c r="A3550" s="103">
        <v>44150</v>
      </c>
      <c r="B3550" s="104">
        <v>44150</v>
      </c>
      <c r="C3550" s="105" t="s">
        <v>381</v>
      </c>
      <c r="D3550" s="106">
        <f>VLOOKUP(Pag_Inicio_Corr_mas_casos[[#This Row],[Corregimiento]],Hoja3!$A$2:$D$676,4,0)</f>
        <v>130106</v>
      </c>
      <c r="E3550" s="105">
        <v>60</v>
      </c>
      <c r="F3550">
        <v>1</v>
      </c>
    </row>
    <row r="3551" spans="1:7">
      <c r="A3551" s="103">
        <v>44150</v>
      </c>
      <c r="B3551" s="104">
        <v>44150</v>
      </c>
      <c r="C3551" s="105" t="s">
        <v>440</v>
      </c>
      <c r="D3551" s="106">
        <f>VLOOKUP(Pag_Inicio_Corr_mas_casos[[#This Row],[Corregimiento]],Hoja3!$A$2:$D$676,4,0)</f>
        <v>100101</v>
      </c>
      <c r="E3551" s="105">
        <v>44</v>
      </c>
      <c r="F3551">
        <v>1</v>
      </c>
    </row>
    <row r="3552" spans="1:7">
      <c r="A3552" s="103">
        <v>44150</v>
      </c>
      <c r="B3552" s="104">
        <v>44150</v>
      </c>
      <c r="C3552" s="105" t="s">
        <v>392</v>
      </c>
      <c r="D3552" s="106">
        <f>VLOOKUP(Pag_Inicio_Corr_mas_casos[[#This Row],[Corregimiento]],Hoja3!$A$2:$D$676,4,0)</f>
        <v>80819</v>
      </c>
      <c r="E3552" s="105">
        <v>40</v>
      </c>
      <c r="F3552">
        <v>1</v>
      </c>
    </row>
    <row r="3553" spans="1:6">
      <c r="A3553" s="103">
        <v>44150</v>
      </c>
      <c r="B3553" s="104">
        <v>44150</v>
      </c>
      <c r="C3553" s="105" t="s">
        <v>395</v>
      </c>
      <c r="D3553" s="106">
        <f>VLOOKUP(Pag_Inicio_Corr_mas_casos[[#This Row],[Corregimiento]],Hoja3!$A$2:$D$676,4,0)</f>
        <v>80812</v>
      </c>
      <c r="E3553" s="105">
        <v>38</v>
      </c>
      <c r="F3553">
        <v>1</v>
      </c>
    </row>
    <row r="3554" spans="1:6">
      <c r="A3554" s="103">
        <v>44150</v>
      </c>
      <c r="B3554" s="104">
        <v>44150</v>
      </c>
      <c r="C3554" s="105" t="s">
        <v>383</v>
      </c>
      <c r="D3554" s="106">
        <f>VLOOKUP(Pag_Inicio_Corr_mas_casos[[#This Row],[Corregimiento]],Hoja3!$A$2:$D$676,4,0)</f>
        <v>130102</v>
      </c>
      <c r="E3554" s="105">
        <v>35</v>
      </c>
      <c r="F3554">
        <v>1</v>
      </c>
    </row>
    <row r="3555" spans="1:6">
      <c r="A3555" s="103">
        <v>44150</v>
      </c>
      <c r="B3555" s="104">
        <v>44150</v>
      </c>
      <c r="C3555" s="105" t="s">
        <v>414</v>
      </c>
      <c r="D3555" s="106">
        <f>VLOOKUP(Pag_Inicio_Corr_mas_casos[[#This Row],[Corregimiento]],Hoja3!$A$2:$D$676,4,0)</f>
        <v>130708</v>
      </c>
      <c r="E3555" s="105">
        <v>31</v>
      </c>
      <c r="F3555">
        <v>1</v>
      </c>
    </row>
    <row r="3556" spans="1:6">
      <c r="A3556" s="103">
        <v>44150</v>
      </c>
      <c r="B3556" s="104">
        <v>44150</v>
      </c>
      <c r="C3556" s="105" t="s">
        <v>390</v>
      </c>
      <c r="D3556" s="106">
        <f>VLOOKUP(Pag_Inicio_Corr_mas_casos[[#This Row],[Corregimiento]],Hoja3!$A$2:$D$676,4,0)</f>
        <v>80823</v>
      </c>
      <c r="E3556" s="105">
        <v>30</v>
      </c>
      <c r="F3556">
        <v>1</v>
      </c>
    </row>
    <row r="3557" spans="1:6">
      <c r="A3557" s="103">
        <v>44150</v>
      </c>
      <c r="B3557" s="104">
        <v>44150</v>
      </c>
      <c r="C3557" s="105" t="s">
        <v>428</v>
      </c>
      <c r="D3557" s="106">
        <f>VLOOKUP(Pag_Inicio_Corr_mas_casos[[#This Row],[Corregimiento]],Hoja3!$A$2:$D$676,4,0)</f>
        <v>130701</v>
      </c>
      <c r="E3557" s="105">
        <v>28</v>
      </c>
      <c r="F3557">
        <v>1</v>
      </c>
    </row>
    <row r="3558" spans="1:6">
      <c r="A3558" s="103">
        <v>44150</v>
      </c>
      <c r="B3558" s="104">
        <v>44150</v>
      </c>
      <c r="C3558" s="105" t="s">
        <v>379</v>
      </c>
      <c r="D3558" s="106">
        <f>VLOOKUP(Pag_Inicio_Corr_mas_casos[[#This Row],[Corregimiento]],Hoja3!$A$2:$D$676,4,0)</f>
        <v>130101</v>
      </c>
      <c r="E3558" s="105">
        <v>27</v>
      </c>
      <c r="F3558">
        <v>1</v>
      </c>
    </row>
    <row r="3559" spans="1:6">
      <c r="A3559" s="103">
        <v>44150</v>
      </c>
      <c r="B3559" s="104">
        <v>44150</v>
      </c>
      <c r="C3559" s="105" t="s">
        <v>424</v>
      </c>
      <c r="D3559" s="106">
        <f>VLOOKUP(Pag_Inicio_Corr_mas_casos[[#This Row],[Corregimiento]],Hoja3!$A$2:$D$676,4,0)</f>
        <v>130717</v>
      </c>
      <c r="E3559" s="105">
        <v>27</v>
      </c>
      <c r="F3559">
        <v>1</v>
      </c>
    </row>
    <row r="3560" spans="1:6">
      <c r="A3560" s="103">
        <v>44150</v>
      </c>
      <c r="B3560" s="104">
        <v>44150</v>
      </c>
      <c r="C3560" s="105" t="s">
        <v>582</v>
      </c>
      <c r="D3560" s="106">
        <f>VLOOKUP(Pag_Inicio_Corr_mas_casos[[#This Row],[Corregimiento]],Hoja3!$A$2:$D$676,4,0)</f>
        <v>91105</v>
      </c>
      <c r="E3560" s="105">
        <v>25</v>
      </c>
      <c r="F3560">
        <v>1</v>
      </c>
    </row>
    <row r="3561" spans="1:6">
      <c r="A3561" s="103">
        <v>44150</v>
      </c>
      <c r="B3561" s="104">
        <v>44150</v>
      </c>
      <c r="C3561" s="105" t="s">
        <v>391</v>
      </c>
      <c r="D3561" s="106">
        <f>VLOOKUP(Pag_Inicio_Corr_mas_casos[[#This Row],[Corregimiento]],Hoja3!$A$2:$D$676,4,0)</f>
        <v>81001</v>
      </c>
      <c r="E3561" s="105">
        <v>24</v>
      </c>
      <c r="F3561">
        <v>1</v>
      </c>
    </row>
    <row r="3562" spans="1:6">
      <c r="A3562" s="103">
        <v>44150</v>
      </c>
      <c r="B3562" s="104">
        <v>44150</v>
      </c>
      <c r="C3562" s="105" t="s">
        <v>415</v>
      </c>
      <c r="D3562" s="106">
        <f>VLOOKUP(Pag_Inicio_Corr_mas_casos[[#This Row],[Corregimiento]],Hoja3!$A$2:$D$676,4,0)</f>
        <v>80826</v>
      </c>
      <c r="E3562" s="105">
        <v>23</v>
      </c>
      <c r="F3562">
        <v>1</v>
      </c>
    </row>
    <row r="3563" spans="1:6">
      <c r="A3563" s="103">
        <v>44150</v>
      </c>
      <c r="B3563" s="104">
        <v>44150</v>
      </c>
      <c r="C3563" s="105" t="s">
        <v>435</v>
      </c>
      <c r="D3563" s="106">
        <f>VLOOKUP(Pag_Inicio_Corr_mas_casos[[#This Row],[Corregimiento]],Hoja3!$A$2:$D$676,4,0)</f>
        <v>130706</v>
      </c>
      <c r="E3563" s="105">
        <v>23</v>
      </c>
      <c r="F3563">
        <v>1</v>
      </c>
    </row>
    <row r="3564" spans="1:6">
      <c r="A3564" s="103">
        <v>44150</v>
      </c>
      <c r="B3564" s="104">
        <v>44150</v>
      </c>
      <c r="C3564" s="105" t="s">
        <v>380</v>
      </c>
      <c r="D3564" s="106">
        <f>VLOOKUP(Pag_Inicio_Corr_mas_casos[[#This Row],[Corregimiento]],Hoja3!$A$2:$D$676,4,0)</f>
        <v>81002</v>
      </c>
      <c r="E3564" s="105">
        <v>21</v>
      </c>
      <c r="F3564">
        <v>1</v>
      </c>
    </row>
    <row r="3565" spans="1:6">
      <c r="A3565" s="103">
        <v>44150</v>
      </c>
      <c r="B3565" s="104">
        <v>44150</v>
      </c>
      <c r="C3565" s="105" t="s">
        <v>397</v>
      </c>
      <c r="D3565" s="106">
        <f>VLOOKUP(Pag_Inicio_Corr_mas_casos[[#This Row],[Corregimiento]],Hoja3!$A$2:$D$676,4,0)</f>
        <v>40601</v>
      </c>
      <c r="E3565" s="105">
        <v>21</v>
      </c>
      <c r="F3565">
        <v>1</v>
      </c>
    </row>
    <row r="3566" spans="1:6">
      <c r="A3566" s="103">
        <v>44150</v>
      </c>
      <c r="B3566" s="104">
        <v>44150</v>
      </c>
      <c r="C3566" s="105" t="s">
        <v>489</v>
      </c>
      <c r="D3566" s="106">
        <f>VLOOKUP(Pag_Inicio_Corr_mas_casos[[#This Row],[Corregimiento]],Hoja3!$A$2:$D$676,4,0)</f>
        <v>40501</v>
      </c>
      <c r="E3566" s="105">
        <v>20</v>
      </c>
      <c r="F3566">
        <v>1</v>
      </c>
    </row>
    <row r="3567" spans="1:6">
      <c r="A3567" s="103">
        <v>44150</v>
      </c>
      <c r="B3567" s="104">
        <v>44150</v>
      </c>
      <c r="C3567" s="105" t="s">
        <v>386</v>
      </c>
      <c r="D3567" s="106">
        <f>VLOOKUP(Pag_Inicio_Corr_mas_casos[[#This Row],[Corregimiento]],Hoja3!$A$2:$D$676,4,0)</f>
        <v>81008</v>
      </c>
      <c r="E3567" s="105">
        <v>20</v>
      </c>
      <c r="F3567">
        <v>1</v>
      </c>
    </row>
    <row r="3568" spans="1:6">
      <c r="A3568" s="103">
        <v>44150</v>
      </c>
      <c r="B3568" s="104">
        <v>44150</v>
      </c>
      <c r="C3568" s="105" t="s">
        <v>443</v>
      </c>
      <c r="D3568" s="106">
        <f>VLOOKUP(Pag_Inicio_Corr_mas_casos[[#This Row],[Corregimiento]],Hoja3!$A$2:$D$676,4,0)</f>
        <v>130716</v>
      </c>
      <c r="E3568" s="105">
        <v>20</v>
      </c>
      <c r="F3568">
        <v>1</v>
      </c>
    </row>
    <row r="3569" spans="1:6">
      <c r="A3569" s="103">
        <v>44150</v>
      </c>
      <c r="B3569" s="104">
        <v>44150</v>
      </c>
      <c r="C3569" s="105" t="s">
        <v>420</v>
      </c>
      <c r="D3569" s="106">
        <f>VLOOKUP(Pag_Inicio_Corr_mas_casos[[#This Row],[Corregimiento]],Hoja3!$A$2:$D$676,4,0)</f>
        <v>80809</v>
      </c>
      <c r="E3569" s="105">
        <v>20</v>
      </c>
      <c r="F3569">
        <v>1</v>
      </c>
    </row>
    <row r="3570" spans="1:6">
      <c r="A3570" s="103">
        <v>44150</v>
      </c>
      <c r="B3570" s="104">
        <v>44150</v>
      </c>
      <c r="C3570" s="105" t="s">
        <v>389</v>
      </c>
      <c r="D3570" s="106">
        <f>VLOOKUP(Pag_Inicio_Corr_mas_casos[[#This Row],[Corregimiento]],Hoja3!$A$2:$D$676,4,0)</f>
        <v>80822</v>
      </c>
      <c r="E3570" s="105">
        <v>19</v>
      </c>
      <c r="F3570">
        <v>1</v>
      </c>
    </row>
    <row r="3571" spans="1:6">
      <c r="A3571" s="103">
        <v>44150</v>
      </c>
      <c r="B3571" s="104">
        <v>44150</v>
      </c>
      <c r="C3571" s="105" t="s">
        <v>410</v>
      </c>
      <c r="D3571" s="106">
        <f>VLOOKUP(Pag_Inicio_Corr_mas_casos[[#This Row],[Corregimiento]],Hoja3!$A$2:$D$676,4,0)</f>
        <v>80815</v>
      </c>
      <c r="E3571" s="105">
        <v>19</v>
      </c>
      <c r="F3571">
        <v>1</v>
      </c>
    </row>
    <row r="3572" spans="1:6">
      <c r="A3572" s="103">
        <v>44150</v>
      </c>
      <c r="B3572" s="104">
        <v>44150</v>
      </c>
      <c r="C3572" s="105" t="s">
        <v>409</v>
      </c>
      <c r="D3572" s="106">
        <f>VLOOKUP(Pag_Inicio_Corr_mas_casos[[#This Row],[Corregimiento]],Hoja3!$A$2:$D$676,4,0)</f>
        <v>80820</v>
      </c>
      <c r="E3572" s="105">
        <v>19</v>
      </c>
      <c r="F3572">
        <v>1</v>
      </c>
    </row>
    <row r="3573" spans="1:6">
      <c r="A3573" s="103">
        <v>44150</v>
      </c>
      <c r="B3573" s="104">
        <v>44150</v>
      </c>
      <c r="C3573" s="105" t="s">
        <v>398</v>
      </c>
      <c r="D3573" s="106">
        <f>VLOOKUP(Pag_Inicio_Corr_mas_casos[[#This Row],[Corregimiento]],Hoja3!$A$2:$D$676,4,0)</f>
        <v>80806</v>
      </c>
      <c r="E3573" s="105">
        <v>17</v>
      </c>
      <c r="F3573">
        <v>1</v>
      </c>
    </row>
    <row r="3574" spans="1:6">
      <c r="A3574" s="103">
        <v>44150</v>
      </c>
      <c r="B3574" s="104">
        <v>44150</v>
      </c>
      <c r="C3574" s="105" t="s">
        <v>384</v>
      </c>
      <c r="D3574" s="106">
        <f>VLOOKUP(Pag_Inicio_Corr_mas_casos[[#This Row],[Corregimiento]],Hoja3!$A$2:$D$676,4,0)</f>
        <v>80821</v>
      </c>
      <c r="E3574" s="105">
        <v>16</v>
      </c>
      <c r="F3574">
        <v>1</v>
      </c>
    </row>
    <row r="3575" spans="1:6">
      <c r="A3575" s="103">
        <v>44150</v>
      </c>
      <c r="B3575" s="104">
        <v>44150</v>
      </c>
      <c r="C3575" s="105" t="s">
        <v>399</v>
      </c>
      <c r="D3575" s="106">
        <f>VLOOKUP(Pag_Inicio_Corr_mas_casos[[#This Row],[Corregimiento]],Hoja3!$A$2:$D$676,4,0)</f>
        <v>130108</v>
      </c>
      <c r="E3575" s="105">
        <v>16</v>
      </c>
      <c r="F3575">
        <v>1</v>
      </c>
    </row>
    <row r="3576" spans="1:6">
      <c r="A3576" s="103">
        <v>44150</v>
      </c>
      <c r="B3576" s="104">
        <v>44150</v>
      </c>
      <c r="C3576" s="105" t="s">
        <v>412</v>
      </c>
      <c r="D3576" s="106">
        <f>VLOOKUP(Pag_Inicio_Corr_mas_casos[[#This Row],[Corregimiento]],Hoja3!$A$2:$D$676,4,0)</f>
        <v>80811</v>
      </c>
      <c r="E3576" s="105">
        <v>16</v>
      </c>
      <c r="F3576">
        <v>1</v>
      </c>
    </row>
    <row r="3577" spans="1:6">
      <c r="A3577" s="103">
        <v>44150</v>
      </c>
      <c r="B3577" s="104">
        <v>44150</v>
      </c>
      <c r="C3577" s="105" t="s">
        <v>584</v>
      </c>
      <c r="D3577" s="106">
        <f>VLOOKUP(Pag_Inicio_Corr_mas_casos[[#This Row],[Corregimiento]],Hoja3!$A$2:$D$676,4,0)</f>
        <v>30302</v>
      </c>
      <c r="E3577" s="105">
        <v>15</v>
      </c>
      <c r="F3577">
        <v>1</v>
      </c>
    </row>
    <row r="3578" spans="1:6">
      <c r="A3578" s="103">
        <v>44150</v>
      </c>
      <c r="B3578" s="104">
        <v>44150</v>
      </c>
      <c r="C3578" s="105" t="s">
        <v>405</v>
      </c>
      <c r="D3578" s="106">
        <f>VLOOKUP(Pag_Inicio_Corr_mas_casos[[#This Row],[Corregimiento]],Hoja3!$A$2:$D$676,4,0)</f>
        <v>80813</v>
      </c>
      <c r="E3578" s="105">
        <v>15</v>
      </c>
      <c r="F3578">
        <v>1</v>
      </c>
    </row>
    <row r="3579" spans="1:6">
      <c r="A3579" s="103">
        <v>44150</v>
      </c>
      <c r="B3579" s="104">
        <v>44150</v>
      </c>
      <c r="C3579" s="105" t="s">
        <v>431</v>
      </c>
      <c r="D3579" s="106">
        <f>VLOOKUP(Pag_Inicio_Corr_mas_casos[[#This Row],[Corregimiento]],Hoja3!$A$2:$D$676,4,0)</f>
        <v>80807</v>
      </c>
      <c r="E3579" s="105">
        <v>14</v>
      </c>
      <c r="F3579">
        <v>1</v>
      </c>
    </row>
    <row r="3580" spans="1:6">
      <c r="A3580" s="103">
        <v>44150</v>
      </c>
      <c r="B3580" s="104">
        <v>44150</v>
      </c>
      <c r="C3580" s="105" t="s">
        <v>372</v>
      </c>
      <c r="D3580" s="106">
        <f>VLOOKUP(Pag_Inicio_Corr_mas_casos[[#This Row],[Corregimiento]],Hoja3!$A$2:$D$676,4,0)</f>
        <v>130709</v>
      </c>
      <c r="E3580" s="105">
        <v>14</v>
      </c>
      <c r="F3580">
        <v>1</v>
      </c>
    </row>
    <row r="3581" spans="1:6">
      <c r="A3581" s="103">
        <v>44150</v>
      </c>
      <c r="B3581" s="104">
        <v>44150</v>
      </c>
      <c r="C3581" s="105" t="s">
        <v>387</v>
      </c>
      <c r="D3581" s="106">
        <f>VLOOKUP(Pag_Inicio_Corr_mas_casos[[#This Row],[Corregimiento]],Hoja3!$A$2:$D$676,4,0)</f>
        <v>80816</v>
      </c>
      <c r="E3581" s="105">
        <v>13</v>
      </c>
      <c r="F3581">
        <v>1</v>
      </c>
    </row>
    <row r="3582" spans="1:6">
      <c r="A3582" s="103">
        <v>44150</v>
      </c>
      <c r="B3582" s="104">
        <v>44150</v>
      </c>
      <c r="C3582" s="105" t="s">
        <v>515</v>
      </c>
      <c r="D3582" s="106">
        <f>VLOOKUP(Pag_Inicio_Corr_mas_casos[[#This Row],[Corregimiento]],Hoja3!$A$2:$D$676,4,0)</f>
        <v>91101</v>
      </c>
      <c r="E3582" s="105">
        <v>13</v>
      </c>
      <c r="F3582">
        <v>1</v>
      </c>
    </row>
    <row r="3583" spans="1:6">
      <c r="A3583" s="103">
        <v>44150</v>
      </c>
      <c r="B3583" s="104">
        <v>44150</v>
      </c>
      <c r="C3583" s="105" t="s">
        <v>429</v>
      </c>
      <c r="D3583" s="106">
        <f>VLOOKUP(Pag_Inicio_Corr_mas_casos[[#This Row],[Corregimiento]],Hoja3!$A$2:$D$676,4,0)</f>
        <v>80804</v>
      </c>
      <c r="E3583" s="105">
        <v>12</v>
      </c>
      <c r="F3583">
        <v>1</v>
      </c>
    </row>
    <row r="3584" spans="1:6">
      <c r="A3584" s="103">
        <v>44150</v>
      </c>
      <c r="B3584" s="104">
        <v>44150</v>
      </c>
      <c r="C3584" s="105" t="s">
        <v>408</v>
      </c>
      <c r="D3584" s="106">
        <f>VLOOKUP(Pag_Inicio_Corr_mas_casos[[#This Row],[Corregimiento]],Hoja3!$A$2:$D$676,4,0)</f>
        <v>80808</v>
      </c>
      <c r="E3584" s="105">
        <v>12</v>
      </c>
      <c r="F3584">
        <v>1</v>
      </c>
    </row>
    <row r="3585" spans="1:7">
      <c r="A3585" s="103">
        <v>44150</v>
      </c>
      <c r="B3585" s="104">
        <v>44150</v>
      </c>
      <c r="C3585" s="105" t="s">
        <v>418</v>
      </c>
      <c r="D3585" s="106">
        <f>VLOOKUP(Pag_Inicio_Corr_mas_casos[[#This Row],[Corregimiento]],Hoja3!$A$2:$D$676,4,0)</f>
        <v>130105</v>
      </c>
      <c r="E3585" s="105">
        <v>12</v>
      </c>
      <c r="F3585">
        <v>1</v>
      </c>
    </row>
    <row r="3586" spans="1:7">
      <c r="A3586" s="103">
        <v>44150</v>
      </c>
      <c r="B3586" s="104">
        <v>44150</v>
      </c>
      <c r="C3586" s="105" t="s">
        <v>385</v>
      </c>
      <c r="D3586" s="106">
        <f>VLOOKUP(Pag_Inicio_Corr_mas_casos[[#This Row],[Corregimiento]],Hoja3!$A$2:$D$676,4,0)</f>
        <v>81007</v>
      </c>
      <c r="E3586" s="105">
        <v>11</v>
      </c>
      <c r="F3586">
        <v>1</v>
      </c>
    </row>
    <row r="3587" spans="1:7">
      <c r="A3587" s="103">
        <v>44150</v>
      </c>
      <c r="B3587" s="104">
        <v>44150</v>
      </c>
      <c r="C3587" s="105" t="s">
        <v>425</v>
      </c>
      <c r="D3587" s="106">
        <f>VLOOKUP(Pag_Inicio_Corr_mas_casos[[#This Row],[Corregimiento]],Hoja3!$A$2:$D$676,4,0)</f>
        <v>81003</v>
      </c>
      <c r="E3587" s="105">
        <v>11</v>
      </c>
      <c r="F3587">
        <v>1</v>
      </c>
    </row>
    <row r="3588" spans="1:7">
      <c r="A3588" s="91">
        <v>44151</v>
      </c>
      <c r="B3588" s="92">
        <v>44151</v>
      </c>
      <c r="C3588" s="93" t="s">
        <v>383</v>
      </c>
      <c r="D3588" s="94">
        <f>VLOOKUP(Pag_Inicio_Corr_mas_casos[[#This Row],[Corregimiento]],Hoja3!$A$2:$D$676,4,0)</f>
        <v>130102</v>
      </c>
      <c r="E3588" s="93">
        <v>49</v>
      </c>
      <c r="F3588">
        <v>1</v>
      </c>
      <c r="G3588">
        <f>SUM(F3588:F3622)</f>
        <v>35</v>
      </c>
    </row>
    <row r="3589" spans="1:7">
      <c r="A3589" s="91">
        <v>44151</v>
      </c>
      <c r="B3589" s="92">
        <v>44151</v>
      </c>
      <c r="C3589" s="93" t="s">
        <v>393</v>
      </c>
      <c r="D3589" s="94">
        <f>VLOOKUP(Pag_Inicio_Corr_mas_casos[[#This Row],[Corregimiento]],Hoja3!$A$2:$D$676,4,0)</f>
        <v>130107</v>
      </c>
      <c r="E3589" s="93">
        <v>37</v>
      </c>
      <c r="F3589">
        <v>1</v>
      </c>
    </row>
    <row r="3590" spans="1:7">
      <c r="A3590" s="91">
        <v>44151</v>
      </c>
      <c r="B3590" s="92">
        <v>44151</v>
      </c>
      <c r="C3590" s="93" t="s">
        <v>440</v>
      </c>
      <c r="D3590" s="94">
        <f>VLOOKUP(Pag_Inicio_Corr_mas_casos[[#This Row],[Corregimiento]],Hoja3!$A$2:$D$676,4,0)</f>
        <v>100101</v>
      </c>
      <c r="E3590" s="93">
        <v>29</v>
      </c>
      <c r="F3590">
        <v>1</v>
      </c>
    </row>
    <row r="3591" spans="1:7">
      <c r="A3591" s="91">
        <v>44151</v>
      </c>
      <c r="B3591" s="92">
        <v>44151</v>
      </c>
      <c r="C3591" s="93" t="s">
        <v>396</v>
      </c>
      <c r="D3591" s="94">
        <f>VLOOKUP(Pag_Inicio_Corr_mas_casos[[#This Row],[Corregimiento]],Hoja3!$A$2:$D$676,4,0)</f>
        <v>130702</v>
      </c>
      <c r="E3591" s="93">
        <v>29</v>
      </c>
      <c r="F3591">
        <v>1</v>
      </c>
    </row>
    <row r="3592" spans="1:7">
      <c r="A3592" s="91">
        <v>44151</v>
      </c>
      <c r="B3592" s="92">
        <v>44151</v>
      </c>
      <c r="C3592" s="93" t="s">
        <v>381</v>
      </c>
      <c r="D3592" s="94">
        <f>VLOOKUP(Pag_Inicio_Corr_mas_casos[[#This Row],[Corregimiento]],Hoja3!$A$2:$D$676,4,0)</f>
        <v>130106</v>
      </c>
      <c r="E3592" s="93">
        <v>29</v>
      </c>
      <c r="F3592">
        <v>1</v>
      </c>
    </row>
    <row r="3593" spans="1:7">
      <c r="A3593" s="91">
        <v>44151</v>
      </c>
      <c r="B3593" s="92">
        <v>44151</v>
      </c>
      <c r="C3593" s="93" t="s">
        <v>428</v>
      </c>
      <c r="D3593" s="94">
        <f>VLOOKUP(Pag_Inicio_Corr_mas_casos[[#This Row],[Corregimiento]],Hoja3!$A$2:$D$676,4,0)</f>
        <v>130701</v>
      </c>
      <c r="E3593" s="93">
        <v>28</v>
      </c>
      <c r="F3593">
        <v>1</v>
      </c>
    </row>
    <row r="3594" spans="1:7">
      <c r="A3594" s="91">
        <v>44151</v>
      </c>
      <c r="B3594" s="92">
        <v>44151</v>
      </c>
      <c r="C3594" s="93" t="s">
        <v>386</v>
      </c>
      <c r="D3594" s="94">
        <f>VLOOKUP(Pag_Inicio_Corr_mas_casos[[#This Row],[Corregimiento]],Hoja3!$A$2:$D$676,4,0)</f>
        <v>81008</v>
      </c>
      <c r="E3594" s="93">
        <v>24</v>
      </c>
      <c r="F3594">
        <v>1</v>
      </c>
    </row>
    <row r="3595" spans="1:7">
      <c r="A3595" s="91">
        <v>44151</v>
      </c>
      <c r="B3595" s="92">
        <v>44151</v>
      </c>
      <c r="C3595" s="93" t="s">
        <v>424</v>
      </c>
      <c r="D3595" s="94">
        <f>VLOOKUP(Pag_Inicio_Corr_mas_casos[[#This Row],[Corregimiento]],Hoja3!$A$2:$D$676,4,0)</f>
        <v>130717</v>
      </c>
      <c r="E3595" s="93">
        <v>23</v>
      </c>
      <c r="F3595">
        <v>1</v>
      </c>
    </row>
    <row r="3596" spans="1:7">
      <c r="A3596" s="91">
        <v>44151</v>
      </c>
      <c r="B3596" s="92">
        <v>44151</v>
      </c>
      <c r="C3596" s="93" t="s">
        <v>420</v>
      </c>
      <c r="D3596" s="94">
        <f>VLOOKUP(Pag_Inicio_Corr_mas_casos[[#This Row],[Corregimiento]],Hoja3!$A$2:$D$676,4,0)</f>
        <v>80809</v>
      </c>
      <c r="E3596" s="93">
        <v>22</v>
      </c>
      <c r="F3596">
        <v>1</v>
      </c>
    </row>
    <row r="3597" spans="1:7">
      <c r="A3597" s="91">
        <v>44151</v>
      </c>
      <c r="B3597" s="92">
        <v>44151</v>
      </c>
      <c r="C3597" s="93" t="s">
        <v>380</v>
      </c>
      <c r="D3597" s="94">
        <f>VLOOKUP(Pag_Inicio_Corr_mas_casos[[#This Row],[Corregimiento]],Hoja3!$A$2:$D$676,4,0)</f>
        <v>81002</v>
      </c>
      <c r="E3597" s="93">
        <v>21</v>
      </c>
      <c r="F3597">
        <v>1</v>
      </c>
    </row>
    <row r="3598" spans="1:7">
      <c r="A3598" s="91">
        <v>44151</v>
      </c>
      <c r="B3598" s="92">
        <v>44151</v>
      </c>
      <c r="C3598" s="93" t="s">
        <v>451</v>
      </c>
      <c r="D3598" s="94">
        <f>VLOOKUP(Pag_Inicio_Corr_mas_casos[[#This Row],[Corregimiento]],Hoja3!$A$2:$D$676,4,0)</f>
        <v>20601</v>
      </c>
      <c r="E3598" s="93">
        <v>20</v>
      </c>
      <c r="F3598">
        <v>1</v>
      </c>
    </row>
    <row r="3599" spans="1:7">
      <c r="A3599" s="91">
        <v>44151</v>
      </c>
      <c r="B3599" s="92">
        <v>44151</v>
      </c>
      <c r="C3599" s="93" t="s">
        <v>414</v>
      </c>
      <c r="D3599" s="94">
        <f>VLOOKUP(Pag_Inicio_Corr_mas_casos[[#This Row],[Corregimiento]],Hoja3!$A$2:$D$676,4,0)</f>
        <v>130708</v>
      </c>
      <c r="E3599" s="93">
        <v>20</v>
      </c>
      <c r="F3599">
        <v>1</v>
      </c>
    </row>
    <row r="3600" spans="1:7">
      <c r="A3600" s="91">
        <v>44151</v>
      </c>
      <c r="B3600" s="92">
        <v>44151</v>
      </c>
      <c r="C3600" s="93" t="s">
        <v>392</v>
      </c>
      <c r="D3600" s="94">
        <f>VLOOKUP(Pag_Inicio_Corr_mas_casos[[#This Row],[Corregimiento]],Hoja3!$A$2:$D$676,4,0)</f>
        <v>80819</v>
      </c>
      <c r="E3600" s="93">
        <v>19</v>
      </c>
      <c r="F3600">
        <v>1</v>
      </c>
    </row>
    <row r="3601" spans="1:6">
      <c r="A3601" s="91">
        <v>44151</v>
      </c>
      <c r="B3601" s="92">
        <v>44151</v>
      </c>
      <c r="C3601" s="93" t="s">
        <v>379</v>
      </c>
      <c r="D3601" s="94">
        <f>VLOOKUP(Pag_Inicio_Corr_mas_casos[[#This Row],[Corregimiento]],Hoja3!$A$2:$D$676,4,0)</f>
        <v>130101</v>
      </c>
      <c r="E3601" s="93">
        <v>19</v>
      </c>
      <c r="F3601">
        <v>1</v>
      </c>
    </row>
    <row r="3602" spans="1:6">
      <c r="A3602" s="91">
        <v>44151</v>
      </c>
      <c r="B3602" s="92">
        <v>44151</v>
      </c>
      <c r="C3602" s="93" t="s">
        <v>384</v>
      </c>
      <c r="D3602" s="94">
        <f>VLOOKUP(Pag_Inicio_Corr_mas_casos[[#This Row],[Corregimiento]],Hoja3!$A$2:$D$676,4,0)</f>
        <v>80821</v>
      </c>
      <c r="E3602" s="93">
        <v>19</v>
      </c>
      <c r="F3602">
        <v>1</v>
      </c>
    </row>
    <row r="3603" spans="1:6">
      <c r="A3603" s="91">
        <v>44151</v>
      </c>
      <c r="B3603" s="92">
        <v>44151</v>
      </c>
      <c r="C3603" s="93" t="s">
        <v>443</v>
      </c>
      <c r="D3603" s="94">
        <f>VLOOKUP(Pag_Inicio_Corr_mas_casos[[#This Row],[Corregimiento]],Hoja3!$A$2:$D$676,4,0)</f>
        <v>130716</v>
      </c>
      <c r="E3603" s="93">
        <v>18</v>
      </c>
      <c r="F3603">
        <v>1</v>
      </c>
    </row>
    <row r="3604" spans="1:6">
      <c r="A3604" s="91">
        <v>44151</v>
      </c>
      <c r="B3604" s="92">
        <v>44151</v>
      </c>
      <c r="C3604" s="93" t="s">
        <v>390</v>
      </c>
      <c r="D3604" s="94">
        <f>VLOOKUP(Pag_Inicio_Corr_mas_casos[[#This Row],[Corregimiento]],Hoja3!$A$2:$D$676,4,0)</f>
        <v>80823</v>
      </c>
      <c r="E3604" s="93">
        <v>18</v>
      </c>
      <c r="F3604">
        <v>1</v>
      </c>
    </row>
    <row r="3605" spans="1:6">
      <c r="A3605" s="91">
        <v>44151</v>
      </c>
      <c r="B3605" s="92">
        <v>44151</v>
      </c>
      <c r="C3605" s="93" t="s">
        <v>435</v>
      </c>
      <c r="D3605" s="94">
        <f>VLOOKUP(Pag_Inicio_Corr_mas_casos[[#This Row],[Corregimiento]],Hoja3!$A$2:$D$676,4,0)</f>
        <v>130706</v>
      </c>
      <c r="E3605" s="93">
        <v>16</v>
      </c>
      <c r="F3605">
        <v>1</v>
      </c>
    </row>
    <row r="3606" spans="1:6">
      <c r="A3606" s="91">
        <v>44151</v>
      </c>
      <c r="B3606" s="92">
        <v>44151</v>
      </c>
      <c r="C3606" s="93" t="s">
        <v>436</v>
      </c>
      <c r="D3606" s="94">
        <f>VLOOKUP(Pag_Inicio_Corr_mas_casos[[#This Row],[Corregimiento]],Hoja3!$A$2:$D$676,4,0)</f>
        <v>91001</v>
      </c>
      <c r="E3606" s="93">
        <v>16</v>
      </c>
      <c r="F3606">
        <v>1</v>
      </c>
    </row>
    <row r="3607" spans="1:6">
      <c r="A3607" s="91">
        <v>44151</v>
      </c>
      <c r="B3607" s="92">
        <v>44151</v>
      </c>
      <c r="C3607" s="93" t="s">
        <v>385</v>
      </c>
      <c r="D3607" s="94">
        <f>VLOOKUP(Pag_Inicio_Corr_mas_casos[[#This Row],[Corregimiento]],Hoja3!$A$2:$D$676,4,0)</f>
        <v>81007</v>
      </c>
      <c r="E3607" s="93">
        <v>16</v>
      </c>
      <c r="F3607">
        <v>1</v>
      </c>
    </row>
    <row r="3608" spans="1:6">
      <c r="A3608" s="91">
        <v>44151</v>
      </c>
      <c r="B3608" s="92">
        <v>44151</v>
      </c>
      <c r="C3608" s="93" t="s">
        <v>395</v>
      </c>
      <c r="D3608" s="94">
        <f>VLOOKUP(Pag_Inicio_Corr_mas_casos[[#This Row],[Corregimiento]],Hoja3!$A$2:$D$676,4,0)</f>
        <v>80812</v>
      </c>
      <c r="E3608" s="93">
        <v>15</v>
      </c>
      <c r="F3608">
        <v>1</v>
      </c>
    </row>
    <row r="3609" spans="1:6">
      <c r="A3609" s="91">
        <v>44151</v>
      </c>
      <c r="B3609" s="92">
        <v>44151</v>
      </c>
      <c r="C3609" s="93" t="s">
        <v>389</v>
      </c>
      <c r="D3609" s="94">
        <f>VLOOKUP(Pag_Inicio_Corr_mas_casos[[#This Row],[Corregimiento]],Hoja3!$A$2:$D$676,4,0)</f>
        <v>80822</v>
      </c>
      <c r="E3609" s="93">
        <v>15</v>
      </c>
      <c r="F3609">
        <v>1</v>
      </c>
    </row>
    <row r="3610" spans="1:6">
      <c r="A3610" s="91">
        <v>44151</v>
      </c>
      <c r="B3610" s="92">
        <v>44151</v>
      </c>
      <c r="C3610" s="93" t="s">
        <v>391</v>
      </c>
      <c r="D3610" s="94">
        <f>VLOOKUP(Pag_Inicio_Corr_mas_casos[[#This Row],[Corregimiento]],Hoja3!$A$2:$D$676,4,0)</f>
        <v>81001</v>
      </c>
      <c r="E3610" s="93">
        <v>15</v>
      </c>
      <c r="F3610">
        <v>1</v>
      </c>
    </row>
    <row r="3611" spans="1:6">
      <c r="A3611" s="91">
        <v>44151</v>
      </c>
      <c r="B3611" s="92">
        <v>44151</v>
      </c>
      <c r="C3611" s="93" t="s">
        <v>397</v>
      </c>
      <c r="D3611" s="94">
        <f>VLOOKUP(Pag_Inicio_Corr_mas_casos[[#This Row],[Corregimiento]],Hoja3!$A$2:$D$676,4,0)</f>
        <v>40601</v>
      </c>
      <c r="E3611" s="93">
        <v>14</v>
      </c>
      <c r="F3611">
        <v>1</v>
      </c>
    </row>
    <row r="3612" spans="1:6">
      <c r="A3612" s="91">
        <v>44151</v>
      </c>
      <c r="B3612" s="92">
        <v>44151</v>
      </c>
      <c r="C3612" s="93" t="s">
        <v>418</v>
      </c>
      <c r="D3612" s="94">
        <f>VLOOKUP(Pag_Inicio_Corr_mas_casos[[#This Row],[Corregimiento]],Hoja3!$A$2:$D$676,4,0)</f>
        <v>130105</v>
      </c>
      <c r="E3612" s="93">
        <v>14</v>
      </c>
      <c r="F3612">
        <v>1</v>
      </c>
    </row>
    <row r="3613" spans="1:6">
      <c r="A3613" s="91">
        <v>44151</v>
      </c>
      <c r="B3613" s="92">
        <v>44151</v>
      </c>
      <c r="C3613" s="93" t="s">
        <v>372</v>
      </c>
      <c r="D3613" s="94">
        <f>VLOOKUP(Pag_Inicio_Corr_mas_casos[[#This Row],[Corregimiento]],Hoja3!$A$2:$D$676,4,0)</f>
        <v>130709</v>
      </c>
      <c r="E3613" s="93">
        <v>14</v>
      </c>
      <c r="F3613">
        <v>1</v>
      </c>
    </row>
    <row r="3614" spans="1:6">
      <c r="A3614" s="91">
        <v>44151</v>
      </c>
      <c r="B3614" s="92">
        <v>44151</v>
      </c>
      <c r="C3614" s="93" t="s">
        <v>400</v>
      </c>
      <c r="D3614" s="94">
        <f>VLOOKUP(Pag_Inicio_Corr_mas_casos[[#This Row],[Corregimiento]],Hoja3!$A$2:$D$676,4,0)</f>
        <v>80810</v>
      </c>
      <c r="E3614" s="93">
        <v>13</v>
      </c>
      <c r="F3614">
        <v>1</v>
      </c>
    </row>
    <row r="3615" spans="1:6">
      <c r="A3615" s="91">
        <v>44151</v>
      </c>
      <c r="B3615" s="92">
        <v>44151</v>
      </c>
      <c r="C3615" s="93" t="s">
        <v>431</v>
      </c>
      <c r="D3615" s="94">
        <f>VLOOKUP(Pag_Inicio_Corr_mas_casos[[#This Row],[Corregimiento]],Hoja3!$A$2:$D$676,4,0)</f>
        <v>80807</v>
      </c>
      <c r="E3615" s="93">
        <v>13</v>
      </c>
      <c r="F3615">
        <v>1</v>
      </c>
    </row>
    <row r="3616" spans="1:6">
      <c r="A3616" s="91">
        <v>44151</v>
      </c>
      <c r="B3616" s="92">
        <v>44151</v>
      </c>
      <c r="C3616" s="93" t="s">
        <v>483</v>
      </c>
      <c r="D3616" s="94">
        <f>VLOOKUP(Pag_Inicio_Corr_mas_casos[[#This Row],[Corregimiento]],Hoja3!$A$2:$D$676,4,0)</f>
        <v>40606</v>
      </c>
      <c r="E3616" s="93">
        <v>13</v>
      </c>
      <c r="F3616">
        <v>1</v>
      </c>
    </row>
    <row r="3617" spans="1:7">
      <c r="A3617" s="91">
        <v>44151</v>
      </c>
      <c r="B3617" s="92">
        <v>44151</v>
      </c>
      <c r="C3617" s="93" t="s">
        <v>425</v>
      </c>
      <c r="D3617" s="94">
        <f>VLOOKUP(Pag_Inicio_Corr_mas_casos[[#This Row],[Corregimiento]],Hoja3!$A$2:$D$676,4,0)</f>
        <v>81003</v>
      </c>
      <c r="E3617" s="93">
        <v>13</v>
      </c>
      <c r="F3617">
        <v>1</v>
      </c>
    </row>
    <row r="3618" spans="1:7">
      <c r="A3618" s="91">
        <v>44151</v>
      </c>
      <c r="B3618" s="92">
        <v>44151</v>
      </c>
      <c r="C3618" s="93" t="s">
        <v>421</v>
      </c>
      <c r="D3618" s="94">
        <f>VLOOKUP(Pag_Inicio_Corr_mas_casos[[#This Row],[Corregimiento]],Hoja3!$A$2:$D$676,4,0)</f>
        <v>40201</v>
      </c>
      <c r="E3618" s="93">
        <v>12</v>
      </c>
      <c r="F3618">
        <v>1</v>
      </c>
    </row>
    <row r="3619" spans="1:7">
      <c r="A3619" s="91">
        <v>44151</v>
      </c>
      <c r="B3619" s="92">
        <v>44151</v>
      </c>
      <c r="C3619" s="93" t="s">
        <v>410</v>
      </c>
      <c r="D3619" s="94">
        <f>VLOOKUP(Pag_Inicio_Corr_mas_casos[[#This Row],[Corregimiento]],Hoja3!$A$2:$D$676,4,0)</f>
        <v>80815</v>
      </c>
      <c r="E3619" s="93">
        <v>11</v>
      </c>
      <c r="F3619">
        <v>1</v>
      </c>
    </row>
    <row r="3620" spans="1:7">
      <c r="A3620" s="91">
        <v>44151</v>
      </c>
      <c r="B3620" s="92">
        <v>44151</v>
      </c>
      <c r="C3620" s="93" t="s">
        <v>401</v>
      </c>
      <c r="D3620" s="94">
        <f>VLOOKUP(Pag_Inicio_Corr_mas_casos[[#This Row],[Corregimiento]],Hoja3!$A$2:$D$676,4,0)</f>
        <v>30107</v>
      </c>
      <c r="E3620" s="93">
        <v>11</v>
      </c>
      <c r="F3620">
        <v>1</v>
      </c>
    </row>
    <row r="3621" spans="1:7">
      <c r="A3621" s="91">
        <v>44151</v>
      </c>
      <c r="B3621" s="92">
        <v>44151</v>
      </c>
      <c r="C3621" s="93" t="s">
        <v>409</v>
      </c>
      <c r="D3621" s="94">
        <f>VLOOKUP(Pag_Inicio_Corr_mas_casos[[#This Row],[Corregimiento]],Hoja3!$A$2:$D$676,4,0)</f>
        <v>80820</v>
      </c>
      <c r="E3621" s="93">
        <v>11</v>
      </c>
      <c r="F3621">
        <v>1</v>
      </c>
    </row>
    <row r="3622" spans="1:7">
      <c r="A3622" s="91">
        <v>44151</v>
      </c>
      <c r="B3622" s="92">
        <v>44151</v>
      </c>
      <c r="C3622" s="93" t="s">
        <v>387</v>
      </c>
      <c r="D3622" s="94">
        <f>VLOOKUP(Pag_Inicio_Corr_mas_casos[[#This Row],[Corregimiento]],Hoja3!$A$2:$D$676,4,0)</f>
        <v>80816</v>
      </c>
      <c r="E3622" s="93">
        <v>11</v>
      </c>
      <c r="F3622">
        <v>1</v>
      </c>
    </row>
    <row r="3623" spans="1:7">
      <c r="A3623" s="128">
        <v>44152</v>
      </c>
      <c r="B3623" s="129">
        <v>44152</v>
      </c>
      <c r="C3623" s="130" t="s">
        <v>379</v>
      </c>
      <c r="D3623" s="131">
        <f>VLOOKUP(Pag_Inicio_Corr_mas_casos[[#This Row],[Corregimiento]],Hoja3!$A$2:$D$676,4,0)</f>
        <v>130101</v>
      </c>
      <c r="E3623" s="130">
        <v>52</v>
      </c>
      <c r="F3623">
        <v>1</v>
      </c>
      <c r="G3623">
        <f>SUM(F3623:F3652)</f>
        <v>30</v>
      </c>
    </row>
    <row r="3624" spans="1:7">
      <c r="A3624" s="128">
        <v>44152</v>
      </c>
      <c r="B3624" s="129">
        <v>44152</v>
      </c>
      <c r="C3624" s="130" t="s">
        <v>381</v>
      </c>
      <c r="D3624" s="131">
        <f>VLOOKUP(Pag_Inicio_Corr_mas_casos[[#This Row],[Corregimiento]],Hoja3!$A$2:$D$676,4,0)</f>
        <v>130106</v>
      </c>
      <c r="E3624" s="130">
        <v>40</v>
      </c>
      <c r="F3624">
        <v>1</v>
      </c>
    </row>
    <row r="3625" spans="1:7">
      <c r="A3625" s="128">
        <v>44152</v>
      </c>
      <c r="B3625" s="129">
        <v>44152</v>
      </c>
      <c r="C3625" s="130" t="s">
        <v>392</v>
      </c>
      <c r="D3625" s="131">
        <f>VLOOKUP(Pag_Inicio_Corr_mas_casos[[#This Row],[Corregimiento]],Hoja3!$A$2:$D$676,4,0)</f>
        <v>80819</v>
      </c>
      <c r="E3625" s="130">
        <v>35</v>
      </c>
      <c r="F3625">
        <v>1</v>
      </c>
    </row>
    <row r="3626" spans="1:7">
      <c r="A3626" s="128">
        <v>44152</v>
      </c>
      <c r="B3626" s="129">
        <v>44152</v>
      </c>
      <c r="C3626" s="130" t="s">
        <v>395</v>
      </c>
      <c r="D3626" s="131">
        <f>VLOOKUP(Pag_Inicio_Corr_mas_casos[[#This Row],[Corregimiento]],Hoja3!$A$2:$D$676,4,0)</f>
        <v>80812</v>
      </c>
      <c r="E3626" s="130">
        <v>29</v>
      </c>
      <c r="F3626">
        <v>1</v>
      </c>
    </row>
    <row r="3627" spans="1:7">
      <c r="A3627" s="128">
        <v>44152</v>
      </c>
      <c r="B3627" s="129">
        <v>44152</v>
      </c>
      <c r="C3627" s="130" t="s">
        <v>389</v>
      </c>
      <c r="D3627" s="131">
        <f>VLOOKUP(Pag_Inicio_Corr_mas_casos[[#This Row],[Corregimiento]],Hoja3!$A$2:$D$676,4,0)</f>
        <v>80822</v>
      </c>
      <c r="E3627" s="130">
        <v>28</v>
      </c>
      <c r="F3627">
        <v>1</v>
      </c>
    </row>
    <row r="3628" spans="1:7">
      <c r="A3628" s="128">
        <v>44152</v>
      </c>
      <c r="B3628" s="129">
        <v>44152</v>
      </c>
      <c r="C3628" s="130" t="s">
        <v>420</v>
      </c>
      <c r="D3628" s="131">
        <f>VLOOKUP(Pag_Inicio_Corr_mas_casos[[#This Row],[Corregimiento]],Hoja3!$A$2:$D$676,4,0)</f>
        <v>80809</v>
      </c>
      <c r="E3628" s="130">
        <v>27</v>
      </c>
      <c r="F3628">
        <v>1</v>
      </c>
    </row>
    <row r="3629" spans="1:7">
      <c r="A3629" s="128">
        <v>44152</v>
      </c>
      <c r="B3629" s="129">
        <v>44152</v>
      </c>
      <c r="C3629" s="130" t="s">
        <v>425</v>
      </c>
      <c r="D3629" s="131">
        <f>VLOOKUP(Pag_Inicio_Corr_mas_casos[[#This Row],[Corregimiento]],Hoja3!$A$2:$D$676,4,0)</f>
        <v>81003</v>
      </c>
      <c r="E3629" s="130">
        <v>25</v>
      </c>
      <c r="F3629">
        <v>1</v>
      </c>
    </row>
    <row r="3630" spans="1:7">
      <c r="A3630" s="128">
        <v>44152</v>
      </c>
      <c r="B3630" s="129">
        <v>44152</v>
      </c>
      <c r="C3630" s="130" t="s">
        <v>383</v>
      </c>
      <c r="D3630" s="131">
        <f>VLOOKUP(Pag_Inicio_Corr_mas_casos[[#This Row],[Corregimiento]],Hoja3!$A$2:$D$676,4,0)</f>
        <v>130102</v>
      </c>
      <c r="E3630" s="130">
        <v>25</v>
      </c>
      <c r="F3630">
        <v>1</v>
      </c>
    </row>
    <row r="3631" spans="1:7">
      <c r="A3631" s="128">
        <v>44152</v>
      </c>
      <c r="B3631" s="129">
        <v>44152</v>
      </c>
      <c r="C3631" s="130" t="s">
        <v>393</v>
      </c>
      <c r="D3631" s="131">
        <f>VLOOKUP(Pag_Inicio_Corr_mas_casos[[#This Row],[Corregimiento]],Hoja3!$A$2:$D$676,4,0)</f>
        <v>130107</v>
      </c>
      <c r="E3631" s="130">
        <v>23</v>
      </c>
      <c r="F3631">
        <v>1</v>
      </c>
    </row>
    <row r="3632" spans="1:7">
      <c r="A3632" s="128">
        <v>44152</v>
      </c>
      <c r="B3632" s="129">
        <v>44152</v>
      </c>
      <c r="C3632" s="130" t="s">
        <v>436</v>
      </c>
      <c r="D3632" s="131">
        <f>VLOOKUP(Pag_Inicio_Corr_mas_casos[[#This Row],[Corregimiento]],Hoja3!$A$2:$D$676,4,0)</f>
        <v>91001</v>
      </c>
      <c r="E3632" s="130">
        <v>23</v>
      </c>
      <c r="F3632">
        <v>1</v>
      </c>
    </row>
    <row r="3633" spans="1:6">
      <c r="A3633" s="128">
        <v>44152</v>
      </c>
      <c r="B3633" s="129">
        <v>44152</v>
      </c>
      <c r="C3633" s="130" t="s">
        <v>384</v>
      </c>
      <c r="D3633" s="131">
        <f>VLOOKUP(Pag_Inicio_Corr_mas_casos[[#This Row],[Corregimiento]],Hoja3!$A$2:$D$676,4,0)</f>
        <v>80821</v>
      </c>
      <c r="E3633" s="130">
        <v>21</v>
      </c>
      <c r="F3633">
        <v>1</v>
      </c>
    </row>
    <row r="3634" spans="1:6">
      <c r="A3634" s="128">
        <v>44152</v>
      </c>
      <c r="B3634" s="129">
        <v>44152</v>
      </c>
      <c r="C3634" s="130" t="s">
        <v>410</v>
      </c>
      <c r="D3634" s="131">
        <f>VLOOKUP(Pag_Inicio_Corr_mas_casos[[#This Row],[Corregimiento]],Hoja3!$A$2:$D$676,4,0)</f>
        <v>80815</v>
      </c>
      <c r="E3634" s="130">
        <v>21</v>
      </c>
      <c r="F3634">
        <v>1</v>
      </c>
    </row>
    <row r="3635" spans="1:6">
      <c r="A3635" s="128">
        <v>44152</v>
      </c>
      <c r="B3635" s="129">
        <v>44152</v>
      </c>
      <c r="C3635" s="130" t="s">
        <v>390</v>
      </c>
      <c r="D3635" s="131">
        <f>VLOOKUP(Pag_Inicio_Corr_mas_casos[[#This Row],[Corregimiento]],Hoja3!$A$2:$D$676,4,0)</f>
        <v>80823</v>
      </c>
      <c r="E3635" s="130">
        <v>19</v>
      </c>
      <c r="F3635">
        <v>1</v>
      </c>
    </row>
    <row r="3636" spans="1:6">
      <c r="A3636" s="128">
        <v>44152</v>
      </c>
      <c r="B3636" s="129">
        <v>44152</v>
      </c>
      <c r="C3636" s="130" t="s">
        <v>386</v>
      </c>
      <c r="D3636" s="131">
        <f>VLOOKUP(Pag_Inicio_Corr_mas_casos[[#This Row],[Corregimiento]],Hoja3!$A$2:$D$676,4,0)</f>
        <v>81008</v>
      </c>
      <c r="E3636" s="130">
        <v>19</v>
      </c>
      <c r="F3636">
        <v>1</v>
      </c>
    </row>
    <row r="3637" spans="1:6">
      <c r="A3637" s="128">
        <v>44152</v>
      </c>
      <c r="B3637" s="129">
        <v>44152</v>
      </c>
      <c r="C3637" s="130" t="s">
        <v>388</v>
      </c>
      <c r="D3637" s="131">
        <f>VLOOKUP(Pag_Inicio_Corr_mas_casos[[#This Row],[Corregimiento]],Hoja3!$A$2:$D$676,4,0)</f>
        <v>80817</v>
      </c>
      <c r="E3637" s="130">
        <v>32</v>
      </c>
      <c r="F3637">
        <v>1</v>
      </c>
    </row>
    <row r="3638" spans="1:6">
      <c r="A3638" s="128">
        <v>44152</v>
      </c>
      <c r="B3638" s="129">
        <v>44152</v>
      </c>
      <c r="C3638" s="130" t="s">
        <v>400</v>
      </c>
      <c r="D3638" s="131">
        <f>VLOOKUP(Pag_Inicio_Corr_mas_casos[[#This Row],[Corregimiento]],Hoja3!$A$2:$D$676,4,0)</f>
        <v>80810</v>
      </c>
      <c r="E3638" s="130">
        <v>18</v>
      </c>
      <c r="F3638">
        <v>1</v>
      </c>
    </row>
    <row r="3639" spans="1:6">
      <c r="A3639" s="128">
        <v>44152</v>
      </c>
      <c r="B3639" s="129">
        <v>44152</v>
      </c>
      <c r="C3639" s="130" t="s">
        <v>398</v>
      </c>
      <c r="D3639" s="131">
        <f>VLOOKUP(Pag_Inicio_Corr_mas_casos[[#This Row],[Corregimiento]],Hoja3!$A$2:$D$676,4,0)</f>
        <v>80806</v>
      </c>
      <c r="E3639" s="130">
        <v>17</v>
      </c>
      <c r="F3639">
        <v>1</v>
      </c>
    </row>
    <row r="3640" spans="1:6">
      <c r="A3640" s="128">
        <v>44152</v>
      </c>
      <c r="B3640" s="129">
        <v>44152</v>
      </c>
      <c r="C3640" s="130" t="s">
        <v>380</v>
      </c>
      <c r="D3640" s="131">
        <f>VLOOKUP(Pag_Inicio_Corr_mas_casos[[#This Row],[Corregimiento]],Hoja3!$A$2:$D$676,4,0)</f>
        <v>81002</v>
      </c>
      <c r="E3640" s="130">
        <v>16</v>
      </c>
      <c r="F3640">
        <v>1</v>
      </c>
    </row>
    <row r="3641" spans="1:6">
      <c r="A3641" s="128">
        <v>44152</v>
      </c>
      <c r="B3641" s="129">
        <v>44152</v>
      </c>
      <c r="C3641" s="130" t="s">
        <v>440</v>
      </c>
      <c r="D3641" s="131">
        <f>VLOOKUP(Pag_Inicio_Corr_mas_casos[[#This Row],[Corregimiento]],Hoja3!$A$2:$D$676,4,0)</f>
        <v>100101</v>
      </c>
      <c r="E3641" s="130">
        <v>16</v>
      </c>
      <c r="F3641">
        <v>1</v>
      </c>
    </row>
    <row r="3642" spans="1:6">
      <c r="A3642" s="128">
        <v>44152</v>
      </c>
      <c r="B3642" s="129">
        <v>44152</v>
      </c>
      <c r="C3642" s="130" t="s">
        <v>396</v>
      </c>
      <c r="D3642" s="131">
        <f>VLOOKUP(Pag_Inicio_Corr_mas_casos[[#This Row],[Corregimiento]],Hoja3!$A$2:$D$676,4,0)</f>
        <v>130702</v>
      </c>
      <c r="E3642" s="130">
        <v>15</v>
      </c>
      <c r="F3642">
        <v>1</v>
      </c>
    </row>
    <row r="3643" spans="1:6">
      <c r="A3643" s="128">
        <v>44152</v>
      </c>
      <c r="B3643" s="129">
        <v>44152</v>
      </c>
      <c r="C3643" s="130" t="s">
        <v>424</v>
      </c>
      <c r="D3643" s="131">
        <f>VLOOKUP(Pag_Inicio_Corr_mas_casos[[#This Row],[Corregimiento]],Hoja3!$A$2:$D$676,4,0)</f>
        <v>130717</v>
      </c>
      <c r="E3643" s="130">
        <v>15</v>
      </c>
      <c r="F3643">
        <v>1</v>
      </c>
    </row>
    <row r="3644" spans="1:6">
      <c r="A3644" s="128">
        <v>44152</v>
      </c>
      <c r="B3644" s="129">
        <v>44152</v>
      </c>
      <c r="C3644" s="130" t="s">
        <v>399</v>
      </c>
      <c r="D3644" s="131">
        <f>VLOOKUP(Pag_Inicio_Corr_mas_casos[[#This Row],[Corregimiento]],Hoja3!$A$2:$D$676,4,0)</f>
        <v>130108</v>
      </c>
      <c r="E3644" s="130">
        <v>14</v>
      </c>
      <c r="F3644">
        <v>1</v>
      </c>
    </row>
    <row r="3645" spans="1:6">
      <c r="A3645" s="128">
        <v>44152</v>
      </c>
      <c r="B3645" s="129">
        <v>44152</v>
      </c>
      <c r="C3645" s="130" t="s">
        <v>428</v>
      </c>
      <c r="D3645" s="131">
        <f>VLOOKUP(Pag_Inicio_Corr_mas_casos[[#This Row],[Corregimiento]],Hoja3!$A$2:$D$676,4,0)</f>
        <v>130701</v>
      </c>
      <c r="E3645" s="130">
        <v>13</v>
      </c>
      <c r="F3645">
        <v>1</v>
      </c>
    </row>
    <row r="3646" spans="1:6">
      <c r="A3646" s="128">
        <v>44152</v>
      </c>
      <c r="B3646" s="129">
        <v>44152</v>
      </c>
      <c r="C3646" s="130" t="s">
        <v>387</v>
      </c>
      <c r="D3646" s="131">
        <f>VLOOKUP(Pag_Inicio_Corr_mas_casos[[#This Row],[Corregimiento]],Hoja3!$A$2:$D$676,4,0)</f>
        <v>80816</v>
      </c>
      <c r="E3646" s="130">
        <v>13</v>
      </c>
      <c r="F3646">
        <v>1</v>
      </c>
    </row>
    <row r="3647" spans="1:6">
      <c r="A3647" s="128">
        <v>44152</v>
      </c>
      <c r="B3647" s="129">
        <v>44152</v>
      </c>
      <c r="C3647" s="130" t="s">
        <v>426</v>
      </c>
      <c r="D3647" s="131">
        <f>VLOOKUP(Pag_Inicio_Corr_mas_casos[[#This Row],[Corregimiento]],Hoja3!$A$2:$D$676,4,0)</f>
        <v>81009</v>
      </c>
      <c r="E3647" s="130">
        <v>13</v>
      </c>
      <c r="F3647">
        <v>1</v>
      </c>
    </row>
    <row r="3648" spans="1:6">
      <c r="A3648" s="128">
        <v>44152</v>
      </c>
      <c r="B3648" s="129">
        <v>44152</v>
      </c>
      <c r="C3648" s="130" t="s">
        <v>432</v>
      </c>
      <c r="D3648" s="131">
        <f>VLOOKUP(Pag_Inicio_Corr_mas_casos[[#This Row],[Corregimiento]],Hoja3!$A$2:$D$676,4,0)</f>
        <v>80814</v>
      </c>
      <c r="E3648" s="130">
        <v>11</v>
      </c>
      <c r="F3648">
        <v>1</v>
      </c>
    </row>
    <row r="3649" spans="1:7">
      <c r="A3649" s="128">
        <v>44152</v>
      </c>
      <c r="B3649" s="129">
        <v>44152</v>
      </c>
      <c r="C3649" s="130" t="s">
        <v>431</v>
      </c>
      <c r="D3649" s="131">
        <f>VLOOKUP(Pag_Inicio_Corr_mas_casos[[#This Row],[Corregimiento]],Hoja3!$A$2:$D$676,4,0)</f>
        <v>80807</v>
      </c>
      <c r="E3649" s="130">
        <v>11</v>
      </c>
      <c r="F3649">
        <v>1</v>
      </c>
    </row>
    <row r="3650" spans="1:7">
      <c r="A3650" s="128">
        <v>44152</v>
      </c>
      <c r="B3650" s="129">
        <v>44152</v>
      </c>
      <c r="C3650" s="130" t="s">
        <v>414</v>
      </c>
      <c r="D3650" s="131">
        <f>VLOOKUP(Pag_Inicio_Corr_mas_casos[[#This Row],[Corregimiento]],Hoja3!$A$2:$D$676,4,0)</f>
        <v>130708</v>
      </c>
      <c r="E3650" s="130">
        <v>11</v>
      </c>
      <c r="F3650">
        <v>1</v>
      </c>
    </row>
    <row r="3651" spans="1:7">
      <c r="A3651" s="128">
        <v>44152</v>
      </c>
      <c r="B3651" s="129">
        <v>44152</v>
      </c>
      <c r="C3651" s="130" t="s">
        <v>451</v>
      </c>
      <c r="D3651" s="131">
        <f>VLOOKUP(Pag_Inicio_Corr_mas_casos[[#This Row],[Corregimiento]],Hoja3!$A$2:$D$676,4,0)</f>
        <v>20601</v>
      </c>
      <c r="E3651" s="130">
        <v>11</v>
      </c>
      <c r="F3651">
        <v>1</v>
      </c>
    </row>
    <row r="3652" spans="1:7">
      <c r="A3652" s="128">
        <v>44152</v>
      </c>
      <c r="B3652" s="129">
        <v>44152</v>
      </c>
      <c r="C3652" s="130" t="s">
        <v>412</v>
      </c>
      <c r="D3652" s="131">
        <f>VLOOKUP(Pag_Inicio_Corr_mas_casos[[#This Row],[Corregimiento]],Hoja3!$A$2:$D$676,4,0)</f>
        <v>80811</v>
      </c>
      <c r="E3652" s="130">
        <v>11</v>
      </c>
      <c r="F3652">
        <v>1</v>
      </c>
    </row>
    <row r="3653" spans="1:7">
      <c r="A3653" s="87">
        <v>44153</v>
      </c>
      <c r="B3653" s="88">
        <v>44153</v>
      </c>
      <c r="C3653" s="89" t="s">
        <v>379</v>
      </c>
      <c r="D3653" s="90">
        <f>VLOOKUP(Pag_Inicio_Corr_mas_casos[[#This Row],[Corregimiento]],Hoja3!$A$2:$D$676,4,0)</f>
        <v>130101</v>
      </c>
      <c r="E3653" s="89">
        <v>39</v>
      </c>
      <c r="F3653">
        <v>1</v>
      </c>
      <c r="G3653">
        <f>SUM(F3653:F3683)</f>
        <v>31</v>
      </c>
    </row>
    <row r="3654" spans="1:7">
      <c r="A3654" s="87">
        <v>44153</v>
      </c>
      <c r="B3654" s="88">
        <v>44153</v>
      </c>
      <c r="C3654" s="89" t="s">
        <v>384</v>
      </c>
      <c r="D3654" s="90">
        <f>VLOOKUP(Pag_Inicio_Corr_mas_casos[[#This Row],[Corregimiento]],Hoja3!$A$2:$D$676,4,0)</f>
        <v>80821</v>
      </c>
      <c r="E3654" s="89">
        <v>34</v>
      </c>
      <c r="F3654">
        <v>1</v>
      </c>
    </row>
    <row r="3655" spans="1:7">
      <c r="A3655" s="87">
        <v>44153</v>
      </c>
      <c r="B3655" s="88">
        <v>44153</v>
      </c>
      <c r="C3655" s="89" t="s">
        <v>400</v>
      </c>
      <c r="D3655" s="90">
        <f>VLOOKUP(Pag_Inicio_Corr_mas_casos[[#This Row],[Corregimiento]],Hoja3!$A$2:$D$676,4,0)</f>
        <v>80810</v>
      </c>
      <c r="E3655" s="89">
        <v>29</v>
      </c>
      <c r="F3655">
        <v>1</v>
      </c>
    </row>
    <row r="3656" spans="1:7">
      <c r="A3656" s="87">
        <v>44153</v>
      </c>
      <c r="B3656" s="88">
        <v>44153</v>
      </c>
      <c r="C3656" s="89" t="s">
        <v>392</v>
      </c>
      <c r="D3656" s="90">
        <f>VLOOKUP(Pag_Inicio_Corr_mas_casos[[#This Row],[Corregimiento]],Hoja3!$A$2:$D$676,4,0)</f>
        <v>80819</v>
      </c>
      <c r="E3656" s="89">
        <v>29</v>
      </c>
      <c r="F3656">
        <v>1</v>
      </c>
    </row>
    <row r="3657" spans="1:7">
      <c r="A3657" s="87">
        <v>44153</v>
      </c>
      <c r="B3657" s="88">
        <v>44153</v>
      </c>
      <c r="C3657" s="89" t="s">
        <v>395</v>
      </c>
      <c r="D3657" s="90">
        <f>VLOOKUP(Pag_Inicio_Corr_mas_casos[[#This Row],[Corregimiento]],Hoja3!$A$2:$D$676,4,0)</f>
        <v>80812</v>
      </c>
      <c r="E3657" s="89">
        <v>27</v>
      </c>
      <c r="F3657">
        <v>1</v>
      </c>
    </row>
    <row r="3658" spans="1:7">
      <c r="A3658" s="87">
        <v>44153</v>
      </c>
      <c r="B3658" s="88">
        <v>44153</v>
      </c>
      <c r="C3658" s="89" t="s">
        <v>388</v>
      </c>
      <c r="D3658" s="90">
        <f>VLOOKUP(Pag_Inicio_Corr_mas_casos[[#This Row],[Corregimiento]],Hoja3!$A$2:$D$676,4,0)</f>
        <v>80817</v>
      </c>
      <c r="E3658" s="89">
        <v>26</v>
      </c>
      <c r="F3658">
        <v>1</v>
      </c>
    </row>
    <row r="3659" spans="1:7">
      <c r="A3659" s="87">
        <v>44153</v>
      </c>
      <c r="B3659" s="88">
        <v>44153</v>
      </c>
      <c r="C3659" s="89" t="s">
        <v>372</v>
      </c>
      <c r="D3659" s="90">
        <f>VLOOKUP(Pag_Inicio_Corr_mas_casos[[#This Row],[Corregimiento]],Hoja3!$A$2:$D$676,4,0)</f>
        <v>130709</v>
      </c>
      <c r="E3659" s="89">
        <v>25</v>
      </c>
      <c r="F3659">
        <v>1</v>
      </c>
    </row>
    <row r="3660" spans="1:7">
      <c r="A3660" s="87">
        <v>44153</v>
      </c>
      <c r="B3660" s="88">
        <v>44153</v>
      </c>
      <c r="C3660" s="89" t="s">
        <v>390</v>
      </c>
      <c r="D3660" s="90">
        <f>VLOOKUP(Pag_Inicio_Corr_mas_casos[[#This Row],[Corregimiento]],Hoja3!$A$2:$D$676,4,0)</f>
        <v>80823</v>
      </c>
      <c r="E3660" s="89">
        <v>25</v>
      </c>
      <c r="F3660">
        <v>1</v>
      </c>
    </row>
    <row r="3661" spans="1:7">
      <c r="A3661" s="87">
        <v>44153</v>
      </c>
      <c r="B3661" s="88">
        <v>44153</v>
      </c>
      <c r="C3661" s="89" t="s">
        <v>393</v>
      </c>
      <c r="D3661" s="90">
        <f>VLOOKUP(Pag_Inicio_Corr_mas_casos[[#This Row],[Corregimiento]],Hoja3!$A$2:$D$676,4,0)</f>
        <v>130107</v>
      </c>
      <c r="E3661" s="89">
        <v>25</v>
      </c>
      <c r="F3661">
        <v>1</v>
      </c>
    </row>
    <row r="3662" spans="1:7">
      <c r="A3662" s="87">
        <v>44153</v>
      </c>
      <c r="B3662" s="88">
        <v>44153</v>
      </c>
      <c r="C3662" s="89" t="s">
        <v>420</v>
      </c>
      <c r="D3662" s="90">
        <f>VLOOKUP(Pag_Inicio_Corr_mas_casos[[#This Row],[Corregimiento]],Hoja3!$A$2:$D$676,4,0)</f>
        <v>80809</v>
      </c>
      <c r="E3662" s="89">
        <v>24</v>
      </c>
      <c r="F3662">
        <v>1</v>
      </c>
    </row>
    <row r="3663" spans="1:7">
      <c r="A3663" s="87">
        <v>44153</v>
      </c>
      <c r="B3663" s="88">
        <v>44153</v>
      </c>
      <c r="C3663" s="89" t="s">
        <v>397</v>
      </c>
      <c r="D3663" s="90">
        <f>VLOOKUP(Pag_Inicio_Corr_mas_casos[[#This Row],[Corregimiento]],Hoja3!$A$2:$D$676,4,0)</f>
        <v>40601</v>
      </c>
      <c r="E3663" s="89">
        <v>22</v>
      </c>
      <c r="F3663">
        <v>1</v>
      </c>
    </row>
    <row r="3664" spans="1:7">
      <c r="A3664" s="87">
        <v>44153</v>
      </c>
      <c r="B3664" s="88">
        <v>44153</v>
      </c>
      <c r="C3664" s="89" t="s">
        <v>399</v>
      </c>
      <c r="D3664" s="90">
        <f>VLOOKUP(Pag_Inicio_Corr_mas_casos[[#This Row],[Corregimiento]],Hoja3!$A$2:$D$676,4,0)</f>
        <v>130108</v>
      </c>
      <c r="E3664" s="89">
        <v>21</v>
      </c>
      <c r="F3664">
        <v>1</v>
      </c>
    </row>
    <row r="3665" spans="1:6">
      <c r="A3665" s="87">
        <v>44153</v>
      </c>
      <c r="B3665" s="88">
        <v>44153</v>
      </c>
      <c r="C3665" s="89" t="s">
        <v>381</v>
      </c>
      <c r="D3665" s="90">
        <f>VLOOKUP(Pag_Inicio_Corr_mas_casos[[#This Row],[Corregimiento]],Hoja3!$A$2:$D$676,4,0)</f>
        <v>130106</v>
      </c>
      <c r="E3665" s="89">
        <v>21</v>
      </c>
      <c r="F3665">
        <v>1</v>
      </c>
    </row>
    <row r="3666" spans="1:6">
      <c r="A3666" s="87">
        <v>44153</v>
      </c>
      <c r="B3666" s="88">
        <v>44153</v>
      </c>
      <c r="C3666" s="89" t="s">
        <v>408</v>
      </c>
      <c r="D3666" s="90">
        <f>VLOOKUP(Pag_Inicio_Corr_mas_casos[[#This Row],[Corregimiento]],Hoja3!$A$2:$D$676,4,0)</f>
        <v>80808</v>
      </c>
      <c r="E3666" s="89">
        <v>19</v>
      </c>
      <c r="F3666">
        <v>1</v>
      </c>
    </row>
    <row r="3667" spans="1:6">
      <c r="A3667" s="87">
        <v>44153</v>
      </c>
      <c r="B3667" s="88">
        <v>44153</v>
      </c>
      <c r="C3667" s="89" t="s">
        <v>387</v>
      </c>
      <c r="D3667" s="90">
        <f>VLOOKUP(Pag_Inicio_Corr_mas_casos[[#This Row],[Corregimiento]],Hoja3!$A$2:$D$676,4,0)</f>
        <v>80816</v>
      </c>
      <c r="E3667" s="89">
        <v>19</v>
      </c>
      <c r="F3667">
        <v>1</v>
      </c>
    </row>
    <row r="3668" spans="1:6">
      <c r="A3668" s="87">
        <v>44153</v>
      </c>
      <c r="B3668" s="88">
        <v>44153</v>
      </c>
      <c r="C3668" s="89" t="s">
        <v>389</v>
      </c>
      <c r="D3668" s="90">
        <f>VLOOKUP(Pag_Inicio_Corr_mas_casos[[#This Row],[Corregimiento]],Hoja3!$A$2:$D$676,4,0)</f>
        <v>80822</v>
      </c>
      <c r="E3668" s="89">
        <v>19</v>
      </c>
      <c r="F3668">
        <v>1</v>
      </c>
    </row>
    <row r="3669" spans="1:6">
      <c r="A3669" s="87">
        <v>44153</v>
      </c>
      <c r="B3669" s="88">
        <v>44153</v>
      </c>
      <c r="C3669" s="89" t="s">
        <v>396</v>
      </c>
      <c r="D3669" s="90">
        <f>VLOOKUP(Pag_Inicio_Corr_mas_casos[[#This Row],[Corregimiento]],Hoja3!$A$2:$D$676,4,0)</f>
        <v>130702</v>
      </c>
      <c r="E3669" s="89">
        <v>18</v>
      </c>
      <c r="F3669">
        <v>1</v>
      </c>
    </row>
    <row r="3670" spans="1:6">
      <c r="A3670" s="87">
        <v>44153</v>
      </c>
      <c r="B3670" s="88">
        <v>44153</v>
      </c>
      <c r="C3670" s="89" t="s">
        <v>383</v>
      </c>
      <c r="D3670" s="90">
        <f>VLOOKUP(Pag_Inicio_Corr_mas_casos[[#This Row],[Corregimiento]],Hoja3!$A$2:$D$676,4,0)</f>
        <v>130102</v>
      </c>
      <c r="E3670" s="89">
        <v>18</v>
      </c>
      <c r="F3670">
        <v>1</v>
      </c>
    </row>
    <row r="3671" spans="1:6">
      <c r="A3671" s="87">
        <v>44153</v>
      </c>
      <c r="B3671" s="88">
        <v>44153</v>
      </c>
      <c r="C3671" s="89" t="s">
        <v>428</v>
      </c>
      <c r="D3671" s="90">
        <f>VLOOKUP(Pag_Inicio_Corr_mas_casos[[#This Row],[Corregimiento]],Hoja3!$A$2:$D$676,4,0)</f>
        <v>130701</v>
      </c>
      <c r="E3671" s="89">
        <v>17</v>
      </c>
      <c r="F3671">
        <v>1</v>
      </c>
    </row>
    <row r="3672" spans="1:6">
      <c r="A3672" s="87">
        <v>44153</v>
      </c>
      <c r="B3672" s="88">
        <v>44153</v>
      </c>
      <c r="C3672" s="89" t="s">
        <v>426</v>
      </c>
      <c r="D3672" s="90">
        <f>VLOOKUP(Pag_Inicio_Corr_mas_casos[[#This Row],[Corregimiento]],Hoja3!$A$2:$D$676,4,0)</f>
        <v>81009</v>
      </c>
      <c r="E3672" s="89">
        <v>16</v>
      </c>
      <c r="F3672">
        <v>1</v>
      </c>
    </row>
    <row r="3673" spans="1:6">
      <c r="A3673" s="87">
        <v>44153</v>
      </c>
      <c r="B3673" s="88">
        <v>44153</v>
      </c>
      <c r="C3673" s="89" t="s">
        <v>414</v>
      </c>
      <c r="D3673" s="90">
        <f>VLOOKUP(Pag_Inicio_Corr_mas_casos[[#This Row],[Corregimiento]],Hoja3!$A$2:$D$676,4,0)</f>
        <v>130708</v>
      </c>
      <c r="E3673" s="89">
        <v>16</v>
      </c>
      <c r="F3673">
        <v>1</v>
      </c>
    </row>
    <row r="3674" spans="1:6">
      <c r="A3674" s="87">
        <v>44153</v>
      </c>
      <c r="B3674" s="88">
        <v>44153</v>
      </c>
      <c r="C3674" s="89" t="s">
        <v>391</v>
      </c>
      <c r="D3674" s="90">
        <f>VLOOKUP(Pag_Inicio_Corr_mas_casos[[#This Row],[Corregimiento]],Hoja3!$A$2:$D$676,4,0)</f>
        <v>81001</v>
      </c>
      <c r="E3674" s="89">
        <v>15</v>
      </c>
      <c r="F3674">
        <v>1</v>
      </c>
    </row>
    <row r="3675" spans="1:6">
      <c r="A3675" s="87">
        <v>44153</v>
      </c>
      <c r="B3675" s="88">
        <v>44153</v>
      </c>
      <c r="C3675" s="89" t="s">
        <v>436</v>
      </c>
      <c r="D3675" s="90">
        <f>VLOOKUP(Pag_Inicio_Corr_mas_casos[[#This Row],[Corregimiento]],Hoja3!$A$2:$D$676,4,0)</f>
        <v>91001</v>
      </c>
      <c r="E3675" s="89">
        <v>15</v>
      </c>
      <c r="F3675">
        <v>1</v>
      </c>
    </row>
    <row r="3676" spans="1:6">
      <c r="A3676" s="87">
        <v>44153</v>
      </c>
      <c r="B3676" s="88">
        <v>44153</v>
      </c>
      <c r="C3676" s="89" t="s">
        <v>385</v>
      </c>
      <c r="D3676" s="90">
        <f>VLOOKUP(Pag_Inicio_Corr_mas_casos[[#This Row],[Corregimiento]],Hoja3!$A$2:$D$676,4,0)</f>
        <v>81007</v>
      </c>
      <c r="E3676" s="89">
        <v>14</v>
      </c>
      <c r="F3676">
        <v>1</v>
      </c>
    </row>
    <row r="3677" spans="1:6">
      <c r="A3677" s="87">
        <v>44153</v>
      </c>
      <c r="B3677" s="88">
        <v>44153</v>
      </c>
      <c r="C3677" s="89" t="s">
        <v>451</v>
      </c>
      <c r="D3677" s="90">
        <f>VLOOKUP(Pag_Inicio_Corr_mas_casos[[#This Row],[Corregimiento]],Hoja3!$A$2:$D$676,4,0)</f>
        <v>20601</v>
      </c>
      <c r="E3677" s="89">
        <v>14</v>
      </c>
      <c r="F3677">
        <v>1</v>
      </c>
    </row>
    <row r="3678" spans="1:6">
      <c r="A3678" s="87">
        <v>44153</v>
      </c>
      <c r="B3678" s="88">
        <v>44153</v>
      </c>
      <c r="C3678" s="89" t="s">
        <v>405</v>
      </c>
      <c r="D3678" s="90">
        <f>VLOOKUP(Pag_Inicio_Corr_mas_casos[[#This Row],[Corregimiento]],Hoja3!$A$2:$D$676,4,0)</f>
        <v>80813</v>
      </c>
      <c r="E3678" s="89">
        <v>14</v>
      </c>
      <c r="F3678">
        <v>1</v>
      </c>
    </row>
    <row r="3679" spans="1:6">
      <c r="A3679" s="87">
        <v>44153</v>
      </c>
      <c r="B3679" s="88">
        <v>44153</v>
      </c>
      <c r="C3679" s="89" t="s">
        <v>380</v>
      </c>
      <c r="D3679" s="90">
        <f>VLOOKUP(Pag_Inicio_Corr_mas_casos[[#This Row],[Corregimiento]],Hoja3!$A$2:$D$676,4,0)</f>
        <v>81002</v>
      </c>
      <c r="E3679" s="89">
        <v>13</v>
      </c>
      <c r="F3679">
        <v>1</v>
      </c>
    </row>
    <row r="3680" spans="1:6">
      <c r="A3680" s="87">
        <v>44153</v>
      </c>
      <c r="B3680" s="88">
        <v>44153</v>
      </c>
      <c r="C3680" s="89" t="s">
        <v>431</v>
      </c>
      <c r="D3680" s="90">
        <f>VLOOKUP(Pag_Inicio_Corr_mas_casos[[#This Row],[Corregimiento]],Hoja3!$A$2:$D$676,4,0)</f>
        <v>80807</v>
      </c>
      <c r="E3680" s="89">
        <v>13</v>
      </c>
      <c r="F3680">
        <v>1</v>
      </c>
    </row>
    <row r="3681" spans="1:7">
      <c r="A3681" s="87">
        <v>44153</v>
      </c>
      <c r="B3681" s="88">
        <v>44153</v>
      </c>
      <c r="C3681" s="89" t="s">
        <v>489</v>
      </c>
      <c r="D3681" s="90">
        <f>VLOOKUP(Pag_Inicio_Corr_mas_casos[[#This Row],[Corregimiento]],Hoja3!$A$2:$D$676,4,0)</f>
        <v>40501</v>
      </c>
      <c r="E3681" s="89">
        <v>12</v>
      </c>
      <c r="F3681">
        <v>1</v>
      </c>
    </row>
    <row r="3682" spans="1:7">
      <c r="A3682" s="87">
        <v>44153</v>
      </c>
      <c r="B3682" s="88">
        <v>44153</v>
      </c>
      <c r="C3682" s="89" t="s">
        <v>470</v>
      </c>
      <c r="D3682" s="90">
        <f>VLOOKUP(Pag_Inicio_Corr_mas_casos[[#This Row],[Corregimiento]],Hoja3!$A$2:$D$676,4,0)</f>
        <v>30110</v>
      </c>
      <c r="E3682" s="89">
        <v>11</v>
      </c>
      <c r="F3682">
        <v>1</v>
      </c>
    </row>
    <row r="3683" spans="1:7">
      <c r="A3683" s="87">
        <v>44153</v>
      </c>
      <c r="B3683" s="88">
        <v>44153</v>
      </c>
      <c r="C3683" s="89" t="s">
        <v>410</v>
      </c>
      <c r="D3683" s="90">
        <f>VLOOKUP(Pag_Inicio_Corr_mas_casos[[#This Row],[Corregimiento]],Hoja3!$A$2:$D$676,4,0)</f>
        <v>80815</v>
      </c>
      <c r="E3683" s="89">
        <v>11</v>
      </c>
      <c r="F3683">
        <v>1</v>
      </c>
    </row>
    <row r="3684" spans="1:7">
      <c r="A3684" s="91">
        <v>44154</v>
      </c>
      <c r="B3684" s="92">
        <v>44154</v>
      </c>
      <c r="C3684" s="93" t="s">
        <v>381</v>
      </c>
      <c r="D3684" s="94">
        <f>VLOOKUP(Pag_Inicio_Corr_mas_casos[[#This Row],[Corregimiento]],Hoja3!$A$2:$D$676,4,0)</f>
        <v>130106</v>
      </c>
      <c r="E3684" s="93">
        <v>93</v>
      </c>
      <c r="F3684">
        <v>1</v>
      </c>
      <c r="G3684">
        <f>SUM(F3684:F3720)</f>
        <v>37</v>
      </c>
    </row>
    <row r="3685" spans="1:7">
      <c r="A3685" s="91">
        <v>44154</v>
      </c>
      <c r="B3685" s="92">
        <v>44154</v>
      </c>
      <c r="C3685" s="93" t="s">
        <v>414</v>
      </c>
      <c r="D3685" s="94">
        <f>VLOOKUP(Pag_Inicio_Corr_mas_casos[[#This Row],[Corregimiento]],Hoja3!$A$2:$D$676,4,0)</f>
        <v>130708</v>
      </c>
      <c r="E3685" s="93">
        <v>40</v>
      </c>
      <c r="F3685">
        <v>1</v>
      </c>
    </row>
    <row r="3686" spans="1:7">
      <c r="A3686" s="91">
        <v>44154</v>
      </c>
      <c r="B3686" s="92">
        <v>44154</v>
      </c>
      <c r="C3686" s="93" t="s">
        <v>392</v>
      </c>
      <c r="D3686" s="94">
        <f>VLOOKUP(Pag_Inicio_Corr_mas_casos[[#This Row],[Corregimiento]],Hoja3!$A$2:$D$676,4,0)</f>
        <v>80819</v>
      </c>
      <c r="E3686" s="93">
        <v>38</v>
      </c>
      <c r="F3686">
        <v>1</v>
      </c>
    </row>
    <row r="3687" spans="1:7">
      <c r="A3687" s="91">
        <v>44154</v>
      </c>
      <c r="B3687" s="92">
        <v>44154</v>
      </c>
      <c r="C3687" s="93" t="s">
        <v>379</v>
      </c>
      <c r="D3687" s="94">
        <f>VLOOKUP(Pag_Inicio_Corr_mas_casos[[#This Row],[Corregimiento]],Hoja3!$A$2:$D$676,4,0)</f>
        <v>130101</v>
      </c>
      <c r="E3687" s="93">
        <v>36</v>
      </c>
      <c r="F3687">
        <v>1</v>
      </c>
    </row>
    <row r="3688" spans="1:7">
      <c r="A3688" s="91">
        <v>44154</v>
      </c>
      <c r="B3688" s="92">
        <v>44154</v>
      </c>
      <c r="C3688" s="93" t="s">
        <v>384</v>
      </c>
      <c r="D3688" s="94">
        <f>VLOOKUP(Pag_Inicio_Corr_mas_casos[[#This Row],[Corregimiento]],Hoja3!$A$2:$D$676,4,0)</f>
        <v>80821</v>
      </c>
      <c r="E3688" s="93">
        <v>33</v>
      </c>
      <c r="F3688">
        <v>1</v>
      </c>
    </row>
    <row r="3689" spans="1:7">
      <c r="A3689" s="91">
        <v>44154</v>
      </c>
      <c r="B3689" s="92">
        <v>44154</v>
      </c>
      <c r="C3689" s="93" t="s">
        <v>396</v>
      </c>
      <c r="D3689" s="94">
        <f>VLOOKUP(Pag_Inicio_Corr_mas_casos[[#This Row],[Corregimiento]],Hoja3!$A$2:$D$676,4,0)</f>
        <v>130702</v>
      </c>
      <c r="E3689" s="93">
        <v>32</v>
      </c>
      <c r="F3689">
        <v>1</v>
      </c>
    </row>
    <row r="3690" spans="1:7">
      <c r="A3690" s="91">
        <v>44154</v>
      </c>
      <c r="B3690" s="92">
        <v>44154</v>
      </c>
      <c r="C3690" s="93" t="s">
        <v>388</v>
      </c>
      <c r="D3690" s="94">
        <f>VLOOKUP(Pag_Inicio_Corr_mas_casos[[#This Row],[Corregimiento]],Hoja3!$A$2:$D$676,4,0)</f>
        <v>80817</v>
      </c>
      <c r="E3690" s="93">
        <v>30</v>
      </c>
      <c r="F3690">
        <v>1</v>
      </c>
    </row>
    <row r="3691" spans="1:7">
      <c r="A3691" s="91">
        <v>44154</v>
      </c>
      <c r="B3691" s="92">
        <v>44154</v>
      </c>
      <c r="C3691" s="93" t="s">
        <v>428</v>
      </c>
      <c r="D3691" s="94">
        <f>VLOOKUP(Pag_Inicio_Corr_mas_casos[[#This Row],[Corregimiento]],Hoja3!$A$2:$D$676,4,0)</f>
        <v>130701</v>
      </c>
      <c r="E3691" s="93">
        <v>29</v>
      </c>
      <c r="F3691">
        <v>1</v>
      </c>
    </row>
    <row r="3692" spans="1:7">
      <c r="A3692" s="91">
        <v>44154</v>
      </c>
      <c r="B3692" s="92">
        <v>44154</v>
      </c>
      <c r="C3692" s="93" t="s">
        <v>380</v>
      </c>
      <c r="D3692" s="94">
        <f>VLOOKUP(Pag_Inicio_Corr_mas_casos[[#This Row],[Corregimiento]],Hoja3!$A$2:$D$676,4,0)</f>
        <v>81002</v>
      </c>
      <c r="E3692" s="93">
        <v>27</v>
      </c>
      <c r="F3692">
        <v>1</v>
      </c>
    </row>
    <row r="3693" spans="1:7">
      <c r="A3693" s="91">
        <v>44154</v>
      </c>
      <c r="B3693" s="92">
        <v>44154</v>
      </c>
      <c r="C3693" s="93" t="s">
        <v>431</v>
      </c>
      <c r="D3693" s="94">
        <f>VLOOKUP(Pag_Inicio_Corr_mas_casos[[#This Row],[Corregimiento]],Hoja3!$A$2:$D$676,4,0)</f>
        <v>80807</v>
      </c>
      <c r="E3693" s="93">
        <v>27</v>
      </c>
      <c r="F3693">
        <v>1</v>
      </c>
    </row>
    <row r="3694" spans="1:7">
      <c r="A3694" s="91">
        <v>44154</v>
      </c>
      <c r="B3694" s="92">
        <v>44154</v>
      </c>
      <c r="C3694" s="93" t="s">
        <v>387</v>
      </c>
      <c r="D3694" s="94">
        <f>VLOOKUP(Pag_Inicio_Corr_mas_casos[[#This Row],[Corregimiento]],Hoja3!$A$2:$D$676,4,0)</f>
        <v>80816</v>
      </c>
      <c r="E3694" s="93">
        <v>26</v>
      </c>
      <c r="F3694">
        <v>1</v>
      </c>
    </row>
    <row r="3695" spans="1:7">
      <c r="A3695" s="91">
        <v>44154</v>
      </c>
      <c r="B3695" s="92">
        <v>44154</v>
      </c>
      <c r="C3695" s="93" t="s">
        <v>397</v>
      </c>
      <c r="D3695" s="94">
        <f>VLOOKUP(Pag_Inicio_Corr_mas_casos[[#This Row],[Corregimiento]],Hoja3!$A$2:$D$676,4,0)</f>
        <v>40601</v>
      </c>
      <c r="E3695" s="93">
        <v>25</v>
      </c>
      <c r="F3695">
        <v>1</v>
      </c>
    </row>
    <row r="3696" spans="1:7">
      <c r="A3696" s="91">
        <v>44154</v>
      </c>
      <c r="B3696" s="92">
        <v>44154</v>
      </c>
      <c r="C3696" s="93" t="s">
        <v>393</v>
      </c>
      <c r="D3696" s="94">
        <f>VLOOKUP(Pag_Inicio_Corr_mas_casos[[#This Row],[Corregimiento]],Hoja3!$A$2:$D$676,4,0)</f>
        <v>130107</v>
      </c>
      <c r="E3696" s="93">
        <v>23</v>
      </c>
      <c r="F3696">
        <v>1</v>
      </c>
    </row>
    <row r="3697" spans="1:6">
      <c r="A3697" s="91">
        <v>44154</v>
      </c>
      <c r="B3697" s="92">
        <v>44154</v>
      </c>
      <c r="C3697" s="93" t="s">
        <v>415</v>
      </c>
      <c r="D3697" s="94">
        <f>VLOOKUP(Pag_Inicio_Corr_mas_casos[[#This Row],[Corregimiento]],Hoja3!$A$2:$D$676,4,0)</f>
        <v>80826</v>
      </c>
      <c r="E3697" s="93">
        <v>22</v>
      </c>
      <c r="F3697">
        <v>1</v>
      </c>
    </row>
    <row r="3698" spans="1:6">
      <c r="A3698" s="91">
        <v>44154</v>
      </c>
      <c r="B3698" s="92">
        <v>44154</v>
      </c>
      <c r="C3698" s="93" t="s">
        <v>395</v>
      </c>
      <c r="D3698" s="94">
        <f>VLOOKUP(Pag_Inicio_Corr_mas_casos[[#This Row],[Corregimiento]],Hoja3!$A$2:$D$676,4,0)</f>
        <v>80812</v>
      </c>
      <c r="E3698" s="93">
        <v>22</v>
      </c>
      <c r="F3698">
        <v>1</v>
      </c>
    </row>
    <row r="3699" spans="1:6">
      <c r="A3699" s="91">
        <v>44154</v>
      </c>
      <c r="B3699" s="92">
        <v>44154</v>
      </c>
      <c r="C3699" s="93" t="s">
        <v>420</v>
      </c>
      <c r="D3699" s="94">
        <f>VLOOKUP(Pag_Inicio_Corr_mas_casos[[#This Row],[Corregimiento]],Hoja3!$A$2:$D$676,4,0)</f>
        <v>80809</v>
      </c>
      <c r="E3699" s="93">
        <v>22</v>
      </c>
      <c r="F3699">
        <v>1</v>
      </c>
    </row>
    <row r="3700" spans="1:6">
      <c r="A3700" s="91">
        <v>44154</v>
      </c>
      <c r="B3700" s="92">
        <v>44154</v>
      </c>
      <c r="C3700" s="93" t="s">
        <v>451</v>
      </c>
      <c r="D3700" s="94">
        <f>VLOOKUP(Pag_Inicio_Corr_mas_casos[[#This Row],[Corregimiento]],Hoja3!$A$2:$D$676,4,0)</f>
        <v>20601</v>
      </c>
      <c r="E3700" s="93">
        <v>21</v>
      </c>
      <c r="F3700">
        <v>1</v>
      </c>
    </row>
    <row r="3701" spans="1:6">
      <c r="A3701" s="91">
        <v>44154</v>
      </c>
      <c r="B3701" s="92">
        <v>44154</v>
      </c>
      <c r="C3701" s="93" t="s">
        <v>389</v>
      </c>
      <c r="D3701" s="94">
        <f>VLOOKUP(Pag_Inicio_Corr_mas_casos[[#This Row],[Corregimiento]],Hoja3!$A$2:$D$676,4,0)</f>
        <v>80822</v>
      </c>
      <c r="E3701" s="93">
        <v>20</v>
      </c>
      <c r="F3701">
        <v>1</v>
      </c>
    </row>
    <row r="3702" spans="1:6">
      <c r="A3702" s="91">
        <v>44154</v>
      </c>
      <c r="B3702" s="92">
        <v>44154</v>
      </c>
      <c r="C3702" s="93" t="s">
        <v>383</v>
      </c>
      <c r="D3702" s="94">
        <f>VLOOKUP(Pag_Inicio_Corr_mas_casos[[#This Row],[Corregimiento]],Hoja3!$A$2:$D$676,4,0)</f>
        <v>130102</v>
      </c>
      <c r="E3702" s="93">
        <v>20</v>
      </c>
      <c r="F3702">
        <v>1</v>
      </c>
    </row>
    <row r="3703" spans="1:6">
      <c r="A3703" s="91">
        <v>44154</v>
      </c>
      <c r="B3703" s="92">
        <v>44154</v>
      </c>
      <c r="C3703" s="93" t="s">
        <v>398</v>
      </c>
      <c r="D3703" s="94">
        <f>VLOOKUP(Pag_Inicio_Corr_mas_casos[[#This Row],[Corregimiento]],Hoja3!$A$2:$D$676,4,0)</f>
        <v>80806</v>
      </c>
      <c r="E3703" s="93">
        <v>19</v>
      </c>
      <c r="F3703">
        <v>1</v>
      </c>
    </row>
    <row r="3704" spans="1:6">
      <c r="A3704" s="91">
        <v>44154</v>
      </c>
      <c r="B3704" s="92">
        <v>44154</v>
      </c>
      <c r="C3704" s="93" t="s">
        <v>385</v>
      </c>
      <c r="D3704" s="94">
        <f>VLOOKUP(Pag_Inicio_Corr_mas_casos[[#This Row],[Corregimiento]],Hoja3!$A$2:$D$676,4,0)</f>
        <v>81007</v>
      </c>
      <c r="E3704" s="93">
        <v>18</v>
      </c>
      <c r="F3704">
        <v>1</v>
      </c>
    </row>
    <row r="3705" spans="1:6">
      <c r="A3705" s="91">
        <v>44154</v>
      </c>
      <c r="B3705" s="92">
        <v>44154</v>
      </c>
      <c r="C3705" s="93" t="s">
        <v>390</v>
      </c>
      <c r="D3705" s="94">
        <f>VLOOKUP(Pag_Inicio_Corr_mas_casos[[#This Row],[Corregimiento]],Hoja3!$A$2:$D$676,4,0)</f>
        <v>80823</v>
      </c>
      <c r="E3705" s="93">
        <v>17</v>
      </c>
      <c r="F3705">
        <v>1</v>
      </c>
    </row>
    <row r="3706" spans="1:6">
      <c r="A3706" s="91">
        <v>44154</v>
      </c>
      <c r="B3706" s="92">
        <v>44154</v>
      </c>
      <c r="C3706" s="93" t="s">
        <v>424</v>
      </c>
      <c r="D3706" s="94">
        <f>VLOOKUP(Pag_Inicio_Corr_mas_casos[[#This Row],[Corregimiento]],Hoja3!$A$2:$D$676,4,0)</f>
        <v>130717</v>
      </c>
      <c r="E3706" s="93">
        <v>17</v>
      </c>
      <c r="F3706">
        <v>1</v>
      </c>
    </row>
    <row r="3707" spans="1:6">
      <c r="A3707" s="91">
        <v>44154</v>
      </c>
      <c r="B3707" s="92">
        <v>44154</v>
      </c>
      <c r="C3707" s="93" t="s">
        <v>391</v>
      </c>
      <c r="D3707" s="94">
        <f>VLOOKUP(Pag_Inicio_Corr_mas_casos[[#This Row],[Corregimiento]],Hoja3!$A$2:$D$676,4,0)</f>
        <v>81001</v>
      </c>
      <c r="E3707" s="93">
        <v>16</v>
      </c>
      <c r="F3707">
        <v>1</v>
      </c>
    </row>
    <row r="3708" spans="1:6">
      <c r="A3708" s="91">
        <v>44154</v>
      </c>
      <c r="B3708" s="92">
        <v>44154</v>
      </c>
      <c r="C3708" s="93" t="s">
        <v>405</v>
      </c>
      <c r="D3708" s="94">
        <f>VLOOKUP(Pag_Inicio_Corr_mas_casos[[#This Row],[Corregimiento]],Hoja3!$A$2:$D$676,4,0)</f>
        <v>80813</v>
      </c>
      <c r="E3708" s="93">
        <v>16</v>
      </c>
      <c r="F3708">
        <v>1</v>
      </c>
    </row>
    <row r="3709" spans="1:6">
      <c r="A3709" s="91">
        <v>44154</v>
      </c>
      <c r="B3709" s="92">
        <v>44154</v>
      </c>
      <c r="C3709" s="93" t="s">
        <v>410</v>
      </c>
      <c r="D3709" s="94">
        <f>VLOOKUP(Pag_Inicio_Corr_mas_casos[[#This Row],[Corregimiento]],Hoja3!$A$2:$D$676,4,0)</f>
        <v>80815</v>
      </c>
      <c r="E3709" s="93">
        <v>15</v>
      </c>
      <c r="F3709">
        <v>1</v>
      </c>
    </row>
    <row r="3710" spans="1:6">
      <c r="A3710" s="91">
        <v>44154</v>
      </c>
      <c r="B3710" s="92">
        <v>44154</v>
      </c>
      <c r="C3710" s="93" t="s">
        <v>386</v>
      </c>
      <c r="D3710" s="94">
        <f>VLOOKUP(Pag_Inicio_Corr_mas_casos[[#This Row],[Corregimiento]],Hoja3!$A$2:$D$676,4,0)</f>
        <v>81008</v>
      </c>
      <c r="E3710" s="93">
        <v>15</v>
      </c>
      <c r="F3710">
        <v>1</v>
      </c>
    </row>
    <row r="3711" spans="1:6">
      <c r="A3711" s="91">
        <v>44154</v>
      </c>
      <c r="B3711" s="92">
        <v>44154</v>
      </c>
      <c r="C3711" s="93" t="s">
        <v>443</v>
      </c>
      <c r="D3711" s="94">
        <f>VLOOKUP(Pag_Inicio_Corr_mas_casos[[#This Row],[Corregimiento]],Hoja3!$A$2:$D$676,4,0)</f>
        <v>130716</v>
      </c>
      <c r="E3711" s="93">
        <v>15</v>
      </c>
      <c r="F3711">
        <v>1</v>
      </c>
    </row>
    <row r="3712" spans="1:6">
      <c r="A3712" s="91">
        <v>44154</v>
      </c>
      <c r="B3712" s="92">
        <v>44154</v>
      </c>
      <c r="C3712" s="93" t="s">
        <v>432</v>
      </c>
      <c r="D3712" s="94">
        <f>VLOOKUP(Pag_Inicio_Corr_mas_casos[[#This Row],[Corregimiento]],Hoja3!$A$2:$D$676,4,0)</f>
        <v>80814</v>
      </c>
      <c r="E3712" s="93">
        <v>14</v>
      </c>
      <c r="F3712">
        <v>1</v>
      </c>
    </row>
    <row r="3713" spans="1:11">
      <c r="A3713" s="91">
        <v>44154</v>
      </c>
      <c r="B3713" s="92">
        <v>44154</v>
      </c>
      <c r="C3713" s="93" t="s">
        <v>435</v>
      </c>
      <c r="D3713" s="94">
        <f>VLOOKUP(Pag_Inicio_Corr_mas_casos[[#This Row],[Corregimiento]],Hoja3!$A$2:$D$676,4,0)</f>
        <v>130706</v>
      </c>
      <c r="E3713" s="93">
        <v>14</v>
      </c>
      <c r="F3713">
        <v>1</v>
      </c>
    </row>
    <row r="3714" spans="1:11">
      <c r="A3714" s="91">
        <v>44154</v>
      </c>
      <c r="B3714" s="92">
        <v>44154</v>
      </c>
      <c r="C3714" s="93" t="s">
        <v>400</v>
      </c>
      <c r="D3714" s="94">
        <f>VLOOKUP(Pag_Inicio_Corr_mas_casos[[#This Row],[Corregimiento]],Hoja3!$A$2:$D$676,4,0)</f>
        <v>80810</v>
      </c>
      <c r="E3714" s="93">
        <v>14</v>
      </c>
      <c r="F3714">
        <v>1</v>
      </c>
    </row>
    <row r="3715" spans="1:11">
      <c r="A3715" s="91">
        <v>44154</v>
      </c>
      <c r="B3715" s="92">
        <v>44154</v>
      </c>
      <c r="C3715" s="93" t="s">
        <v>426</v>
      </c>
      <c r="D3715" s="94">
        <f>VLOOKUP(Pag_Inicio_Corr_mas_casos[[#This Row],[Corregimiento]],Hoja3!$A$2:$D$676,4,0)</f>
        <v>81009</v>
      </c>
      <c r="E3715" s="93">
        <v>14</v>
      </c>
      <c r="F3715">
        <v>1</v>
      </c>
      <c r="K3715" t="s">
        <v>0</v>
      </c>
    </row>
    <row r="3716" spans="1:11">
      <c r="A3716" s="91">
        <v>44154</v>
      </c>
      <c r="B3716" s="92">
        <v>44154</v>
      </c>
      <c r="C3716" s="93" t="s">
        <v>425</v>
      </c>
      <c r="D3716" s="94">
        <f>VLOOKUP(Pag_Inicio_Corr_mas_casos[[#This Row],[Corregimiento]],Hoja3!$A$2:$D$676,4,0)</f>
        <v>81003</v>
      </c>
      <c r="E3716" s="93">
        <v>13</v>
      </c>
      <c r="F3716">
        <v>1</v>
      </c>
    </row>
    <row r="3717" spans="1:11">
      <c r="A3717" s="91">
        <v>44154</v>
      </c>
      <c r="B3717" s="92">
        <v>44154</v>
      </c>
      <c r="C3717" s="93" t="s">
        <v>418</v>
      </c>
      <c r="D3717" s="94">
        <f>VLOOKUP(Pag_Inicio_Corr_mas_casos[[#This Row],[Corregimiento]],Hoja3!$A$2:$D$676,4,0)</f>
        <v>130105</v>
      </c>
      <c r="E3717" s="93">
        <v>13</v>
      </c>
      <c r="F3717">
        <v>1</v>
      </c>
    </row>
    <row r="3718" spans="1:11">
      <c r="A3718" s="91">
        <v>44154</v>
      </c>
      <c r="B3718" s="92">
        <v>44154</v>
      </c>
      <c r="C3718" s="93" t="s">
        <v>399</v>
      </c>
      <c r="D3718" s="94">
        <f>VLOOKUP(Pag_Inicio_Corr_mas_casos[[#This Row],[Corregimiento]],Hoja3!$A$2:$D$676,4,0)</f>
        <v>130108</v>
      </c>
      <c r="E3718" s="93">
        <v>11</v>
      </c>
      <c r="F3718">
        <v>1</v>
      </c>
    </row>
    <row r="3719" spans="1:11">
      <c r="A3719" s="91">
        <v>44154</v>
      </c>
      <c r="B3719" s="92">
        <v>44154</v>
      </c>
      <c r="C3719" s="93" t="s">
        <v>409</v>
      </c>
      <c r="D3719" s="94">
        <f>VLOOKUP(Pag_Inicio_Corr_mas_casos[[#This Row],[Corregimiento]],Hoja3!$A$2:$D$676,4,0)</f>
        <v>80820</v>
      </c>
      <c r="E3719" s="93">
        <v>11</v>
      </c>
      <c r="F3719">
        <v>1</v>
      </c>
    </row>
    <row r="3720" spans="1:11">
      <c r="A3720" s="91">
        <v>44154</v>
      </c>
      <c r="B3720" s="92">
        <v>44154</v>
      </c>
      <c r="C3720" s="93" t="s">
        <v>440</v>
      </c>
      <c r="D3720" s="94">
        <f>VLOOKUP(Pag_Inicio_Corr_mas_casos[[#This Row],[Corregimiento]],Hoja3!$A$2:$D$676,4,0)</f>
        <v>100101</v>
      </c>
      <c r="E3720" s="93">
        <v>11</v>
      </c>
      <c r="F3720">
        <v>1</v>
      </c>
    </row>
    <row r="3721" spans="1:11">
      <c r="A3721" s="136">
        <v>44155</v>
      </c>
      <c r="B3721" s="137">
        <v>44155</v>
      </c>
      <c r="C3721" s="138" t="s">
        <v>388</v>
      </c>
      <c r="D3721" s="139">
        <f>VLOOKUP(Pag_Inicio_Corr_mas_casos[[#This Row],[Corregimiento]],Hoja3!$A$2:$D$676,4,0)</f>
        <v>80817</v>
      </c>
      <c r="E3721" s="138">
        <v>42</v>
      </c>
      <c r="F3721">
        <v>1</v>
      </c>
      <c r="G3721">
        <f>SUM(F3721:F3757)</f>
        <v>37</v>
      </c>
    </row>
    <row r="3722" spans="1:11">
      <c r="A3722" s="136">
        <v>44155</v>
      </c>
      <c r="B3722" s="137">
        <v>44155</v>
      </c>
      <c r="C3722" s="138" t="s">
        <v>395</v>
      </c>
      <c r="D3722" s="139">
        <f>VLOOKUP(Pag_Inicio_Corr_mas_casos[[#This Row],[Corregimiento]],Hoja3!$A$2:$D$676,4,0)</f>
        <v>80812</v>
      </c>
      <c r="E3722" s="138">
        <v>38</v>
      </c>
      <c r="F3722">
        <v>1</v>
      </c>
    </row>
    <row r="3723" spans="1:11">
      <c r="A3723" s="136">
        <v>44155</v>
      </c>
      <c r="B3723" s="137">
        <v>44155</v>
      </c>
      <c r="C3723" s="138" t="s">
        <v>383</v>
      </c>
      <c r="D3723" s="139">
        <f>VLOOKUP(Pag_Inicio_Corr_mas_casos[[#This Row],[Corregimiento]],Hoja3!$A$2:$D$676,4,0)</f>
        <v>130102</v>
      </c>
      <c r="E3723" s="138">
        <v>37</v>
      </c>
      <c r="F3723">
        <v>1</v>
      </c>
    </row>
    <row r="3724" spans="1:11">
      <c r="A3724" s="136">
        <v>44155</v>
      </c>
      <c r="B3724" s="137">
        <v>44155</v>
      </c>
      <c r="C3724" s="138" t="s">
        <v>381</v>
      </c>
      <c r="D3724" s="139">
        <f>VLOOKUP(Pag_Inicio_Corr_mas_casos[[#This Row],[Corregimiento]],Hoja3!$A$2:$D$676,4,0)</f>
        <v>130106</v>
      </c>
      <c r="E3724" s="138">
        <v>34</v>
      </c>
      <c r="F3724">
        <v>1</v>
      </c>
    </row>
    <row r="3725" spans="1:11">
      <c r="A3725" s="136">
        <v>44155</v>
      </c>
      <c r="B3725" s="137">
        <v>44155</v>
      </c>
      <c r="C3725" s="138" t="s">
        <v>379</v>
      </c>
      <c r="D3725" s="139">
        <f>VLOOKUP(Pag_Inicio_Corr_mas_casos[[#This Row],[Corregimiento]],Hoja3!$A$2:$D$676,4,0)</f>
        <v>130101</v>
      </c>
      <c r="E3725" s="138">
        <v>33</v>
      </c>
      <c r="F3725">
        <v>1</v>
      </c>
    </row>
    <row r="3726" spans="1:11">
      <c r="A3726" s="136">
        <v>44155</v>
      </c>
      <c r="B3726" s="137">
        <v>44155</v>
      </c>
      <c r="C3726" s="138" t="s">
        <v>389</v>
      </c>
      <c r="D3726" s="139">
        <f>VLOOKUP(Pag_Inicio_Corr_mas_casos[[#This Row],[Corregimiento]],Hoja3!$A$2:$D$676,4,0)</f>
        <v>80822</v>
      </c>
      <c r="E3726" s="138">
        <v>31</v>
      </c>
      <c r="F3726">
        <v>1</v>
      </c>
    </row>
    <row r="3727" spans="1:11">
      <c r="A3727" s="136">
        <v>44155</v>
      </c>
      <c r="B3727" s="137">
        <v>44155</v>
      </c>
      <c r="C3727" s="138" t="s">
        <v>392</v>
      </c>
      <c r="D3727" s="139">
        <f>VLOOKUP(Pag_Inicio_Corr_mas_casos[[#This Row],[Corregimiento]],Hoja3!$A$2:$D$676,4,0)</f>
        <v>80819</v>
      </c>
      <c r="E3727" s="138">
        <v>31</v>
      </c>
      <c r="F3727">
        <v>1</v>
      </c>
    </row>
    <row r="3728" spans="1:11">
      <c r="A3728" s="136">
        <v>44155</v>
      </c>
      <c r="B3728" s="137">
        <v>44155</v>
      </c>
      <c r="C3728" s="138" t="s">
        <v>393</v>
      </c>
      <c r="D3728" s="139">
        <f>VLOOKUP(Pag_Inicio_Corr_mas_casos[[#This Row],[Corregimiento]],Hoja3!$A$2:$D$676,4,0)</f>
        <v>130107</v>
      </c>
      <c r="E3728" s="138">
        <v>30</v>
      </c>
      <c r="F3728">
        <v>1</v>
      </c>
    </row>
    <row r="3729" spans="1:6">
      <c r="A3729" s="136">
        <v>44155</v>
      </c>
      <c r="B3729" s="137">
        <v>44155</v>
      </c>
      <c r="C3729" s="138" t="s">
        <v>440</v>
      </c>
      <c r="D3729" s="139">
        <f>VLOOKUP(Pag_Inicio_Corr_mas_casos[[#This Row],[Corregimiento]],Hoja3!$A$2:$D$676,4,0)</f>
        <v>100101</v>
      </c>
      <c r="E3729" s="138">
        <v>30</v>
      </c>
      <c r="F3729">
        <v>1</v>
      </c>
    </row>
    <row r="3730" spans="1:6">
      <c r="A3730" s="136">
        <v>44155</v>
      </c>
      <c r="B3730" s="137">
        <v>44155</v>
      </c>
      <c r="C3730" s="138" t="s">
        <v>384</v>
      </c>
      <c r="D3730" s="139">
        <f>VLOOKUP(Pag_Inicio_Corr_mas_casos[[#This Row],[Corregimiento]],Hoja3!$A$2:$D$676,4,0)</f>
        <v>80821</v>
      </c>
      <c r="E3730" s="138">
        <v>29</v>
      </c>
      <c r="F3730">
        <v>1</v>
      </c>
    </row>
    <row r="3731" spans="1:6">
      <c r="A3731" s="136">
        <v>44155</v>
      </c>
      <c r="B3731" s="137">
        <v>44155</v>
      </c>
      <c r="C3731" s="138" t="s">
        <v>396</v>
      </c>
      <c r="D3731" s="139">
        <f>VLOOKUP(Pag_Inicio_Corr_mas_casos[[#This Row],[Corregimiento]],Hoja3!$A$2:$D$676,4,0)</f>
        <v>130702</v>
      </c>
      <c r="E3731" s="138">
        <v>29</v>
      </c>
      <c r="F3731">
        <v>1</v>
      </c>
    </row>
    <row r="3732" spans="1:6">
      <c r="A3732" s="136">
        <v>44155</v>
      </c>
      <c r="B3732" s="137">
        <v>44155</v>
      </c>
      <c r="C3732" s="138" t="s">
        <v>436</v>
      </c>
      <c r="D3732" s="139">
        <f>VLOOKUP(Pag_Inicio_Corr_mas_casos[[#This Row],[Corregimiento]],Hoja3!$A$2:$D$676,4,0)</f>
        <v>91001</v>
      </c>
      <c r="E3732" s="138">
        <v>27</v>
      </c>
      <c r="F3732">
        <v>1</v>
      </c>
    </row>
    <row r="3733" spans="1:6">
      <c r="A3733" s="136">
        <v>44155</v>
      </c>
      <c r="B3733" s="137">
        <v>44155</v>
      </c>
      <c r="C3733" s="138" t="s">
        <v>420</v>
      </c>
      <c r="D3733" s="139">
        <f>VLOOKUP(Pag_Inicio_Corr_mas_casos[[#This Row],[Corregimiento]],Hoja3!$A$2:$D$676,4,0)</f>
        <v>80809</v>
      </c>
      <c r="E3733" s="138">
        <v>26</v>
      </c>
      <c r="F3733">
        <v>1</v>
      </c>
    </row>
    <row r="3734" spans="1:6">
      <c r="A3734" s="136">
        <v>44155</v>
      </c>
      <c r="B3734" s="137">
        <v>44155</v>
      </c>
      <c r="C3734" s="138" t="s">
        <v>380</v>
      </c>
      <c r="D3734" s="139">
        <f>VLOOKUP(Pag_Inicio_Corr_mas_casos[[#This Row],[Corregimiento]],Hoja3!$A$2:$D$676,4,0)</f>
        <v>81002</v>
      </c>
      <c r="E3734" s="138">
        <v>24</v>
      </c>
      <c r="F3734">
        <v>1</v>
      </c>
    </row>
    <row r="3735" spans="1:6">
      <c r="A3735" s="136">
        <v>44155</v>
      </c>
      <c r="B3735" s="137">
        <v>44155</v>
      </c>
      <c r="C3735" s="138" t="s">
        <v>387</v>
      </c>
      <c r="D3735" s="139">
        <f>VLOOKUP(Pag_Inicio_Corr_mas_casos[[#This Row],[Corregimiento]],Hoja3!$A$2:$D$676,4,0)</f>
        <v>80816</v>
      </c>
      <c r="E3735" s="138">
        <v>24</v>
      </c>
      <c r="F3735">
        <v>1</v>
      </c>
    </row>
    <row r="3736" spans="1:6">
      <c r="A3736" s="136">
        <v>44155</v>
      </c>
      <c r="B3736" s="137">
        <v>44155</v>
      </c>
      <c r="C3736" s="138" t="s">
        <v>424</v>
      </c>
      <c r="D3736" s="139">
        <f>VLOOKUP(Pag_Inicio_Corr_mas_casos[[#This Row],[Corregimiento]],Hoja3!$A$2:$D$676,4,0)</f>
        <v>130717</v>
      </c>
      <c r="E3736" s="138">
        <v>24</v>
      </c>
      <c r="F3736">
        <v>1</v>
      </c>
    </row>
    <row r="3737" spans="1:6">
      <c r="A3737" s="136">
        <v>44155</v>
      </c>
      <c r="B3737" s="137">
        <v>44155</v>
      </c>
      <c r="C3737" s="138" t="s">
        <v>398</v>
      </c>
      <c r="D3737" s="139">
        <f>VLOOKUP(Pag_Inicio_Corr_mas_casos[[#This Row],[Corregimiento]],Hoja3!$A$2:$D$676,4,0)</f>
        <v>80806</v>
      </c>
      <c r="E3737" s="138">
        <v>22</v>
      </c>
      <c r="F3737">
        <v>1</v>
      </c>
    </row>
    <row r="3738" spans="1:6">
      <c r="A3738" s="136">
        <v>44155</v>
      </c>
      <c r="B3738" s="137">
        <v>44155</v>
      </c>
      <c r="C3738" s="138" t="s">
        <v>426</v>
      </c>
      <c r="D3738" s="139">
        <f>VLOOKUP(Pag_Inicio_Corr_mas_casos[[#This Row],[Corregimiento]],Hoja3!$A$2:$D$676,4,0)</f>
        <v>81009</v>
      </c>
      <c r="E3738" s="138">
        <v>22</v>
      </c>
      <c r="F3738">
        <v>1</v>
      </c>
    </row>
    <row r="3739" spans="1:6">
      <c r="A3739" s="136">
        <v>44155</v>
      </c>
      <c r="B3739" s="137">
        <v>44155</v>
      </c>
      <c r="C3739" s="138" t="s">
        <v>386</v>
      </c>
      <c r="D3739" s="139">
        <f>VLOOKUP(Pag_Inicio_Corr_mas_casos[[#This Row],[Corregimiento]],Hoja3!$A$2:$D$676,4,0)</f>
        <v>81008</v>
      </c>
      <c r="E3739" s="138">
        <v>21</v>
      </c>
      <c r="F3739">
        <v>1</v>
      </c>
    </row>
    <row r="3740" spans="1:6">
      <c r="A3740" s="136">
        <v>44155</v>
      </c>
      <c r="B3740" s="137">
        <v>44155</v>
      </c>
      <c r="C3740" s="138" t="s">
        <v>431</v>
      </c>
      <c r="D3740" s="139">
        <f>VLOOKUP(Pag_Inicio_Corr_mas_casos[[#This Row],[Corregimiento]],Hoja3!$A$2:$D$676,4,0)</f>
        <v>80807</v>
      </c>
      <c r="E3740" s="138">
        <v>20</v>
      </c>
      <c r="F3740">
        <v>1</v>
      </c>
    </row>
    <row r="3741" spans="1:6">
      <c r="A3741" s="136">
        <v>44155</v>
      </c>
      <c r="B3741" s="137">
        <v>44155</v>
      </c>
      <c r="C3741" s="138" t="s">
        <v>400</v>
      </c>
      <c r="D3741" s="139">
        <f>VLOOKUP(Pag_Inicio_Corr_mas_casos[[#This Row],[Corregimiento]],Hoja3!$A$2:$D$676,4,0)</f>
        <v>80810</v>
      </c>
      <c r="E3741" s="138">
        <v>20</v>
      </c>
      <c r="F3741">
        <v>1</v>
      </c>
    </row>
    <row r="3742" spans="1:6">
      <c r="A3742" s="136">
        <v>44155</v>
      </c>
      <c r="B3742" s="137">
        <v>44155</v>
      </c>
      <c r="C3742" s="138" t="s">
        <v>399</v>
      </c>
      <c r="D3742" s="139">
        <f>VLOOKUP(Pag_Inicio_Corr_mas_casos[[#This Row],[Corregimiento]],Hoja3!$A$2:$D$676,4,0)</f>
        <v>130108</v>
      </c>
      <c r="E3742" s="138">
        <v>19</v>
      </c>
      <c r="F3742">
        <v>1</v>
      </c>
    </row>
    <row r="3743" spans="1:6">
      <c r="A3743" s="136">
        <v>44155</v>
      </c>
      <c r="B3743" s="137">
        <v>44155</v>
      </c>
      <c r="C3743" s="138" t="s">
        <v>583</v>
      </c>
      <c r="D3743" s="139">
        <f>VLOOKUP(Pag_Inicio_Corr_mas_casos[[#This Row],[Corregimiento]],Hoja3!$A$2:$D$676,4,0)</f>
        <v>60202</v>
      </c>
      <c r="E3743" s="138">
        <v>18</v>
      </c>
      <c r="F3743">
        <v>1</v>
      </c>
    </row>
    <row r="3744" spans="1:6">
      <c r="A3744" s="136">
        <v>44155</v>
      </c>
      <c r="B3744" s="137">
        <v>44155</v>
      </c>
      <c r="C3744" s="138" t="s">
        <v>397</v>
      </c>
      <c r="D3744" s="139">
        <f>VLOOKUP(Pag_Inicio_Corr_mas_casos[[#This Row],[Corregimiento]],Hoja3!$A$2:$D$676,4,0)</f>
        <v>40601</v>
      </c>
      <c r="E3744" s="138">
        <v>18</v>
      </c>
      <c r="F3744">
        <v>1</v>
      </c>
    </row>
    <row r="3745" spans="1:7">
      <c r="A3745" s="136">
        <v>44155</v>
      </c>
      <c r="B3745" s="137">
        <v>44155</v>
      </c>
      <c r="C3745" s="138" t="s">
        <v>488</v>
      </c>
      <c r="D3745" s="139">
        <f>VLOOKUP(Pag_Inicio_Corr_mas_casos[[#This Row],[Corregimiento]],Hoja3!$A$2:$D$676,4,0)</f>
        <v>100104</v>
      </c>
      <c r="E3745" s="138">
        <v>17</v>
      </c>
      <c r="F3745">
        <v>1</v>
      </c>
    </row>
    <row r="3746" spans="1:7">
      <c r="A3746" s="136">
        <v>44155</v>
      </c>
      <c r="B3746" s="137">
        <v>44155</v>
      </c>
      <c r="C3746" s="138" t="s">
        <v>425</v>
      </c>
      <c r="D3746" s="139">
        <f>VLOOKUP(Pag_Inicio_Corr_mas_casos[[#This Row],[Corregimiento]],Hoja3!$A$2:$D$676,4,0)</f>
        <v>81003</v>
      </c>
      <c r="E3746" s="138">
        <v>16</v>
      </c>
      <c r="F3746">
        <v>1</v>
      </c>
    </row>
    <row r="3747" spans="1:7">
      <c r="A3747" s="136">
        <v>44155</v>
      </c>
      <c r="B3747" s="137">
        <v>44155</v>
      </c>
      <c r="C3747" s="138" t="s">
        <v>430</v>
      </c>
      <c r="D3747" s="139">
        <f>VLOOKUP(Pag_Inicio_Corr_mas_casos[[#This Row],[Corregimiento]],Hoja3!$A$2:$D$676,4,0)</f>
        <v>80508</v>
      </c>
      <c r="E3747" s="138">
        <v>16</v>
      </c>
      <c r="F3747">
        <v>1</v>
      </c>
    </row>
    <row r="3748" spans="1:7">
      <c r="A3748" s="136">
        <v>44155</v>
      </c>
      <c r="B3748" s="137">
        <v>44155</v>
      </c>
      <c r="C3748" s="138" t="s">
        <v>409</v>
      </c>
      <c r="D3748" s="139">
        <f>VLOOKUP(Pag_Inicio_Corr_mas_casos[[#This Row],[Corregimiento]],Hoja3!$A$2:$D$676,4,0)</f>
        <v>80820</v>
      </c>
      <c r="E3748" s="138">
        <v>15</v>
      </c>
      <c r="F3748">
        <v>1</v>
      </c>
    </row>
    <row r="3749" spans="1:7">
      <c r="A3749" s="136">
        <v>44155</v>
      </c>
      <c r="B3749" s="137">
        <v>44155</v>
      </c>
      <c r="C3749" s="138" t="s">
        <v>401</v>
      </c>
      <c r="D3749" s="139">
        <f>VLOOKUP(Pag_Inicio_Corr_mas_casos[[#This Row],[Corregimiento]],Hoja3!$A$2:$D$676,4,0)</f>
        <v>30107</v>
      </c>
      <c r="E3749" s="138">
        <v>14</v>
      </c>
      <c r="F3749">
        <v>1</v>
      </c>
    </row>
    <row r="3750" spans="1:7">
      <c r="A3750" s="136">
        <v>44155</v>
      </c>
      <c r="B3750" s="137">
        <v>44155</v>
      </c>
      <c r="C3750" s="138" t="s">
        <v>372</v>
      </c>
      <c r="D3750" s="139">
        <f>VLOOKUP(Pag_Inicio_Corr_mas_casos[[#This Row],[Corregimiento]],Hoja3!$A$2:$D$676,4,0)</f>
        <v>130709</v>
      </c>
      <c r="E3750" s="138">
        <v>14</v>
      </c>
      <c r="F3750">
        <v>1</v>
      </c>
    </row>
    <row r="3751" spans="1:7">
      <c r="A3751" s="136">
        <v>44155</v>
      </c>
      <c r="B3751" s="137">
        <v>44155</v>
      </c>
      <c r="C3751" s="138" t="s">
        <v>443</v>
      </c>
      <c r="D3751" s="139">
        <f>VLOOKUP(Pag_Inicio_Corr_mas_casos[[#This Row],[Corregimiento]],Hoja3!$A$2:$D$676,4,0)</f>
        <v>130716</v>
      </c>
      <c r="E3751" s="138">
        <v>14</v>
      </c>
      <c r="F3751">
        <v>1</v>
      </c>
    </row>
    <row r="3752" spans="1:7">
      <c r="A3752" s="136">
        <v>44155</v>
      </c>
      <c r="B3752" s="137">
        <v>44155</v>
      </c>
      <c r="C3752" s="138" t="s">
        <v>428</v>
      </c>
      <c r="D3752" s="139">
        <f>VLOOKUP(Pag_Inicio_Corr_mas_casos[[#This Row],[Corregimiento]],Hoja3!$A$2:$D$676,4,0)</f>
        <v>130701</v>
      </c>
      <c r="E3752" s="138">
        <v>13</v>
      </c>
      <c r="F3752">
        <v>1</v>
      </c>
    </row>
    <row r="3753" spans="1:7">
      <c r="A3753" s="136">
        <v>44155</v>
      </c>
      <c r="B3753" s="137">
        <v>44155</v>
      </c>
      <c r="C3753" s="138" t="s">
        <v>391</v>
      </c>
      <c r="D3753" s="139">
        <f>VLOOKUP(Pag_Inicio_Corr_mas_casos[[#This Row],[Corregimiento]],Hoja3!$A$2:$D$676,4,0)</f>
        <v>81001</v>
      </c>
      <c r="E3753" s="138">
        <v>12</v>
      </c>
      <c r="F3753">
        <v>1</v>
      </c>
    </row>
    <row r="3754" spans="1:7">
      <c r="A3754" s="136">
        <v>44155</v>
      </c>
      <c r="B3754" s="137">
        <v>44155</v>
      </c>
      <c r="C3754" s="138" t="s">
        <v>394</v>
      </c>
      <c r="D3754" s="139">
        <f>VLOOKUP(Pag_Inicio_Corr_mas_casos[[#This Row],[Corregimiento]],Hoja3!$A$2:$D$676,4,0)</f>
        <v>81006</v>
      </c>
      <c r="E3754" s="138">
        <v>12</v>
      </c>
      <c r="F3754">
        <v>1</v>
      </c>
    </row>
    <row r="3755" spans="1:7">
      <c r="A3755" s="136">
        <v>44155</v>
      </c>
      <c r="B3755" s="137">
        <v>44155</v>
      </c>
      <c r="C3755" s="138" t="s">
        <v>390</v>
      </c>
      <c r="D3755" s="139">
        <f>VLOOKUP(Pag_Inicio_Corr_mas_casos[[#This Row],[Corregimiento]],Hoja3!$A$2:$D$676,4,0)</f>
        <v>80823</v>
      </c>
      <c r="E3755" s="138">
        <v>12</v>
      </c>
      <c r="F3755">
        <v>1</v>
      </c>
    </row>
    <row r="3756" spans="1:7">
      <c r="A3756" s="136">
        <v>44155</v>
      </c>
      <c r="B3756" s="137">
        <v>44155</v>
      </c>
      <c r="C3756" s="138" t="s">
        <v>414</v>
      </c>
      <c r="D3756" s="139">
        <f>VLOOKUP(Pag_Inicio_Corr_mas_casos[[#This Row],[Corregimiento]],Hoja3!$A$2:$D$676,4,0)</f>
        <v>130708</v>
      </c>
      <c r="E3756" s="138">
        <v>12</v>
      </c>
      <c r="F3756">
        <v>1</v>
      </c>
    </row>
    <row r="3757" spans="1:7">
      <c r="A3757" s="136">
        <v>44155</v>
      </c>
      <c r="B3757" s="137">
        <v>44155</v>
      </c>
      <c r="C3757" s="138" t="s">
        <v>385</v>
      </c>
      <c r="D3757" s="139">
        <f>VLOOKUP(Pag_Inicio_Corr_mas_casos[[#This Row],[Corregimiento]],Hoja3!$A$2:$D$676,4,0)</f>
        <v>81007</v>
      </c>
      <c r="E3757" s="138">
        <v>11</v>
      </c>
      <c r="F3757">
        <v>1</v>
      </c>
    </row>
    <row r="3758" spans="1:7">
      <c r="A3758" s="91">
        <v>44156</v>
      </c>
      <c r="B3758" s="92">
        <v>44156</v>
      </c>
      <c r="C3758" s="93" t="s">
        <v>381</v>
      </c>
      <c r="D3758" s="94">
        <f>VLOOKUP(Pag_Inicio_Corr_mas_casos[[#This Row],[Corregimiento]],Hoja3!$A$2:$D$676,4,0)</f>
        <v>130106</v>
      </c>
      <c r="E3758" s="93">
        <v>83</v>
      </c>
      <c r="F3758">
        <v>1</v>
      </c>
      <c r="G3758">
        <f>SUM(F3758:F3796)</f>
        <v>39</v>
      </c>
    </row>
    <row r="3759" spans="1:7">
      <c r="A3759" s="91">
        <v>44156</v>
      </c>
      <c r="B3759" s="92">
        <v>44156</v>
      </c>
      <c r="C3759" s="93" t="s">
        <v>388</v>
      </c>
      <c r="D3759" s="94">
        <f>VLOOKUP(Pag_Inicio_Corr_mas_casos[[#This Row],[Corregimiento]],Hoja3!$A$2:$D$676,4,0)</f>
        <v>80817</v>
      </c>
      <c r="E3759" s="93">
        <v>47</v>
      </c>
      <c r="F3759">
        <v>1</v>
      </c>
    </row>
    <row r="3760" spans="1:7">
      <c r="A3760" s="91">
        <v>44156</v>
      </c>
      <c r="B3760" s="92">
        <v>44156</v>
      </c>
      <c r="C3760" s="93" t="s">
        <v>393</v>
      </c>
      <c r="D3760" s="94">
        <f>VLOOKUP(Pag_Inicio_Corr_mas_casos[[#This Row],[Corregimiento]],Hoja3!$A$2:$D$676,4,0)</f>
        <v>130107</v>
      </c>
      <c r="E3760" s="93">
        <v>40</v>
      </c>
      <c r="F3760">
        <v>1</v>
      </c>
    </row>
    <row r="3761" spans="1:6">
      <c r="A3761" s="91">
        <v>44156</v>
      </c>
      <c r="B3761" s="92">
        <v>44156</v>
      </c>
      <c r="C3761" s="93" t="s">
        <v>451</v>
      </c>
      <c r="D3761" s="94">
        <f>VLOOKUP(Pag_Inicio_Corr_mas_casos[[#This Row],[Corregimiento]],Hoja3!$A$2:$D$676,4,0)</f>
        <v>20601</v>
      </c>
      <c r="E3761" s="93">
        <v>31</v>
      </c>
      <c r="F3761">
        <v>1</v>
      </c>
    </row>
    <row r="3762" spans="1:6">
      <c r="A3762" s="91">
        <v>44156</v>
      </c>
      <c r="B3762" s="92">
        <v>44156</v>
      </c>
      <c r="C3762" s="93" t="s">
        <v>392</v>
      </c>
      <c r="D3762" s="94">
        <f>VLOOKUP(Pag_Inicio_Corr_mas_casos[[#This Row],[Corregimiento]],Hoja3!$A$2:$D$676,4,0)</f>
        <v>80819</v>
      </c>
      <c r="E3762" s="93">
        <v>31</v>
      </c>
      <c r="F3762">
        <v>1</v>
      </c>
    </row>
    <row r="3763" spans="1:6">
      <c r="A3763" s="91">
        <v>44156</v>
      </c>
      <c r="B3763" s="92">
        <v>44156</v>
      </c>
      <c r="C3763" s="93" t="s">
        <v>414</v>
      </c>
      <c r="D3763" s="94">
        <f>VLOOKUP(Pag_Inicio_Corr_mas_casos[[#This Row],[Corregimiento]],Hoja3!$A$2:$D$676,4,0)</f>
        <v>130708</v>
      </c>
      <c r="E3763" s="93">
        <v>31</v>
      </c>
      <c r="F3763">
        <v>1</v>
      </c>
    </row>
    <row r="3764" spans="1:6">
      <c r="A3764" s="91">
        <v>44156</v>
      </c>
      <c r="B3764" s="92">
        <v>44156</v>
      </c>
      <c r="C3764" s="93" t="s">
        <v>420</v>
      </c>
      <c r="D3764" s="94">
        <f>VLOOKUP(Pag_Inicio_Corr_mas_casos[[#This Row],[Corregimiento]],Hoja3!$A$2:$D$676,4,0)</f>
        <v>80809</v>
      </c>
      <c r="E3764" s="93">
        <v>30</v>
      </c>
      <c r="F3764">
        <v>1</v>
      </c>
    </row>
    <row r="3765" spans="1:6">
      <c r="A3765" s="91">
        <v>44156</v>
      </c>
      <c r="B3765" s="92">
        <v>44156</v>
      </c>
      <c r="C3765" s="93" t="s">
        <v>410</v>
      </c>
      <c r="D3765" s="94">
        <f>VLOOKUP(Pag_Inicio_Corr_mas_casos[[#This Row],[Corregimiento]],Hoja3!$A$2:$D$676,4,0)</f>
        <v>80815</v>
      </c>
      <c r="E3765" s="93">
        <v>30</v>
      </c>
      <c r="F3765">
        <v>1</v>
      </c>
    </row>
    <row r="3766" spans="1:6">
      <c r="A3766" s="91">
        <v>44156</v>
      </c>
      <c r="B3766" s="92">
        <v>44156</v>
      </c>
      <c r="C3766" s="93" t="s">
        <v>395</v>
      </c>
      <c r="D3766" s="94">
        <f>VLOOKUP(Pag_Inicio_Corr_mas_casos[[#This Row],[Corregimiento]],Hoja3!$A$2:$D$676,4,0)</f>
        <v>80812</v>
      </c>
      <c r="E3766" s="93">
        <v>29</v>
      </c>
      <c r="F3766">
        <v>1</v>
      </c>
    </row>
    <row r="3767" spans="1:6">
      <c r="A3767" s="91">
        <v>44156</v>
      </c>
      <c r="B3767" s="92">
        <v>44156</v>
      </c>
      <c r="C3767" s="93" t="s">
        <v>389</v>
      </c>
      <c r="D3767" s="94">
        <f>VLOOKUP(Pag_Inicio_Corr_mas_casos[[#This Row],[Corregimiento]],Hoja3!$A$2:$D$676,4,0)</f>
        <v>80822</v>
      </c>
      <c r="E3767" s="93">
        <v>29</v>
      </c>
      <c r="F3767">
        <v>1</v>
      </c>
    </row>
    <row r="3768" spans="1:6">
      <c r="A3768" s="91">
        <v>44156</v>
      </c>
      <c r="B3768" s="92">
        <v>44156</v>
      </c>
      <c r="C3768" s="93" t="s">
        <v>424</v>
      </c>
      <c r="D3768" s="94">
        <f>VLOOKUP(Pag_Inicio_Corr_mas_casos[[#This Row],[Corregimiento]],Hoja3!$A$2:$D$676,4,0)</f>
        <v>130717</v>
      </c>
      <c r="E3768" s="93">
        <v>29</v>
      </c>
      <c r="F3768">
        <v>1</v>
      </c>
    </row>
    <row r="3769" spans="1:6">
      <c r="A3769" s="91">
        <v>44156</v>
      </c>
      <c r="B3769" s="92">
        <v>44156</v>
      </c>
      <c r="C3769" s="93" t="s">
        <v>390</v>
      </c>
      <c r="D3769" s="94">
        <f>VLOOKUP(Pag_Inicio_Corr_mas_casos[[#This Row],[Corregimiento]],Hoja3!$A$2:$D$676,4,0)</f>
        <v>80823</v>
      </c>
      <c r="E3769" s="93">
        <v>24</v>
      </c>
      <c r="F3769">
        <v>1</v>
      </c>
    </row>
    <row r="3770" spans="1:6">
      <c r="A3770" s="91">
        <v>44156</v>
      </c>
      <c r="B3770" s="92">
        <v>44156</v>
      </c>
      <c r="C3770" s="93" t="s">
        <v>391</v>
      </c>
      <c r="D3770" s="94">
        <f>VLOOKUP(Pag_Inicio_Corr_mas_casos[[#This Row],[Corregimiento]],Hoja3!$A$2:$D$676,4,0)</f>
        <v>81001</v>
      </c>
      <c r="E3770" s="93">
        <v>24</v>
      </c>
      <c r="F3770">
        <v>1</v>
      </c>
    </row>
    <row r="3771" spans="1:6">
      <c r="A3771" s="91">
        <v>44156</v>
      </c>
      <c r="B3771" s="92">
        <v>44156</v>
      </c>
      <c r="C3771" s="93" t="s">
        <v>383</v>
      </c>
      <c r="D3771" s="94">
        <f>VLOOKUP(Pag_Inicio_Corr_mas_casos[[#This Row],[Corregimiento]],Hoja3!$A$2:$D$676,4,0)</f>
        <v>130102</v>
      </c>
      <c r="E3771" s="93">
        <v>23</v>
      </c>
      <c r="F3771">
        <v>1</v>
      </c>
    </row>
    <row r="3772" spans="1:6">
      <c r="A3772" s="91">
        <v>44156</v>
      </c>
      <c r="B3772" s="92">
        <v>44156</v>
      </c>
      <c r="C3772" s="93" t="s">
        <v>400</v>
      </c>
      <c r="D3772" s="94">
        <f>VLOOKUP(Pag_Inicio_Corr_mas_casos[[#This Row],[Corregimiento]],Hoja3!$A$2:$D$676,4,0)</f>
        <v>80810</v>
      </c>
      <c r="E3772" s="93">
        <v>22</v>
      </c>
      <c r="F3772">
        <v>1</v>
      </c>
    </row>
    <row r="3773" spans="1:6">
      <c r="A3773" s="91">
        <v>44156</v>
      </c>
      <c r="B3773" s="92">
        <v>44156</v>
      </c>
      <c r="C3773" s="93" t="s">
        <v>398</v>
      </c>
      <c r="D3773" s="94">
        <f>VLOOKUP(Pag_Inicio_Corr_mas_casos[[#This Row],[Corregimiento]],Hoja3!$A$2:$D$676,4,0)</f>
        <v>80806</v>
      </c>
      <c r="E3773" s="93">
        <v>22</v>
      </c>
      <c r="F3773">
        <v>1</v>
      </c>
    </row>
    <row r="3774" spans="1:6">
      <c r="A3774" s="91">
        <v>44156</v>
      </c>
      <c r="B3774" s="92">
        <v>44156</v>
      </c>
      <c r="C3774" s="93" t="s">
        <v>387</v>
      </c>
      <c r="D3774" s="94">
        <f>VLOOKUP(Pag_Inicio_Corr_mas_casos[[#This Row],[Corregimiento]],Hoja3!$A$2:$D$676,4,0)</f>
        <v>80816</v>
      </c>
      <c r="E3774" s="93">
        <v>22</v>
      </c>
      <c r="F3774">
        <v>1</v>
      </c>
    </row>
    <row r="3775" spans="1:6">
      <c r="A3775" s="91">
        <v>44156</v>
      </c>
      <c r="B3775" s="92">
        <v>44156</v>
      </c>
      <c r="C3775" s="93" t="s">
        <v>380</v>
      </c>
      <c r="D3775" s="94">
        <f>VLOOKUP(Pag_Inicio_Corr_mas_casos[[#This Row],[Corregimiento]],Hoja3!$A$2:$D$676,4,0)</f>
        <v>81002</v>
      </c>
      <c r="E3775" s="93">
        <v>21</v>
      </c>
      <c r="F3775">
        <v>1</v>
      </c>
    </row>
    <row r="3776" spans="1:6">
      <c r="A3776" s="91">
        <v>44156</v>
      </c>
      <c r="B3776" s="92">
        <v>44156</v>
      </c>
      <c r="C3776" s="93" t="s">
        <v>436</v>
      </c>
      <c r="D3776" s="94">
        <f>VLOOKUP(Pag_Inicio_Corr_mas_casos[[#This Row],[Corregimiento]],Hoja3!$A$2:$D$676,4,0)</f>
        <v>91001</v>
      </c>
      <c r="E3776" s="93">
        <v>21</v>
      </c>
      <c r="F3776">
        <v>1</v>
      </c>
    </row>
    <row r="3777" spans="1:6">
      <c r="A3777" s="91">
        <v>44156</v>
      </c>
      <c r="B3777" s="92">
        <v>44156</v>
      </c>
      <c r="C3777" s="93" t="s">
        <v>379</v>
      </c>
      <c r="D3777" s="94">
        <f>VLOOKUP(Pag_Inicio_Corr_mas_casos[[#This Row],[Corregimiento]],Hoja3!$A$2:$D$676,4,0)</f>
        <v>130101</v>
      </c>
      <c r="E3777" s="93">
        <v>20</v>
      </c>
      <c r="F3777">
        <v>1</v>
      </c>
    </row>
    <row r="3778" spans="1:6">
      <c r="A3778" s="91">
        <v>44156</v>
      </c>
      <c r="B3778" s="92">
        <v>44156</v>
      </c>
      <c r="C3778" s="93" t="s">
        <v>384</v>
      </c>
      <c r="D3778" s="94">
        <f>VLOOKUP(Pag_Inicio_Corr_mas_casos[[#This Row],[Corregimiento]],Hoja3!$A$2:$D$676,4,0)</f>
        <v>80821</v>
      </c>
      <c r="E3778" s="93">
        <v>20</v>
      </c>
      <c r="F3778">
        <v>1</v>
      </c>
    </row>
    <row r="3779" spans="1:6">
      <c r="A3779" s="91">
        <v>44156</v>
      </c>
      <c r="B3779" s="92">
        <v>44156</v>
      </c>
      <c r="C3779" s="93" t="s">
        <v>415</v>
      </c>
      <c r="D3779" s="94">
        <f>VLOOKUP(Pag_Inicio_Corr_mas_casos[[#This Row],[Corregimiento]],Hoja3!$A$2:$D$676,4,0)</f>
        <v>80826</v>
      </c>
      <c r="E3779" s="93">
        <v>19</v>
      </c>
      <c r="F3779">
        <v>1</v>
      </c>
    </row>
    <row r="3780" spans="1:6">
      <c r="A3780" s="91">
        <v>44156</v>
      </c>
      <c r="B3780" s="92">
        <v>44156</v>
      </c>
      <c r="C3780" s="93" t="s">
        <v>396</v>
      </c>
      <c r="D3780" s="94">
        <f>VLOOKUP(Pag_Inicio_Corr_mas_casos[[#This Row],[Corregimiento]],Hoja3!$A$2:$D$676,4,0)</f>
        <v>130702</v>
      </c>
      <c r="E3780" s="93">
        <v>19</v>
      </c>
      <c r="F3780">
        <v>1</v>
      </c>
    </row>
    <row r="3781" spans="1:6">
      <c r="A3781" s="91">
        <v>44156</v>
      </c>
      <c r="B3781" s="92">
        <v>44156</v>
      </c>
      <c r="C3781" s="93" t="s">
        <v>431</v>
      </c>
      <c r="D3781" s="94">
        <f>VLOOKUP(Pag_Inicio_Corr_mas_casos[[#This Row],[Corregimiento]],Hoja3!$A$2:$D$676,4,0)</f>
        <v>80807</v>
      </c>
      <c r="E3781" s="93">
        <v>18</v>
      </c>
      <c r="F3781">
        <v>1</v>
      </c>
    </row>
    <row r="3782" spans="1:6">
      <c r="A3782" s="91">
        <v>44156</v>
      </c>
      <c r="B3782" s="92">
        <v>44156</v>
      </c>
      <c r="C3782" s="93" t="s">
        <v>405</v>
      </c>
      <c r="D3782" s="94">
        <f>VLOOKUP(Pag_Inicio_Corr_mas_casos[[#This Row],[Corregimiento]],Hoja3!$A$2:$D$676,4,0)</f>
        <v>80813</v>
      </c>
      <c r="E3782" s="93">
        <v>17</v>
      </c>
      <c r="F3782">
        <v>1</v>
      </c>
    </row>
    <row r="3783" spans="1:6">
      <c r="A3783" s="91">
        <v>44156</v>
      </c>
      <c r="B3783" s="92">
        <v>44156</v>
      </c>
      <c r="C3783" s="93" t="s">
        <v>401</v>
      </c>
      <c r="D3783" s="94">
        <f>VLOOKUP(Pag_Inicio_Corr_mas_casos[[#This Row],[Corregimiento]],Hoja3!$A$2:$D$676,4,0)</f>
        <v>30107</v>
      </c>
      <c r="E3783" s="93">
        <v>15</v>
      </c>
      <c r="F3783">
        <v>1</v>
      </c>
    </row>
    <row r="3784" spans="1:6">
      <c r="A3784" s="91">
        <v>44156</v>
      </c>
      <c r="B3784" s="92">
        <v>44156</v>
      </c>
      <c r="C3784" s="93" t="s">
        <v>425</v>
      </c>
      <c r="D3784" s="94">
        <f>VLOOKUP(Pag_Inicio_Corr_mas_casos[[#This Row],[Corregimiento]],Hoja3!$A$2:$D$676,4,0)</f>
        <v>81003</v>
      </c>
      <c r="E3784" s="93">
        <v>15</v>
      </c>
      <c r="F3784">
        <v>1</v>
      </c>
    </row>
    <row r="3785" spans="1:6">
      <c r="A3785" s="91">
        <v>44156</v>
      </c>
      <c r="B3785" s="92">
        <v>44156</v>
      </c>
      <c r="C3785" s="93" t="s">
        <v>552</v>
      </c>
      <c r="D3785" s="94">
        <f>VLOOKUP(Pag_Inicio_Corr_mas_casos[[#This Row],[Corregimiento]],Hoja3!$A$2:$D$676,4,0)</f>
        <v>20401</v>
      </c>
      <c r="E3785" s="93">
        <v>14</v>
      </c>
      <c r="F3785">
        <v>1</v>
      </c>
    </row>
    <row r="3786" spans="1:6">
      <c r="A3786" s="91">
        <v>44156</v>
      </c>
      <c r="B3786" s="92">
        <v>44156</v>
      </c>
      <c r="C3786" s="93" t="s">
        <v>432</v>
      </c>
      <c r="D3786" s="94">
        <f>VLOOKUP(Pag_Inicio_Corr_mas_casos[[#This Row],[Corregimiento]],Hoja3!$A$2:$D$676,4,0)</f>
        <v>80814</v>
      </c>
      <c r="E3786" s="93">
        <v>14</v>
      </c>
      <c r="F3786">
        <v>1</v>
      </c>
    </row>
    <row r="3787" spans="1:6">
      <c r="A3787" s="91">
        <v>44156</v>
      </c>
      <c r="B3787" s="92">
        <v>44156</v>
      </c>
      <c r="C3787" s="93" t="s">
        <v>386</v>
      </c>
      <c r="D3787" s="94">
        <f>VLOOKUP(Pag_Inicio_Corr_mas_casos[[#This Row],[Corregimiento]],Hoja3!$A$2:$D$676,4,0)</f>
        <v>81008</v>
      </c>
      <c r="E3787" s="93">
        <v>14</v>
      </c>
      <c r="F3787">
        <v>1</v>
      </c>
    </row>
    <row r="3788" spans="1:6">
      <c r="A3788" s="91">
        <v>44156</v>
      </c>
      <c r="B3788" s="92">
        <v>44156</v>
      </c>
      <c r="C3788" s="93" t="s">
        <v>408</v>
      </c>
      <c r="D3788" s="94">
        <f>VLOOKUP(Pag_Inicio_Corr_mas_casos[[#This Row],[Corregimiento]],Hoja3!$A$2:$D$676,4,0)</f>
        <v>80808</v>
      </c>
      <c r="E3788" s="93">
        <v>13</v>
      </c>
      <c r="F3788">
        <v>1</v>
      </c>
    </row>
    <row r="3789" spans="1:6">
      <c r="A3789" s="91">
        <v>44156</v>
      </c>
      <c r="B3789" s="92">
        <v>44156</v>
      </c>
      <c r="C3789" s="93" t="s">
        <v>428</v>
      </c>
      <c r="D3789" s="94">
        <f>VLOOKUP(Pag_Inicio_Corr_mas_casos[[#This Row],[Corregimiento]],Hoja3!$A$2:$D$676,4,0)</f>
        <v>130701</v>
      </c>
      <c r="E3789" s="93">
        <v>13</v>
      </c>
      <c r="F3789">
        <v>1</v>
      </c>
    </row>
    <row r="3790" spans="1:6">
      <c r="A3790" s="91">
        <v>44156</v>
      </c>
      <c r="B3790" s="92">
        <v>44156</v>
      </c>
      <c r="C3790" s="93" t="s">
        <v>409</v>
      </c>
      <c r="D3790" s="94">
        <f>VLOOKUP(Pag_Inicio_Corr_mas_casos[[#This Row],[Corregimiento]],Hoja3!$A$2:$D$676,4,0)</f>
        <v>80820</v>
      </c>
      <c r="E3790" s="93">
        <v>12</v>
      </c>
      <c r="F3790">
        <v>1</v>
      </c>
    </row>
    <row r="3791" spans="1:6">
      <c r="A3791" s="91">
        <v>44156</v>
      </c>
      <c r="B3791" s="92">
        <v>44156</v>
      </c>
      <c r="C3791" s="93" t="s">
        <v>443</v>
      </c>
      <c r="D3791" s="94">
        <f>VLOOKUP(Pag_Inicio_Corr_mas_casos[[#This Row],[Corregimiento]],Hoja3!$A$2:$D$676,4,0)</f>
        <v>130716</v>
      </c>
      <c r="E3791" s="93">
        <v>12</v>
      </c>
      <c r="F3791">
        <v>1</v>
      </c>
    </row>
    <row r="3792" spans="1:6">
      <c r="A3792" s="91">
        <v>44156</v>
      </c>
      <c r="B3792" s="92">
        <v>44156</v>
      </c>
      <c r="C3792" s="93" t="s">
        <v>564</v>
      </c>
      <c r="D3792" s="94">
        <f>VLOOKUP(Pag_Inicio_Corr_mas_casos[[#This Row],[Corregimiento]],Hoja3!$A$2:$D$676,4,0)</f>
        <v>70408</v>
      </c>
      <c r="E3792" s="93">
        <v>12</v>
      </c>
      <c r="F3792">
        <v>1</v>
      </c>
    </row>
    <row r="3793" spans="1:7">
      <c r="A3793" s="91">
        <v>44156</v>
      </c>
      <c r="B3793" s="92">
        <v>44156</v>
      </c>
      <c r="C3793" s="93" t="s">
        <v>372</v>
      </c>
      <c r="D3793" s="94">
        <f>VLOOKUP(Pag_Inicio_Corr_mas_casos[[#This Row],[Corregimiento]],Hoja3!$A$2:$D$676,4,0)</f>
        <v>130709</v>
      </c>
      <c r="E3793" s="93">
        <v>11</v>
      </c>
      <c r="F3793">
        <v>1</v>
      </c>
    </row>
    <row r="3794" spans="1:7">
      <c r="A3794" s="91">
        <v>44156</v>
      </c>
      <c r="B3794" s="92">
        <v>44156</v>
      </c>
      <c r="C3794" s="93" t="s">
        <v>426</v>
      </c>
      <c r="D3794" s="94">
        <f>VLOOKUP(Pag_Inicio_Corr_mas_casos[[#This Row],[Corregimiento]],Hoja3!$A$2:$D$676,4,0)</f>
        <v>81009</v>
      </c>
      <c r="E3794" s="93">
        <v>11</v>
      </c>
      <c r="F3794">
        <v>1</v>
      </c>
    </row>
    <row r="3795" spans="1:7">
      <c r="A3795" s="91">
        <v>44156</v>
      </c>
      <c r="B3795" s="92">
        <v>44156</v>
      </c>
      <c r="C3795" s="93" t="s">
        <v>399</v>
      </c>
      <c r="D3795" s="94">
        <f>VLOOKUP(Pag_Inicio_Corr_mas_casos[[#This Row],[Corregimiento]],Hoja3!$A$2:$D$676,4,0)</f>
        <v>130108</v>
      </c>
      <c r="E3795" s="93">
        <v>11</v>
      </c>
      <c r="F3795">
        <v>1</v>
      </c>
    </row>
    <row r="3796" spans="1:7">
      <c r="A3796" s="91">
        <v>44156</v>
      </c>
      <c r="B3796" s="92">
        <v>44156</v>
      </c>
      <c r="C3796" s="93" t="s">
        <v>488</v>
      </c>
      <c r="D3796" s="94">
        <f>VLOOKUP(Pag_Inicio_Corr_mas_casos[[#This Row],[Corregimiento]],Hoja3!$A$2:$D$676,4,0)</f>
        <v>100104</v>
      </c>
      <c r="E3796" s="93">
        <v>11</v>
      </c>
      <c r="F3796">
        <v>1</v>
      </c>
    </row>
    <row r="3797" spans="1:7">
      <c r="A3797" s="112">
        <v>44157</v>
      </c>
      <c r="B3797" s="113">
        <v>44157</v>
      </c>
      <c r="C3797" s="114" t="s">
        <v>405</v>
      </c>
      <c r="D3797" s="115">
        <f>VLOOKUP(Pag_Inicio_Corr_mas_casos[[#This Row],[Corregimiento]],Hoja3!$A$2:$D$676,4,0)</f>
        <v>80813</v>
      </c>
      <c r="E3797" s="114">
        <v>47</v>
      </c>
      <c r="F3797">
        <v>1</v>
      </c>
      <c r="G3797">
        <f>SUM(F3797:F3834)</f>
        <v>38</v>
      </c>
    </row>
    <row r="3798" spans="1:7">
      <c r="A3798" s="112">
        <v>44157</v>
      </c>
      <c r="B3798" s="113">
        <v>44157</v>
      </c>
      <c r="C3798" s="114" t="s">
        <v>381</v>
      </c>
      <c r="D3798" s="115">
        <f>VLOOKUP(Pag_Inicio_Corr_mas_casos[[#This Row],[Corregimiento]],Hoja3!$A$2:$D$676,4,0)</f>
        <v>130106</v>
      </c>
      <c r="E3798" s="114">
        <v>42</v>
      </c>
      <c r="F3798">
        <v>1</v>
      </c>
    </row>
    <row r="3799" spans="1:7">
      <c r="A3799" s="112">
        <v>44157</v>
      </c>
      <c r="B3799" s="113">
        <v>44157</v>
      </c>
      <c r="C3799" s="114" t="s">
        <v>392</v>
      </c>
      <c r="D3799" s="115">
        <f>VLOOKUP(Pag_Inicio_Corr_mas_casos[[#This Row],[Corregimiento]],Hoja3!$A$2:$D$676,4,0)</f>
        <v>80819</v>
      </c>
      <c r="E3799" s="114">
        <v>40</v>
      </c>
      <c r="F3799">
        <v>1</v>
      </c>
    </row>
    <row r="3800" spans="1:7">
      <c r="A3800" s="112">
        <v>44157</v>
      </c>
      <c r="B3800" s="113">
        <v>44157</v>
      </c>
      <c r="C3800" s="114" t="s">
        <v>379</v>
      </c>
      <c r="D3800" s="115">
        <f>VLOOKUP(Pag_Inicio_Corr_mas_casos[[#This Row],[Corregimiento]],Hoja3!$A$2:$D$676,4,0)</f>
        <v>130101</v>
      </c>
      <c r="E3800" s="114">
        <v>34</v>
      </c>
      <c r="F3800">
        <v>1</v>
      </c>
    </row>
    <row r="3801" spans="1:7">
      <c r="A3801" s="112">
        <v>44157</v>
      </c>
      <c r="B3801" s="113">
        <v>44157</v>
      </c>
      <c r="C3801" s="114" t="s">
        <v>395</v>
      </c>
      <c r="D3801" s="115">
        <f>VLOOKUP(Pag_Inicio_Corr_mas_casos[[#This Row],[Corregimiento]],Hoja3!$A$2:$D$676,4,0)</f>
        <v>80812</v>
      </c>
      <c r="E3801" s="114">
        <v>30</v>
      </c>
      <c r="F3801">
        <v>1</v>
      </c>
    </row>
    <row r="3802" spans="1:7">
      <c r="A3802" s="112">
        <v>44157</v>
      </c>
      <c r="B3802" s="113">
        <v>44157</v>
      </c>
      <c r="C3802" s="114" t="s">
        <v>390</v>
      </c>
      <c r="D3802" s="115">
        <f>VLOOKUP(Pag_Inicio_Corr_mas_casos[[#This Row],[Corregimiento]],Hoja3!$A$2:$D$676,4,0)</f>
        <v>80823</v>
      </c>
      <c r="E3802" s="114">
        <v>29</v>
      </c>
      <c r="F3802">
        <v>1</v>
      </c>
    </row>
    <row r="3803" spans="1:7">
      <c r="A3803" s="112">
        <v>44157</v>
      </c>
      <c r="B3803" s="113">
        <v>44157</v>
      </c>
      <c r="C3803" s="114" t="s">
        <v>424</v>
      </c>
      <c r="D3803" s="115">
        <f>VLOOKUP(Pag_Inicio_Corr_mas_casos[[#This Row],[Corregimiento]],Hoja3!$A$2:$D$676,4,0)</f>
        <v>130717</v>
      </c>
      <c r="E3803" s="114">
        <v>29</v>
      </c>
      <c r="F3803">
        <v>1</v>
      </c>
    </row>
    <row r="3804" spans="1:7">
      <c r="A3804" s="112">
        <v>44157</v>
      </c>
      <c r="B3804" s="113">
        <v>44157</v>
      </c>
      <c r="C3804" s="114" t="s">
        <v>388</v>
      </c>
      <c r="D3804" s="115">
        <f>VLOOKUP(Pag_Inicio_Corr_mas_casos[[#This Row],[Corregimiento]],Hoja3!$A$2:$D$676,4,0)</f>
        <v>80817</v>
      </c>
      <c r="E3804" s="114">
        <v>28</v>
      </c>
      <c r="F3804">
        <v>1</v>
      </c>
    </row>
    <row r="3805" spans="1:7">
      <c r="A3805" s="112">
        <v>44157</v>
      </c>
      <c r="B3805" s="113">
        <v>44157</v>
      </c>
      <c r="C3805" s="114" t="s">
        <v>420</v>
      </c>
      <c r="D3805" s="115">
        <f>VLOOKUP(Pag_Inicio_Corr_mas_casos[[#This Row],[Corregimiento]],Hoja3!$A$2:$D$676,4,0)</f>
        <v>80809</v>
      </c>
      <c r="E3805" s="114">
        <v>28</v>
      </c>
      <c r="F3805">
        <v>1</v>
      </c>
    </row>
    <row r="3806" spans="1:7">
      <c r="A3806" s="112">
        <v>44157</v>
      </c>
      <c r="B3806" s="113">
        <v>44157</v>
      </c>
      <c r="C3806" s="114" t="s">
        <v>428</v>
      </c>
      <c r="D3806" s="115">
        <f>VLOOKUP(Pag_Inicio_Corr_mas_casos[[#This Row],[Corregimiento]],Hoja3!$A$2:$D$676,4,0)</f>
        <v>130701</v>
      </c>
      <c r="E3806" s="114">
        <v>26</v>
      </c>
      <c r="F3806">
        <v>1</v>
      </c>
    </row>
    <row r="3807" spans="1:7">
      <c r="A3807" s="112">
        <v>44157</v>
      </c>
      <c r="B3807" s="113">
        <v>44157</v>
      </c>
      <c r="C3807" s="114" t="s">
        <v>415</v>
      </c>
      <c r="D3807" s="115">
        <f>VLOOKUP(Pag_Inicio_Corr_mas_casos[[#This Row],[Corregimiento]],Hoja3!$A$2:$D$676,4,0)</f>
        <v>80826</v>
      </c>
      <c r="E3807" s="114">
        <v>26</v>
      </c>
      <c r="F3807">
        <v>1</v>
      </c>
    </row>
    <row r="3808" spans="1:7">
      <c r="A3808" s="112">
        <v>44157</v>
      </c>
      <c r="B3808" s="113">
        <v>44157</v>
      </c>
      <c r="C3808" s="114" t="s">
        <v>383</v>
      </c>
      <c r="D3808" s="115">
        <f>VLOOKUP(Pag_Inicio_Corr_mas_casos[[#This Row],[Corregimiento]],Hoja3!$A$2:$D$676,4,0)</f>
        <v>130102</v>
      </c>
      <c r="E3808" s="114">
        <v>26</v>
      </c>
      <c r="F3808">
        <v>1</v>
      </c>
    </row>
    <row r="3809" spans="1:6">
      <c r="A3809" s="112">
        <v>44157</v>
      </c>
      <c r="B3809" s="113">
        <v>44157</v>
      </c>
      <c r="C3809" s="114" t="s">
        <v>387</v>
      </c>
      <c r="D3809" s="115">
        <f>VLOOKUP(Pag_Inicio_Corr_mas_casos[[#This Row],[Corregimiento]],Hoja3!$A$2:$D$676,4,0)</f>
        <v>80816</v>
      </c>
      <c r="E3809" s="114">
        <v>25</v>
      </c>
      <c r="F3809">
        <v>1</v>
      </c>
    </row>
    <row r="3810" spans="1:6">
      <c r="A3810" s="112">
        <v>44157</v>
      </c>
      <c r="B3810" s="113">
        <v>44157</v>
      </c>
      <c r="C3810" s="114" t="s">
        <v>393</v>
      </c>
      <c r="D3810" s="115">
        <f>VLOOKUP(Pag_Inicio_Corr_mas_casos[[#This Row],[Corregimiento]],Hoja3!$A$2:$D$676,4,0)</f>
        <v>130107</v>
      </c>
      <c r="E3810" s="114">
        <v>24</v>
      </c>
      <c r="F3810">
        <v>1</v>
      </c>
    </row>
    <row r="3811" spans="1:6">
      <c r="A3811" s="112">
        <v>44157</v>
      </c>
      <c r="B3811" s="113">
        <v>44157</v>
      </c>
      <c r="C3811" s="114" t="s">
        <v>385</v>
      </c>
      <c r="D3811" s="115">
        <f>VLOOKUP(Pag_Inicio_Corr_mas_casos[[#This Row],[Corregimiento]],Hoja3!$A$2:$D$676,4,0)</f>
        <v>81007</v>
      </c>
      <c r="E3811" s="114">
        <v>23</v>
      </c>
      <c r="F3811">
        <v>1</v>
      </c>
    </row>
    <row r="3812" spans="1:6">
      <c r="A3812" s="112">
        <v>44157</v>
      </c>
      <c r="B3812" s="113">
        <v>44157</v>
      </c>
      <c r="C3812" s="114" t="s">
        <v>384</v>
      </c>
      <c r="D3812" s="115">
        <f>VLOOKUP(Pag_Inicio_Corr_mas_casos[[#This Row],[Corregimiento]],Hoja3!$A$2:$D$676,4,0)</f>
        <v>80821</v>
      </c>
      <c r="E3812" s="114">
        <v>22</v>
      </c>
      <c r="F3812">
        <v>1</v>
      </c>
    </row>
    <row r="3813" spans="1:6">
      <c r="A3813" s="112">
        <v>44157</v>
      </c>
      <c r="B3813" s="113">
        <v>44157</v>
      </c>
      <c r="C3813" s="114" t="s">
        <v>396</v>
      </c>
      <c r="D3813" s="115">
        <f>VLOOKUP(Pag_Inicio_Corr_mas_casos[[#This Row],[Corregimiento]],Hoja3!$A$2:$D$676,4,0)</f>
        <v>130702</v>
      </c>
      <c r="E3813" s="114">
        <v>22</v>
      </c>
      <c r="F3813">
        <v>1</v>
      </c>
    </row>
    <row r="3814" spans="1:6">
      <c r="A3814" s="112">
        <v>44157</v>
      </c>
      <c r="B3814" s="113">
        <v>44157</v>
      </c>
      <c r="C3814" s="114" t="s">
        <v>398</v>
      </c>
      <c r="D3814" s="115">
        <f>VLOOKUP(Pag_Inicio_Corr_mas_casos[[#This Row],[Corregimiento]],Hoja3!$A$2:$D$676,4,0)</f>
        <v>80806</v>
      </c>
      <c r="E3814" s="114">
        <v>22</v>
      </c>
      <c r="F3814">
        <v>1</v>
      </c>
    </row>
    <row r="3815" spans="1:6">
      <c r="A3815" s="112">
        <v>44157</v>
      </c>
      <c r="B3815" s="113">
        <v>44157</v>
      </c>
      <c r="C3815" s="114" t="s">
        <v>372</v>
      </c>
      <c r="D3815" s="115">
        <f>VLOOKUP(Pag_Inicio_Corr_mas_casos[[#This Row],[Corregimiento]],Hoja3!$A$2:$D$676,4,0)</f>
        <v>130709</v>
      </c>
      <c r="E3815" s="114">
        <v>22</v>
      </c>
      <c r="F3815">
        <v>1</v>
      </c>
    </row>
    <row r="3816" spans="1:6">
      <c r="A3816" s="112">
        <v>44157</v>
      </c>
      <c r="B3816" s="113">
        <v>44157</v>
      </c>
      <c r="C3816" s="114" t="s">
        <v>409</v>
      </c>
      <c r="D3816" s="115">
        <f>VLOOKUP(Pag_Inicio_Corr_mas_casos[[#This Row],[Corregimiento]],Hoja3!$A$2:$D$676,4,0)</f>
        <v>80820</v>
      </c>
      <c r="E3816" s="114">
        <v>22</v>
      </c>
      <c r="F3816">
        <v>1</v>
      </c>
    </row>
    <row r="3817" spans="1:6">
      <c r="A3817" s="112">
        <v>44157</v>
      </c>
      <c r="B3817" s="113">
        <v>44157</v>
      </c>
      <c r="C3817" s="114" t="s">
        <v>386</v>
      </c>
      <c r="D3817" s="115">
        <f>VLOOKUP(Pag_Inicio_Corr_mas_casos[[#This Row],[Corregimiento]],Hoja3!$A$2:$D$676,4,0)</f>
        <v>81008</v>
      </c>
      <c r="E3817" s="114">
        <v>22</v>
      </c>
      <c r="F3817">
        <v>1</v>
      </c>
    </row>
    <row r="3818" spans="1:6">
      <c r="A3818" s="112">
        <v>44157</v>
      </c>
      <c r="B3818" s="113">
        <v>44157</v>
      </c>
      <c r="C3818" s="114" t="s">
        <v>426</v>
      </c>
      <c r="D3818" s="115">
        <f>VLOOKUP(Pag_Inicio_Corr_mas_casos[[#This Row],[Corregimiento]],Hoja3!$A$2:$D$676,4,0)</f>
        <v>81009</v>
      </c>
      <c r="E3818" s="114">
        <v>22</v>
      </c>
      <c r="F3818">
        <v>1</v>
      </c>
    </row>
    <row r="3819" spans="1:6">
      <c r="A3819" s="112">
        <v>44157</v>
      </c>
      <c r="B3819" s="113">
        <v>44157</v>
      </c>
      <c r="C3819" s="114" t="s">
        <v>414</v>
      </c>
      <c r="D3819" s="115">
        <f>VLOOKUP(Pag_Inicio_Corr_mas_casos[[#This Row],[Corregimiento]],Hoja3!$A$2:$D$676,4,0)</f>
        <v>130708</v>
      </c>
      <c r="E3819" s="114">
        <v>20</v>
      </c>
      <c r="F3819">
        <v>1</v>
      </c>
    </row>
    <row r="3820" spans="1:6">
      <c r="A3820" s="112">
        <v>44157</v>
      </c>
      <c r="B3820" s="113">
        <v>44157</v>
      </c>
      <c r="C3820" s="114" t="s">
        <v>455</v>
      </c>
      <c r="D3820" s="115">
        <f>VLOOKUP(Pag_Inicio_Corr_mas_casos[[#This Row],[Corregimiento]],Hoja3!$A$2:$D$676,4,0)</f>
        <v>81004</v>
      </c>
      <c r="E3820" s="114">
        <v>20</v>
      </c>
      <c r="F3820">
        <v>1</v>
      </c>
    </row>
    <row r="3821" spans="1:6">
      <c r="A3821" s="112">
        <v>44157</v>
      </c>
      <c r="B3821" s="113">
        <v>44157</v>
      </c>
      <c r="C3821" s="114" t="s">
        <v>399</v>
      </c>
      <c r="D3821" s="115">
        <f>VLOOKUP(Pag_Inicio_Corr_mas_casos[[#This Row],[Corregimiento]],Hoja3!$A$2:$D$676,4,0)</f>
        <v>130108</v>
      </c>
      <c r="E3821" s="114">
        <v>19</v>
      </c>
      <c r="F3821">
        <v>1</v>
      </c>
    </row>
    <row r="3822" spans="1:6">
      <c r="A3822" s="112">
        <v>44157</v>
      </c>
      <c r="B3822" s="113">
        <v>44157</v>
      </c>
      <c r="C3822" s="114" t="s">
        <v>380</v>
      </c>
      <c r="D3822" s="115">
        <f>VLOOKUP(Pag_Inicio_Corr_mas_casos[[#This Row],[Corregimiento]],Hoja3!$A$2:$D$676,4,0)</f>
        <v>81002</v>
      </c>
      <c r="E3822" s="114">
        <v>17</v>
      </c>
      <c r="F3822">
        <v>1</v>
      </c>
    </row>
    <row r="3823" spans="1:6">
      <c r="A3823" s="112">
        <v>44157</v>
      </c>
      <c r="B3823" s="113">
        <v>44157</v>
      </c>
      <c r="C3823" s="114" t="s">
        <v>389</v>
      </c>
      <c r="D3823" s="115">
        <f>VLOOKUP(Pag_Inicio_Corr_mas_casos[[#This Row],[Corregimiento]],Hoja3!$A$2:$D$676,4,0)</f>
        <v>80822</v>
      </c>
      <c r="E3823" s="114">
        <v>15</v>
      </c>
      <c r="F3823">
        <v>1</v>
      </c>
    </row>
    <row r="3824" spans="1:6">
      <c r="A3824" s="112">
        <v>44157</v>
      </c>
      <c r="B3824" s="113">
        <v>44157</v>
      </c>
      <c r="C3824" s="114" t="s">
        <v>391</v>
      </c>
      <c r="D3824" s="115">
        <f>VLOOKUP(Pag_Inicio_Corr_mas_casos[[#This Row],[Corregimiento]],Hoja3!$A$2:$D$676,4,0)</f>
        <v>81001</v>
      </c>
      <c r="E3824" s="114">
        <v>15</v>
      </c>
      <c r="F3824">
        <v>1</v>
      </c>
    </row>
    <row r="3825" spans="1:7">
      <c r="A3825" s="112">
        <v>44157</v>
      </c>
      <c r="B3825" s="113">
        <v>44157</v>
      </c>
      <c r="C3825" s="114" t="s">
        <v>432</v>
      </c>
      <c r="D3825" s="115">
        <f>VLOOKUP(Pag_Inicio_Corr_mas_casos[[#This Row],[Corregimiento]],Hoja3!$A$2:$D$676,4,0)</f>
        <v>80814</v>
      </c>
      <c r="E3825" s="114">
        <v>14</v>
      </c>
      <c r="F3825">
        <v>1</v>
      </c>
    </row>
    <row r="3826" spans="1:7">
      <c r="A3826" s="112">
        <v>44157</v>
      </c>
      <c r="B3826" s="113">
        <v>44157</v>
      </c>
      <c r="C3826" s="114" t="s">
        <v>435</v>
      </c>
      <c r="D3826" s="115">
        <f>VLOOKUP(Pag_Inicio_Corr_mas_casos[[#This Row],[Corregimiento]],Hoja3!$A$2:$D$676,4,0)</f>
        <v>130706</v>
      </c>
      <c r="E3826" s="114">
        <v>13</v>
      </c>
      <c r="F3826">
        <v>1</v>
      </c>
    </row>
    <row r="3827" spans="1:7">
      <c r="A3827" s="112">
        <v>44157</v>
      </c>
      <c r="B3827" s="113">
        <v>44157</v>
      </c>
      <c r="C3827" s="114" t="s">
        <v>418</v>
      </c>
      <c r="D3827" s="115">
        <f>VLOOKUP(Pag_Inicio_Corr_mas_casos[[#This Row],[Corregimiento]],Hoja3!$A$2:$D$676,4,0)</f>
        <v>130105</v>
      </c>
      <c r="E3827" s="114">
        <v>13</v>
      </c>
      <c r="F3827">
        <v>1</v>
      </c>
    </row>
    <row r="3828" spans="1:7">
      <c r="A3828" s="112">
        <v>44157</v>
      </c>
      <c r="B3828" s="113">
        <v>44157</v>
      </c>
      <c r="C3828" s="114" t="s">
        <v>429</v>
      </c>
      <c r="D3828" s="115">
        <f>VLOOKUP(Pag_Inicio_Corr_mas_casos[[#This Row],[Corregimiento]],Hoja3!$A$2:$D$676,4,0)</f>
        <v>80804</v>
      </c>
      <c r="E3828" s="114">
        <v>12</v>
      </c>
      <c r="F3828">
        <v>1</v>
      </c>
    </row>
    <row r="3829" spans="1:7">
      <c r="A3829" s="112">
        <v>44157</v>
      </c>
      <c r="B3829" s="113">
        <v>44157</v>
      </c>
      <c r="C3829" s="114" t="s">
        <v>410</v>
      </c>
      <c r="D3829" s="115">
        <f>VLOOKUP(Pag_Inicio_Corr_mas_casos[[#This Row],[Corregimiento]],Hoja3!$A$2:$D$676,4,0)</f>
        <v>80815</v>
      </c>
      <c r="E3829" s="114">
        <v>12</v>
      </c>
      <c r="F3829">
        <v>1</v>
      </c>
    </row>
    <row r="3830" spans="1:7">
      <c r="A3830" s="112">
        <v>44157</v>
      </c>
      <c r="B3830" s="113">
        <v>44157</v>
      </c>
      <c r="C3830" s="114" t="s">
        <v>400</v>
      </c>
      <c r="D3830" s="115">
        <f>VLOOKUP(Pag_Inicio_Corr_mas_casos[[#This Row],[Corregimiento]],Hoja3!$A$2:$D$676,4,0)</f>
        <v>80810</v>
      </c>
      <c r="E3830" s="114">
        <v>12</v>
      </c>
      <c r="F3830">
        <v>1</v>
      </c>
    </row>
    <row r="3831" spans="1:7">
      <c r="A3831" s="112">
        <v>44157</v>
      </c>
      <c r="B3831" s="113">
        <v>44157</v>
      </c>
      <c r="C3831" s="114" t="s">
        <v>417</v>
      </c>
      <c r="D3831" s="115">
        <f>VLOOKUP(Pag_Inicio_Corr_mas_casos[[#This Row],[Corregimiento]],Hoja3!$A$2:$D$676,4,0)</f>
        <v>80803</v>
      </c>
      <c r="E3831" s="114">
        <v>12</v>
      </c>
      <c r="F3831">
        <v>1</v>
      </c>
    </row>
    <row r="3832" spans="1:7">
      <c r="A3832" s="112">
        <v>44157</v>
      </c>
      <c r="B3832" s="113">
        <v>44157</v>
      </c>
      <c r="C3832" s="114" t="s">
        <v>431</v>
      </c>
      <c r="D3832" s="115">
        <f>VLOOKUP(Pag_Inicio_Corr_mas_casos[[#This Row],[Corregimiento]],Hoja3!$A$2:$D$676,4,0)</f>
        <v>80807</v>
      </c>
      <c r="E3832" s="114">
        <v>11</v>
      </c>
      <c r="F3832">
        <v>1</v>
      </c>
    </row>
    <row r="3833" spans="1:7">
      <c r="A3833" s="112">
        <v>44157</v>
      </c>
      <c r="B3833" s="113">
        <v>44157</v>
      </c>
      <c r="C3833" s="114" t="s">
        <v>516</v>
      </c>
      <c r="D3833" s="115">
        <f>VLOOKUP(Pag_Inicio_Corr_mas_casos[[#This Row],[Corregimiento]],Hoja3!$A$2:$D$676,4,0)</f>
        <v>70409</v>
      </c>
      <c r="E3833" s="114">
        <v>11</v>
      </c>
      <c r="F3833">
        <v>1</v>
      </c>
    </row>
    <row r="3834" spans="1:7">
      <c r="A3834" s="112">
        <v>44157</v>
      </c>
      <c r="B3834" s="113">
        <v>44157</v>
      </c>
      <c r="C3834" s="114" t="s">
        <v>451</v>
      </c>
      <c r="D3834" s="115">
        <f>VLOOKUP(Pag_Inicio_Corr_mas_casos[[#This Row],[Corregimiento]],Hoja3!$A$2:$D$676,4,0)</f>
        <v>20601</v>
      </c>
      <c r="E3834" s="114">
        <v>11</v>
      </c>
      <c r="F3834">
        <v>1</v>
      </c>
    </row>
    <row r="3835" spans="1:7">
      <c r="A3835" s="128">
        <v>44158</v>
      </c>
      <c r="B3835" s="129">
        <v>44158</v>
      </c>
      <c r="C3835" s="130" t="s">
        <v>430</v>
      </c>
      <c r="D3835" s="131">
        <f>VLOOKUP(Pag_Inicio_Corr_mas_casos[[#This Row],[Corregimiento]],Hoja3!$A$2:$D$676,4,0)</f>
        <v>80508</v>
      </c>
      <c r="E3835" s="130">
        <v>38</v>
      </c>
      <c r="F3835">
        <v>1</v>
      </c>
      <c r="G3835">
        <f>SUM(F3835:F3862)</f>
        <v>28</v>
      </c>
    </row>
    <row r="3836" spans="1:7">
      <c r="A3836" s="128">
        <v>44158</v>
      </c>
      <c r="B3836" s="129">
        <v>44158</v>
      </c>
      <c r="C3836" s="130" t="s">
        <v>392</v>
      </c>
      <c r="D3836" s="131">
        <f>VLOOKUP(Pag_Inicio_Corr_mas_casos[[#This Row],[Corregimiento]],Hoja3!$A$2:$D$676,4,0)</f>
        <v>80819</v>
      </c>
      <c r="E3836" s="130">
        <v>28</v>
      </c>
      <c r="F3836">
        <v>1</v>
      </c>
    </row>
    <row r="3837" spans="1:7">
      <c r="A3837" s="128">
        <v>44158</v>
      </c>
      <c r="B3837" s="129">
        <v>44158</v>
      </c>
      <c r="C3837" s="130" t="s">
        <v>398</v>
      </c>
      <c r="D3837" s="131">
        <f>VLOOKUP(Pag_Inicio_Corr_mas_casos[[#This Row],[Corregimiento]],Hoja3!$A$2:$D$676,4,0)</f>
        <v>80806</v>
      </c>
      <c r="E3837" s="130">
        <v>26</v>
      </c>
      <c r="F3837">
        <v>1</v>
      </c>
    </row>
    <row r="3838" spans="1:7">
      <c r="A3838" s="128">
        <v>44158</v>
      </c>
      <c r="B3838" s="129">
        <v>44158</v>
      </c>
      <c r="C3838" s="130" t="s">
        <v>390</v>
      </c>
      <c r="D3838" s="131">
        <f>VLOOKUP(Pag_Inicio_Corr_mas_casos[[#This Row],[Corregimiento]],Hoja3!$A$2:$D$676,4,0)</f>
        <v>80823</v>
      </c>
      <c r="E3838" s="130">
        <v>23</v>
      </c>
      <c r="F3838">
        <v>1</v>
      </c>
    </row>
    <row r="3839" spans="1:7">
      <c r="A3839" s="128">
        <v>44158</v>
      </c>
      <c r="B3839" s="129">
        <v>44158</v>
      </c>
      <c r="C3839" s="130" t="s">
        <v>383</v>
      </c>
      <c r="D3839" s="131">
        <f>VLOOKUP(Pag_Inicio_Corr_mas_casos[[#This Row],[Corregimiento]],Hoja3!$A$2:$D$676,4,0)</f>
        <v>130102</v>
      </c>
      <c r="E3839" s="130">
        <v>23</v>
      </c>
      <c r="F3839">
        <v>1</v>
      </c>
    </row>
    <row r="3840" spans="1:7">
      <c r="A3840" s="128">
        <v>44158</v>
      </c>
      <c r="B3840" s="129">
        <v>44158</v>
      </c>
      <c r="C3840" s="130" t="s">
        <v>401</v>
      </c>
      <c r="D3840" s="131">
        <f>VLOOKUP(Pag_Inicio_Corr_mas_casos[[#This Row],[Corregimiento]],Hoja3!$A$2:$D$676,4,0)</f>
        <v>30107</v>
      </c>
      <c r="E3840" s="130">
        <v>21</v>
      </c>
      <c r="F3840">
        <v>1</v>
      </c>
    </row>
    <row r="3841" spans="1:6">
      <c r="A3841" s="128">
        <v>44158</v>
      </c>
      <c r="B3841" s="129">
        <v>44158</v>
      </c>
      <c r="C3841" s="130" t="s">
        <v>387</v>
      </c>
      <c r="D3841" s="131">
        <f>VLOOKUP(Pag_Inicio_Corr_mas_casos[[#This Row],[Corregimiento]],Hoja3!$A$2:$D$676,4,0)</f>
        <v>80816</v>
      </c>
      <c r="E3841" s="130">
        <v>19</v>
      </c>
      <c r="F3841">
        <v>1</v>
      </c>
    </row>
    <row r="3842" spans="1:6">
      <c r="A3842" s="128">
        <v>44158</v>
      </c>
      <c r="B3842" s="129">
        <v>44158</v>
      </c>
      <c r="C3842" s="130" t="s">
        <v>389</v>
      </c>
      <c r="D3842" s="131">
        <f>VLOOKUP(Pag_Inicio_Corr_mas_casos[[#This Row],[Corregimiento]],Hoja3!$A$2:$D$676,4,0)</f>
        <v>80822</v>
      </c>
      <c r="E3842" s="130">
        <v>18</v>
      </c>
      <c r="F3842">
        <v>1</v>
      </c>
    </row>
    <row r="3843" spans="1:6">
      <c r="A3843" s="128">
        <v>44158</v>
      </c>
      <c r="B3843" s="129">
        <v>44158</v>
      </c>
      <c r="C3843" s="130" t="s">
        <v>379</v>
      </c>
      <c r="D3843" s="131">
        <f>VLOOKUP(Pag_Inicio_Corr_mas_casos[[#This Row],[Corregimiento]],Hoja3!$A$2:$D$676,4,0)</f>
        <v>130101</v>
      </c>
      <c r="E3843" s="130">
        <v>18</v>
      </c>
      <c r="F3843">
        <v>1</v>
      </c>
    </row>
    <row r="3844" spans="1:6">
      <c r="A3844" s="128">
        <v>44158</v>
      </c>
      <c r="B3844" s="129">
        <v>44158</v>
      </c>
      <c r="C3844" s="130" t="s">
        <v>396</v>
      </c>
      <c r="D3844" s="131">
        <f>VLOOKUP(Pag_Inicio_Corr_mas_casos[[#This Row],[Corregimiento]],Hoja3!$A$2:$D$676,4,0)</f>
        <v>130702</v>
      </c>
      <c r="E3844" s="130">
        <v>18</v>
      </c>
      <c r="F3844">
        <v>1</v>
      </c>
    </row>
    <row r="3845" spans="1:6">
      <c r="A3845" s="128">
        <v>44158</v>
      </c>
      <c r="B3845" s="129">
        <v>44158</v>
      </c>
      <c r="C3845" s="130" t="s">
        <v>385</v>
      </c>
      <c r="D3845" s="131">
        <f>VLOOKUP(Pag_Inicio_Corr_mas_casos[[#This Row],[Corregimiento]],Hoja3!$A$2:$D$676,4,0)</f>
        <v>81007</v>
      </c>
      <c r="E3845" s="130">
        <v>18</v>
      </c>
      <c r="F3845">
        <v>1</v>
      </c>
    </row>
    <row r="3846" spans="1:6">
      <c r="A3846" s="128">
        <v>44158</v>
      </c>
      <c r="B3846" s="129">
        <v>44158</v>
      </c>
      <c r="C3846" s="130" t="s">
        <v>384</v>
      </c>
      <c r="D3846" s="131">
        <f>VLOOKUP(Pag_Inicio_Corr_mas_casos[[#This Row],[Corregimiento]],Hoja3!$A$2:$D$676,4,0)</f>
        <v>80821</v>
      </c>
      <c r="E3846" s="130">
        <v>17</v>
      </c>
      <c r="F3846">
        <v>1</v>
      </c>
    </row>
    <row r="3847" spans="1:6">
      <c r="A3847" s="128">
        <v>44158</v>
      </c>
      <c r="B3847" s="129">
        <v>44158</v>
      </c>
      <c r="C3847" s="130" t="s">
        <v>381</v>
      </c>
      <c r="D3847" s="131">
        <f>VLOOKUP(Pag_Inicio_Corr_mas_casos[[#This Row],[Corregimiento]],Hoja3!$A$2:$D$676,4,0)</f>
        <v>130106</v>
      </c>
      <c r="E3847" s="130">
        <v>17</v>
      </c>
      <c r="F3847">
        <v>1</v>
      </c>
    </row>
    <row r="3848" spans="1:6">
      <c r="A3848" s="128">
        <v>44158</v>
      </c>
      <c r="B3848" s="129">
        <v>44158</v>
      </c>
      <c r="C3848" s="130" t="s">
        <v>388</v>
      </c>
      <c r="D3848" s="131">
        <f>VLOOKUP(Pag_Inicio_Corr_mas_casos[[#This Row],[Corregimiento]],Hoja3!$A$2:$D$676,4,0)</f>
        <v>80817</v>
      </c>
      <c r="E3848" s="130">
        <v>27</v>
      </c>
      <c r="F3848">
        <v>1</v>
      </c>
    </row>
    <row r="3849" spans="1:6">
      <c r="A3849" s="128">
        <v>44158</v>
      </c>
      <c r="B3849" s="129">
        <v>44158</v>
      </c>
      <c r="C3849" s="130" t="s">
        <v>380</v>
      </c>
      <c r="D3849" s="131">
        <f>VLOOKUP(Pag_Inicio_Corr_mas_casos[[#This Row],[Corregimiento]],Hoja3!$A$2:$D$676,4,0)</f>
        <v>81002</v>
      </c>
      <c r="E3849" s="130">
        <v>15</v>
      </c>
      <c r="F3849">
        <v>1</v>
      </c>
    </row>
    <row r="3850" spans="1:6">
      <c r="A3850" s="128">
        <v>44158</v>
      </c>
      <c r="B3850" s="129">
        <v>44158</v>
      </c>
      <c r="C3850" s="130" t="s">
        <v>431</v>
      </c>
      <c r="D3850" s="131">
        <f>VLOOKUP(Pag_Inicio_Corr_mas_casos[[#This Row],[Corregimiento]],Hoja3!$A$2:$D$676,4,0)</f>
        <v>80807</v>
      </c>
      <c r="E3850" s="130">
        <v>15</v>
      </c>
      <c r="F3850">
        <v>1</v>
      </c>
    </row>
    <row r="3851" spans="1:6">
      <c r="A3851" s="128">
        <v>44158</v>
      </c>
      <c r="B3851" s="129">
        <v>44158</v>
      </c>
      <c r="C3851" s="130" t="s">
        <v>425</v>
      </c>
      <c r="D3851" s="131">
        <f>VLOOKUP(Pag_Inicio_Corr_mas_casos[[#This Row],[Corregimiento]],Hoja3!$A$2:$D$676,4,0)</f>
        <v>81003</v>
      </c>
      <c r="E3851" s="130">
        <v>15</v>
      </c>
      <c r="F3851">
        <v>1</v>
      </c>
    </row>
    <row r="3852" spans="1:6">
      <c r="A3852" s="128">
        <v>44158</v>
      </c>
      <c r="B3852" s="129">
        <v>44158</v>
      </c>
      <c r="C3852" s="130" t="s">
        <v>395</v>
      </c>
      <c r="D3852" s="131">
        <f>VLOOKUP(Pag_Inicio_Corr_mas_casos[[#This Row],[Corregimiento]],Hoja3!$A$2:$D$676,4,0)</f>
        <v>80812</v>
      </c>
      <c r="E3852" s="130">
        <v>15</v>
      </c>
      <c r="F3852">
        <v>1</v>
      </c>
    </row>
    <row r="3853" spans="1:6">
      <c r="A3853" s="128">
        <v>44158</v>
      </c>
      <c r="B3853" s="129">
        <v>44158</v>
      </c>
      <c r="C3853" s="130" t="s">
        <v>443</v>
      </c>
      <c r="D3853" s="131">
        <f>VLOOKUP(Pag_Inicio_Corr_mas_casos[[#This Row],[Corregimiento]],Hoja3!$A$2:$D$676,4,0)</f>
        <v>130716</v>
      </c>
      <c r="E3853" s="130">
        <v>15</v>
      </c>
      <c r="F3853">
        <v>1</v>
      </c>
    </row>
    <row r="3854" spans="1:6">
      <c r="A3854" s="128">
        <v>44158</v>
      </c>
      <c r="B3854" s="129">
        <v>44158</v>
      </c>
      <c r="C3854" s="130" t="s">
        <v>587</v>
      </c>
      <c r="D3854" s="131">
        <f>VLOOKUP(Pag_Inicio_Corr_mas_casos[[#This Row],[Corregimiento]],Hoja3!$A$2:$D$676,4,0)</f>
        <v>90801</v>
      </c>
      <c r="E3854" s="130">
        <v>15</v>
      </c>
      <c r="F3854">
        <v>1</v>
      </c>
    </row>
    <row r="3855" spans="1:6">
      <c r="A3855" s="128">
        <v>44158</v>
      </c>
      <c r="B3855" s="129">
        <v>44158</v>
      </c>
      <c r="C3855" s="130" t="s">
        <v>409</v>
      </c>
      <c r="D3855" s="131">
        <f>VLOOKUP(Pag_Inicio_Corr_mas_casos[[#This Row],[Corregimiento]],Hoja3!$A$2:$D$676,4,0)</f>
        <v>80820</v>
      </c>
      <c r="E3855" s="130">
        <v>14</v>
      </c>
      <c r="F3855">
        <v>1</v>
      </c>
    </row>
    <row r="3856" spans="1:6">
      <c r="A3856" s="128">
        <v>44158</v>
      </c>
      <c r="B3856" s="129">
        <v>44158</v>
      </c>
      <c r="C3856" s="130" t="s">
        <v>391</v>
      </c>
      <c r="D3856" s="131">
        <f>VLOOKUP(Pag_Inicio_Corr_mas_casos[[#This Row],[Corregimiento]],Hoja3!$A$2:$D$676,4,0)</f>
        <v>81001</v>
      </c>
      <c r="E3856" s="130">
        <v>13</v>
      </c>
      <c r="F3856">
        <v>1</v>
      </c>
    </row>
    <row r="3857" spans="1:7">
      <c r="A3857" s="128">
        <v>44158</v>
      </c>
      <c r="B3857" s="129">
        <v>44158</v>
      </c>
      <c r="C3857" s="130" t="s">
        <v>393</v>
      </c>
      <c r="D3857" s="131">
        <f>VLOOKUP(Pag_Inicio_Corr_mas_casos[[#This Row],[Corregimiento]],Hoja3!$A$2:$D$676,4,0)</f>
        <v>130107</v>
      </c>
      <c r="E3857" s="130">
        <v>13</v>
      </c>
      <c r="F3857">
        <v>1</v>
      </c>
    </row>
    <row r="3858" spans="1:7">
      <c r="A3858" s="128">
        <v>44158</v>
      </c>
      <c r="B3858" s="129">
        <v>44158</v>
      </c>
      <c r="C3858" s="130" t="s">
        <v>424</v>
      </c>
      <c r="D3858" s="131">
        <f>VLOOKUP(Pag_Inicio_Corr_mas_casos[[#This Row],[Corregimiento]],Hoja3!$A$2:$D$676,4,0)</f>
        <v>130717</v>
      </c>
      <c r="E3858" s="130">
        <v>12</v>
      </c>
      <c r="F3858">
        <v>1</v>
      </c>
    </row>
    <row r="3859" spans="1:7">
      <c r="A3859" s="128">
        <v>44158</v>
      </c>
      <c r="B3859" s="129">
        <v>44158</v>
      </c>
      <c r="C3859" s="130" t="s">
        <v>394</v>
      </c>
      <c r="D3859" s="131">
        <f>VLOOKUP(Pag_Inicio_Corr_mas_casos[[#This Row],[Corregimiento]],Hoja3!$A$2:$D$676,4,0)</f>
        <v>81006</v>
      </c>
      <c r="E3859" s="130">
        <v>11</v>
      </c>
      <c r="F3859">
        <v>1</v>
      </c>
    </row>
    <row r="3860" spans="1:7">
      <c r="A3860" s="128">
        <v>44158</v>
      </c>
      <c r="B3860" s="129">
        <v>44158</v>
      </c>
      <c r="C3860" s="130" t="s">
        <v>483</v>
      </c>
      <c r="D3860" s="131">
        <f>VLOOKUP(Pag_Inicio_Corr_mas_casos[[#This Row],[Corregimiento]],Hoja3!$A$2:$D$676,4,0)</f>
        <v>40606</v>
      </c>
      <c r="E3860" s="130">
        <v>11</v>
      </c>
      <c r="F3860">
        <v>1</v>
      </c>
    </row>
    <row r="3861" spans="1:7">
      <c r="A3861" s="128">
        <v>44158</v>
      </c>
      <c r="B3861" s="129">
        <v>44158</v>
      </c>
      <c r="C3861" s="130" t="s">
        <v>386</v>
      </c>
      <c r="D3861" s="131">
        <f>VLOOKUP(Pag_Inicio_Corr_mas_casos[[#This Row],[Corregimiento]],Hoja3!$A$2:$D$676,4,0)</f>
        <v>81008</v>
      </c>
      <c r="E3861" s="130">
        <v>11</v>
      </c>
      <c r="F3861">
        <v>1</v>
      </c>
    </row>
    <row r="3862" spans="1:7">
      <c r="A3862" s="128">
        <v>44158</v>
      </c>
      <c r="B3862" s="129">
        <v>44158</v>
      </c>
      <c r="C3862" s="130" t="s">
        <v>405</v>
      </c>
      <c r="D3862" s="131">
        <f>VLOOKUP(Pag_Inicio_Corr_mas_casos[[#This Row],[Corregimiento]],Hoja3!$A$2:$D$676,4,0)</f>
        <v>80813</v>
      </c>
      <c r="E3862" s="130">
        <v>11</v>
      </c>
      <c r="F3862">
        <v>1</v>
      </c>
    </row>
    <row r="3863" spans="1:7">
      <c r="A3863" s="159">
        <v>44159</v>
      </c>
      <c r="B3863" s="160">
        <v>44159</v>
      </c>
      <c r="C3863" s="161" t="s">
        <v>381</v>
      </c>
      <c r="D3863" s="162">
        <f>VLOOKUP(Pag_Inicio_Corr_mas_casos[[#This Row],[Corregimiento]],Hoja3!$A$2:$D$676,4,0)</f>
        <v>130106</v>
      </c>
      <c r="E3863" s="161">
        <v>55</v>
      </c>
      <c r="F3863">
        <v>1</v>
      </c>
      <c r="G3863">
        <f>SUM(F3863:F3898)</f>
        <v>36</v>
      </c>
    </row>
    <row r="3864" spans="1:7">
      <c r="A3864" s="159">
        <v>44159</v>
      </c>
      <c r="B3864" s="160">
        <v>44159</v>
      </c>
      <c r="C3864" s="161" t="s">
        <v>428</v>
      </c>
      <c r="D3864" s="162">
        <f>VLOOKUP(Pag_Inicio_Corr_mas_casos[[#This Row],[Corregimiento]],Hoja3!$A$2:$D$676,4,0)</f>
        <v>130701</v>
      </c>
      <c r="E3864" s="161">
        <v>41</v>
      </c>
      <c r="F3864">
        <v>1</v>
      </c>
    </row>
    <row r="3865" spans="1:7">
      <c r="A3865" s="159">
        <v>44159</v>
      </c>
      <c r="B3865" s="160">
        <v>44159</v>
      </c>
      <c r="C3865" s="161" t="s">
        <v>379</v>
      </c>
      <c r="D3865" s="162">
        <f>VLOOKUP(Pag_Inicio_Corr_mas_casos[[#This Row],[Corregimiento]],Hoja3!$A$2:$D$676,4,0)</f>
        <v>130101</v>
      </c>
      <c r="E3865" s="161">
        <v>38</v>
      </c>
      <c r="F3865">
        <v>1</v>
      </c>
    </row>
    <row r="3866" spans="1:7">
      <c r="A3866" s="159">
        <v>44159</v>
      </c>
      <c r="B3866" s="160">
        <v>44159</v>
      </c>
      <c r="C3866" s="161" t="s">
        <v>396</v>
      </c>
      <c r="D3866" s="162">
        <f>VLOOKUP(Pag_Inicio_Corr_mas_casos[[#This Row],[Corregimiento]],Hoja3!$A$2:$D$676,4,0)</f>
        <v>130702</v>
      </c>
      <c r="E3866" s="161">
        <v>37</v>
      </c>
      <c r="F3866">
        <v>1</v>
      </c>
    </row>
    <row r="3867" spans="1:7">
      <c r="A3867" s="159">
        <v>44159</v>
      </c>
      <c r="B3867" s="160">
        <v>44159</v>
      </c>
      <c r="C3867" s="161" t="s">
        <v>395</v>
      </c>
      <c r="D3867" s="162">
        <f>VLOOKUP(Pag_Inicio_Corr_mas_casos[[#This Row],[Corregimiento]],Hoja3!$A$2:$D$676,4,0)</f>
        <v>80812</v>
      </c>
      <c r="E3867" s="161">
        <v>35</v>
      </c>
      <c r="F3867">
        <v>1</v>
      </c>
    </row>
    <row r="3868" spans="1:7">
      <c r="A3868" s="159">
        <v>44159</v>
      </c>
      <c r="B3868" s="160">
        <v>44159</v>
      </c>
      <c r="C3868" s="161" t="s">
        <v>410</v>
      </c>
      <c r="D3868" s="162">
        <f>VLOOKUP(Pag_Inicio_Corr_mas_casos[[#This Row],[Corregimiento]],Hoja3!$A$2:$D$676,4,0)</f>
        <v>80815</v>
      </c>
      <c r="E3868" s="161">
        <v>33</v>
      </c>
      <c r="F3868">
        <v>1</v>
      </c>
    </row>
    <row r="3869" spans="1:7">
      <c r="A3869" s="159">
        <v>44159</v>
      </c>
      <c r="B3869" s="160">
        <v>44159</v>
      </c>
      <c r="C3869" s="161" t="s">
        <v>420</v>
      </c>
      <c r="D3869" s="162">
        <f>VLOOKUP(Pag_Inicio_Corr_mas_casos[[#This Row],[Corregimiento]],Hoja3!$A$2:$D$676,4,0)</f>
        <v>80809</v>
      </c>
      <c r="E3869" s="161">
        <v>33</v>
      </c>
      <c r="F3869">
        <v>1</v>
      </c>
    </row>
    <row r="3870" spans="1:7">
      <c r="A3870" s="159">
        <v>44159</v>
      </c>
      <c r="B3870" s="160">
        <v>44159</v>
      </c>
      <c r="C3870" s="161" t="s">
        <v>392</v>
      </c>
      <c r="D3870" s="162">
        <f>VLOOKUP(Pag_Inicio_Corr_mas_casos[[#This Row],[Corregimiento]],Hoja3!$A$2:$D$676,4,0)</f>
        <v>80819</v>
      </c>
      <c r="E3870" s="161">
        <v>31</v>
      </c>
      <c r="F3870">
        <v>1</v>
      </c>
    </row>
    <row r="3871" spans="1:7">
      <c r="A3871" s="159">
        <v>44159</v>
      </c>
      <c r="B3871" s="160">
        <v>44159</v>
      </c>
      <c r="C3871" s="161" t="s">
        <v>389</v>
      </c>
      <c r="D3871" s="162">
        <f>VLOOKUP(Pag_Inicio_Corr_mas_casos[[#This Row],[Corregimiento]],Hoja3!$A$2:$D$676,4,0)</f>
        <v>80822</v>
      </c>
      <c r="E3871" s="161">
        <v>30</v>
      </c>
      <c r="F3871">
        <v>1</v>
      </c>
    </row>
    <row r="3872" spans="1:7">
      <c r="A3872" s="159">
        <v>44159</v>
      </c>
      <c r="B3872" s="160">
        <v>44159</v>
      </c>
      <c r="C3872" s="161" t="s">
        <v>388</v>
      </c>
      <c r="D3872" s="162">
        <f>VLOOKUP(Pag_Inicio_Corr_mas_casos[[#This Row],[Corregimiento]],Hoja3!$A$2:$D$676,4,0)</f>
        <v>80817</v>
      </c>
      <c r="E3872" s="161">
        <v>29</v>
      </c>
      <c r="F3872">
        <v>1</v>
      </c>
    </row>
    <row r="3873" spans="1:6">
      <c r="A3873" s="159">
        <v>44159</v>
      </c>
      <c r="B3873" s="160">
        <v>44159</v>
      </c>
      <c r="C3873" s="161" t="s">
        <v>431</v>
      </c>
      <c r="D3873" s="162">
        <f>VLOOKUP(Pag_Inicio_Corr_mas_casos[[#This Row],[Corregimiento]],Hoja3!$A$2:$D$676,4,0)</f>
        <v>80807</v>
      </c>
      <c r="E3873" s="161">
        <v>27</v>
      </c>
      <c r="F3873">
        <v>1</v>
      </c>
    </row>
    <row r="3874" spans="1:6">
      <c r="A3874" s="159">
        <v>44159</v>
      </c>
      <c r="B3874" s="160">
        <v>44159</v>
      </c>
      <c r="C3874" s="161" t="s">
        <v>400</v>
      </c>
      <c r="D3874" s="162">
        <f>VLOOKUP(Pag_Inicio_Corr_mas_casos[[#This Row],[Corregimiento]],Hoja3!$A$2:$D$676,4,0)</f>
        <v>80810</v>
      </c>
      <c r="E3874" s="161">
        <v>26</v>
      </c>
      <c r="F3874">
        <v>1</v>
      </c>
    </row>
    <row r="3875" spans="1:6">
      <c r="A3875" s="159">
        <v>44159</v>
      </c>
      <c r="B3875" s="160">
        <v>44159</v>
      </c>
      <c r="C3875" s="161" t="s">
        <v>384</v>
      </c>
      <c r="D3875" s="162">
        <f>VLOOKUP(Pag_Inicio_Corr_mas_casos[[#This Row],[Corregimiento]],Hoja3!$A$2:$D$676,4,0)</f>
        <v>80821</v>
      </c>
      <c r="E3875" s="161">
        <v>25</v>
      </c>
      <c r="F3875">
        <v>1</v>
      </c>
    </row>
    <row r="3876" spans="1:6">
      <c r="A3876" s="159">
        <v>44159</v>
      </c>
      <c r="B3876" s="160">
        <v>44159</v>
      </c>
      <c r="C3876" s="161" t="s">
        <v>426</v>
      </c>
      <c r="D3876" s="162">
        <f>VLOOKUP(Pag_Inicio_Corr_mas_casos[[#This Row],[Corregimiento]],Hoja3!$A$2:$D$676,4,0)</f>
        <v>81009</v>
      </c>
      <c r="E3876" s="161">
        <v>25</v>
      </c>
      <c r="F3876">
        <v>1</v>
      </c>
    </row>
    <row r="3877" spans="1:6">
      <c r="A3877" s="159">
        <v>44159</v>
      </c>
      <c r="B3877" s="160">
        <v>44159</v>
      </c>
      <c r="C3877" s="161" t="s">
        <v>385</v>
      </c>
      <c r="D3877" s="162">
        <f>VLOOKUP(Pag_Inicio_Corr_mas_casos[[#This Row],[Corregimiento]],Hoja3!$A$2:$D$676,4,0)</f>
        <v>81007</v>
      </c>
      <c r="E3877" s="161">
        <v>24</v>
      </c>
      <c r="F3877">
        <v>1</v>
      </c>
    </row>
    <row r="3878" spans="1:6">
      <c r="A3878" s="159">
        <v>44159</v>
      </c>
      <c r="B3878" s="160">
        <v>44159</v>
      </c>
      <c r="C3878" s="161" t="s">
        <v>390</v>
      </c>
      <c r="D3878" s="162">
        <f>VLOOKUP(Pag_Inicio_Corr_mas_casos[[#This Row],[Corregimiento]],Hoja3!$A$2:$D$676,4,0)</f>
        <v>80823</v>
      </c>
      <c r="E3878" s="161">
        <v>23</v>
      </c>
      <c r="F3878">
        <v>1</v>
      </c>
    </row>
    <row r="3879" spans="1:6">
      <c r="A3879" s="159">
        <v>44159</v>
      </c>
      <c r="B3879" s="160">
        <v>44159</v>
      </c>
      <c r="C3879" s="161" t="s">
        <v>391</v>
      </c>
      <c r="D3879" s="162">
        <f>VLOOKUP(Pag_Inicio_Corr_mas_casos[[#This Row],[Corregimiento]],Hoja3!$A$2:$D$676,4,0)</f>
        <v>81001</v>
      </c>
      <c r="E3879" s="161">
        <v>21</v>
      </c>
      <c r="F3879">
        <v>1</v>
      </c>
    </row>
    <row r="3880" spans="1:6">
      <c r="A3880" s="159">
        <v>44159</v>
      </c>
      <c r="B3880" s="160">
        <v>44159</v>
      </c>
      <c r="C3880" s="161" t="s">
        <v>380</v>
      </c>
      <c r="D3880" s="162">
        <f>VLOOKUP(Pag_Inicio_Corr_mas_casos[[#This Row],[Corregimiento]],Hoja3!$A$2:$D$676,4,0)</f>
        <v>81002</v>
      </c>
      <c r="E3880" s="161">
        <v>21</v>
      </c>
      <c r="F3880">
        <v>1</v>
      </c>
    </row>
    <row r="3881" spans="1:6">
      <c r="A3881" s="159">
        <v>44159</v>
      </c>
      <c r="B3881" s="160">
        <v>44159</v>
      </c>
      <c r="C3881" s="161" t="s">
        <v>398</v>
      </c>
      <c r="D3881" s="162">
        <f>VLOOKUP(Pag_Inicio_Corr_mas_casos[[#This Row],[Corregimiento]],Hoja3!$A$2:$D$676,4,0)</f>
        <v>80806</v>
      </c>
      <c r="E3881" s="161">
        <v>21</v>
      </c>
      <c r="F3881">
        <v>1</v>
      </c>
    </row>
    <row r="3882" spans="1:6">
      <c r="A3882" s="159">
        <v>44159</v>
      </c>
      <c r="B3882" s="160">
        <v>44159</v>
      </c>
      <c r="C3882" s="161" t="s">
        <v>383</v>
      </c>
      <c r="D3882" s="162">
        <f>VLOOKUP(Pag_Inicio_Corr_mas_casos[[#This Row],[Corregimiento]],Hoja3!$A$2:$D$676,4,0)</f>
        <v>130102</v>
      </c>
      <c r="E3882" s="161">
        <v>21</v>
      </c>
      <c r="F3882">
        <v>1</v>
      </c>
    </row>
    <row r="3883" spans="1:6">
      <c r="A3883" s="159">
        <v>44159</v>
      </c>
      <c r="B3883" s="160">
        <v>44159</v>
      </c>
      <c r="C3883" s="161" t="s">
        <v>387</v>
      </c>
      <c r="D3883" s="162">
        <f>VLOOKUP(Pag_Inicio_Corr_mas_casos[[#This Row],[Corregimiento]],Hoja3!$A$2:$D$676,4,0)</f>
        <v>80816</v>
      </c>
      <c r="E3883" s="161">
        <v>21</v>
      </c>
      <c r="F3883">
        <v>1</v>
      </c>
    </row>
    <row r="3884" spans="1:6">
      <c r="A3884" s="159">
        <v>44159</v>
      </c>
      <c r="B3884" s="160">
        <v>44159</v>
      </c>
      <c r="C3884" s="161" t="s">
        <v>393</v>
      </c>
      <c r="D3884" s="162">
        <f>VLOOKUP(Pag_Inicio_Corr_mas_casos[[#This Row],[Corregimiento]],Hoja3!$A$2:$D$676,4,0)</f>
        <v>130107</v>
      </c>
      <c r="E3884" s="161">
        <v>20</v>
      </c>
      <c r="F3884">
        <v>1</v>
      </c>
    </row>
    <row r="3885" spans="1:6">
      <c r="A3885" s="159">
        <v>44159</v>
      </c>
      <c r="B3885" s="160">
        <v>44159</v>
      </c>
      <c r="C3885" s="161" t="s">
        <v>435</v>
      </c>
      <c r="D3885" s="162">
        <f>VLOOKUP(Pag_Inicio_Corr_mas_casos[[#This Row],[Corregimiento]],Hoja3!$A$2:$D$676,4,0)</f>
        <v>130706</v>
      </c>
      <c r="E3885" s="161">
        <v>18</v>
      </c>
      <c r="F3885">
        <v>1</v>
      </c>
    </row>
    <row r="3886" spans="1:6">
      <c r="A3886" s="159">
        <v>44159</v>
      </c>
      <c r="B3886" s="160">
        <v>44159</v>
      </c>
      <c r="C3886" s="161" t="s">
        <v>582</v>
      </c>
      <c r="D3886" s="162">
        <f>VLOOKUP(Pag_Inicio_Corr_mas_casos[[#This Row],[Corregimiento]],Hoja3!$A$2:$D$676,4,0)</f>
        <v>91105</v>
      </c>
      <c r="E3886" s="161">
        <v>17</v>
      </c>
      <c r="F3886">
        <v>1</v>
      </c>
    </row>
    <row r="3887" spans="1:6">
      <c r="A3887" s="159">
        <v>44159</v>
      </c>
      <c r="B3887" s="160">
        <v>44159</v>
      </c>
      <c r="C3887" s="161" t="s">
        <v>451</v>
      </c>
      <c r="D3887" s="162">
        <f>VLOOKUP(Pag_Inicio_Corr_mas_casos[[#This Row],[Corregimiento]],Hoja3!$A$2:$D$676,4,0)</f>
        <v>20601</v>
      </c>
      <c r="E3887" s="161">
        <v>17</v>
      </c>
      <c r="F3887">
        <v>1</v>
      </c>
    </row>
    <row r="3888" spans="1:6">
      <c r="A3888" s="159">
        <v>44159</v>
      </c>
      <c r="B3888" s="160">
        <v>44159</v>
      </c>
      <c r="C3888" s="161" t="s">
        <v>399</v>
      </c>
      <c r="D3888" s="162">
        <f>VLOOKUP(Pag_Inicio_Corr_mas_casos[[#This Row],[Corregimiento]],Hoja3!$A$2:$D$676,4,0)</f>
        <v>130108</v>
      </c>
      <c r="E3888" s="161">
        <v>16</v>
      </c>
      <c r="F3888">
        <v>1</v>
      </c>
    </row>
    <row r="3889" spans="1:7">
      <c r="A3889" s="159">
        <v>44159</v>
      </c>
      <c r="B3889" s="160">
        <v>44159</v>
      </c>
      <c r="C3889" s="161" t="s">
        <v>401</v>
      </c>
      <c r="D3889" s="162">
        <f>VLOOKUP(Pag_Inicio_Corr_mas_casos[[#This Row],[Corregimiento]],Hoja3!$A$2:$D$676,4,0)</f>
        <v>30107</v>
      </c>
      <c r="E3889" s="161">
        <v>16</v>
      </c>
      <c r="F3889">
        <v>1</v>
      </c>
    </row>
    <row r="3890" spans="1:7">
      <c r="A3890" s="159">
        <v>44159</v>
      </c>
      <c r="B3890" s="160">
        <v>44159</v>
      </c>
      <c r="C3890" s="161" t="s">
        <v>424</v>
      </c>
      <c r="D3890" s="162">
        <f>VLOOKUP(Pag_Inicio_Corr_mas_casos[[#This Row],[Corregimiento]],Hoja3!$A$2:$D$676,4,0)</f>
        <v>130717</v>
      </c>
      <c r="E3890" s="161">
        <v>16</v>
      </c>
      <c r="F3890">
        <v>1</v>
      </c>
    </row>
    <row r="3891" spans="1:7">
      <c r="A3891" s="159">
        <v>44159</v>
      </c>
      <c r="B3891" s="160">
        <v>44159</v>
      </c>
      <c r="C3891" s="161" t="s">
        <v>386</v>
      </c>
      <c r="D3891" s="162">
        <f>VLOOKUP(Pag_Inicio_Corr_mas_casos[[#This Row],[Corregimiento]],Hoja3!$A$2:$D$676,4,0)</f>
        <v>81008</v>
      </c>
      <c r="E3891" s="161">
        <v>14</v>
      </c>
      <c r="F3891">
        <v>1</v>
      </c>
    </row>
    <row r="3892" spans="1:7">
      <c r="A3892" s="159">
        <v>44159</v>
      </c>
      <c r="B3892" s="160">
        <v>44159</v>
      </c>
      <c r="C3892" s="161" t="s">
        <v>443</v>
      </c>
      <c r="D3892" s="162">
        <f>VLOOKUP(Pag_Inicio_Corr_mas_casos[[#This Row],[Corregimiento]],Hoja3!$A$2:$D$676,4,0)</f>
        <v>130716</v>
      </c>
      <c r="E3892" s="161">
        <v>14</v>
      </c>
      <c r="F3892">
        <v>1</v>
      </c>
    </row>
    <row r="3893" spans="1:7">
      <c r="A3893" s="159">
        <v>44159</v>
      </c>
      <c r="B3893" s="160">
        <v>44159</v>
      </c>
      <c r="C3893" s="161" t="s">
        <v>425</v>
      </c>
      <c r="D3893" s="162">
        <f>VLOOKUP(Pag_Inicio_Corr_mas_casos[[#This Row],[Corregimiento]],Hoja3!$A$2:$D$676,4,0)</f>
        <v>81003</v>
      </c>
      <c r="E3893" s="161">
        <v>13</v>
      </c>
      <c r="F3893">
        <v>1</v>
      </c>
    </row>
    <row r="3894" spans="1:7">
      <c r="A3894" s="159">
        <v>44159</v>
      </c>
      <c r="B3894" s="160">
        <v>44159</v>
      </c>
      <c r="C3894" s="161" t="s">
        <v>397</v>
      </c>
      <c r="D3894" s="162">
        <f>VLOOKUP(Pag_Inicio_Corr_mas_casos[[#This Row],[Corregimiento]],Hoja3!$A$2:$D$676,4,0)</f>
        <v>40601</v>
      </c>
      <c r="E3894" s="161">
        <v>12</v>
      </c>
      <c r="F3894">
        <v>1</v>
      </c>
    </row>
    <row r="3895" spans="1:7">
      <c r="A3895" s="159">
        <v>44159</v>
      </c>
      <c r="B3895" s="160">
        <v>44159</v>
      </c>
      <c r="C3895" s="161" t="s">
        <v>414</v>
      </c>
      <c r="D3895" s="162">
        <f>VLOOKUP(Pag_Inicio_Corr_mas_casos[[#This Row],[Corregimiento]],Hoja3!$A$2:$D$676,4,0)</f>
        <v>130708</v>
      </c>
      <c r="E3895" s="161">
        <v>12</v>
      </c>
      <c r="F3895">
        <v>1</v>
      </c>
    </row>
    <row r="3896" spans="1:7">
      <c r="A3896" s="159">
        <v>44159</v>
      </c>
      <c r="B3896" s="160">
        <v>44159</v>
      </c>
      <c r="C3896" s="161" t="s">
        <v>409</v>
      </c>
      <c r="D3896" s="162">
        <f>VLOOKUP(Pag_Inicio_Corr_mas_casos[[#This Row],[Corregimiento]],Hoja3!$A$2:$D$676,4,0)</f>
        <v>80820</v>
      </c>
      <c r="E3896" s="161">
        <v>12</v>
      </c>
      <c r="F3896">
        <v>1</v>
      </c>
    </row>
    <row r="3897" spans="1:7">
      <c r="A3897" s="159">
        <v>44159</v>
      </c>
      <c r="B3897" s="160">
        <v>44159</v>
      </c>
      <c r="C3897" s="161" t="s">
        <v>588</v>
      </c>
      <c r="D3897" s="162">
        <f>VLOOKUP(Pag_Inicio_Corr_mas_casos[[#This Row],[Corregimiento]],Hoja3!$A$2:$D$676,4,0)</f>
        <v>20307</v>
      </c>
      <c r="E3897" s="161">
        <v>12</v>
      </c>
      <c r="F3897">
        <v>1</v>
      </c>
    </row>
    <row r="3898" spans="1:7">
      <c r="A3898" s="159">
        <v>44159</v>
      </c>
      <c r="B3898" s="160">
        <v>44159</v>
      </c>
      <c r="C3898" s="161" t="s">
        <v>405</v>
      </c>
      <c r="D3898" s="162">
        <f>VLOOKUP(Pag_Inicio_Corr_mas_casos[[#This Row],[Corregimiento]],Hoja3!$A$2:$D$676,4,0)</f>
        <v>80813</v>
      </c>
      <c r="E3898" s="161">
        <v>12</v>
      </c>
      <c r="F3898">
        <v>1</v>
      </c>
    </row>
    <row r="3899" spans="1:7">
      <c r="A3899" s="58">
        <v>44160</v>
      </c>
      <c r="B3899" s="59">
        <v>44160</v>
      </c>
      <c r="C3899" s="60" t="s">
        <v>392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>
      <c r="A3900" s="58">
        <v>44160</v>
      </c>
      <c r="B3900" s="59">
        <v>44160</v>
      </c>
      <c r="C3900" s="60" t="s">
        <v>395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>
      <c r="A3901" s="58">
        <v>44160</v>
      </c>
      <c r="B3901" s="59">
        <v>44160</v>
      </c>
      <c r="C3901" s="60" t="s">
        <v>381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>
      <c r="A3902" s="58">
        <v>44160</v>
      </c>
      <c r="B3902" s="59">
        <v>44160</v>
      </c>
      <c r="C3902" s="60" t="s">
        <v>426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>
      <c r="A3903" s="58">
        <v>44160</v>
      </c>
      <c r="B3903" s="59">
        <v>44160</v>
      </c>
      <c r="C3903" s="60" t="s">
        <v>379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>
      <c r="A3904" s="58">
        <v>44160</v>
      </c>
      <c r="B3904" s="59">
        <v>44160</v>
      </c>
      <c r="C3904" s="60" t="s">
        <v>431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383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388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587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415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391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389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385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405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398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393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380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386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384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387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424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412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425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400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414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416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396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390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409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428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410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583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544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436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397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589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432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401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>
      <c r="A3937" s="58">
        <v>44160</v>
      </c>
      <c r="B3937" s="59">
        <v>44160</v>
      </c>
      <c r="C3937" s="60" t="s">
        <v>394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>
      <c r="A3938" s="58">
        <v>44160</v>
      </c>
      <c r="B3938" s="59">
        <v>44160</v>
      </c>
      <c r="C3938" s="60" t="s">
        <v>590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>
      <c r="A3939" s="58">
        <v>44160</v>
      </c>
      <c r="B3939" s="59">
        <v>44160</v>
      </c>
      <c r="C3939" s="60" t="s">
        <v>402</v>
      </c>
      <c r="D3939" s="60">
        <v>30113</v>
      </c>
      <c r="E3939" s="60">
        <v>11</v>
      </c>
      <c r="F3939">
        <v>1</v>
      </c>
    </row>
    <row r="3940" spans="1:7">
      <c r="A3940" s="58">
        <v>44160</v>
      </c>
      <c r="B3940" s="59">
        <v>44160</v>
      </c>
      <c r="C3940" s="60" t="s">
        <v>455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>
      <c r="A3941" s="58">
        <v>44160</v>
      </c>
      <c r="B3941" s="59">
        <v>44160</v>
      </c>
      <c r="C3941" s="60" t="s">
        <v>399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>
      <c r="A3942" s="58">
        <v>44160</v>
      </c>
      <c r="B3942" s="59">
        <v>44160</v>
      </c>
      <c r="C3942" s="60" t="s">
        <v>591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>
      <c r="A3943" s="103">
        <v>44161</v>
      </c>
      <c r="B3943" s="104">
        <v>44161</v>
      </c>
      <c r="C3943" s="105" t="s">
        <v>381</v>
      </c>
      <c r="D3943" s="106">
        <f>VLOOKUP(Pag_Inicio_Corr_mas_casos[[#This Row],[Corregimiento]],Hoja3!$A$2:$D$676,4,0)</f>
        <v>130106</v>
      </c>
      <c r="E3943" s="105">
        <v>90</v>
      </c>
      <c r="F3943">
        <v>1</v>
      </c>
      <c r="G3943">
        <f>SUM(F3943:F3989)</f>
        <v>47</v>
      </c>
    </row>
    <row r="3944" spans="1:7">
      <c r="A3944" s="103">
        <v>44161</v>
      </c>
      <c r="B3944" s="104">
        <v>44161</v>
      </c>
      <c r="C3944" s="105" t="s">
        <v>384</v>
      </c>
      <c r="D3944" s="106">
        <f>VLOOKUP(Pag_Inicio_Corr_mas_casos[[#This Row],[Corregimiento]],Hoja3!$A$2:$D$676,4,0)</f>
        <v>80821</v>
      </c>
      <c r="E3944" s="105">
        <v>51</v>
      </c>
      <c r="F3944">
        <v>1</v>
      </c>
    </row>
    <row r="3945" spans="1:7">
      <c r="A3945" s="103">
        <v>44161</v>
      </c>
      <c r="B3945" s="104">
        <v>44161</v>
      </c>
      <c r="C3945" s="105" t="s">
        <v>398</v>
      </c>
      <c r="D3945" s="106">
        <f>VLOOKUP(Pag_Inicio_Corr_mas_casos[[#This Row],[Corregimiento]],Hoja3!$A$2:$D$676,4,0)</f>
        <v>80806</v>
      </c>
      <c r="E3945" s="105">
        <v>45</v>
      </c>
      <c r="F3945">
        <v>1</v>
      </c>
    </row>
    <row r="3946" spans="1:7">
      <c r="A3946" s="103">
        <v>44161</v>
      </c>
      <c r="B3946" s="104">
        <v>44161</v>
      </c>
      <c r="C3946" s="105" t="s">
        <v>379</v>
      </c>
      <c r="D3946" s="106">
        <f>VLOOKUP(Pag_Inicio_Corr_mas_casos[[#This Row],[Corregimiento]],Hoja3!$A$2:$D$676,4,0)</f>
        <v>130101</v>
      </c>
      <c r="E3946" s="105">
        <v>43</v>
      </c>
      <c r="F3946">
        <v>1</v>
      </c>
    </row>
    <row r="3947" spans="1:7">
      <c r="A3947" s="103">
        <v>44161</v>
      </c>
      <c r="B3947" s="104">
        <v>44161</v>
      </c>
      <c r="C3947" s="105" t="s">
        <v>389</v>
      </c>
      <c r="D3947" s="106">
        <f>VLOOKUP(Pag_Inicio_Corr_mas_casos[[#This Row],[Corregimiento]],Hoja3!$A$2:$D$676,4,0)</f>
        <v>80822</v>
      </c>
      <c r="E3947" s="105">
        <v>42</v>
      </c>
      <c r="F3947">
        <v>1</v>
      </c>
    </row>
    <row r="3948" spans="1:7">
      <c r="A3948" s="103">
        <v>44161</v>
      </c>
      <c r="B3948" s="104">
        <v>44161</v>
      </c>
      <c r="C3948" s="105" t="s">
        <v>400</v>
      </c>
      <c r="D3948" s="106">
        <f>VLOOKUP(Pag_Inicio_Corr_mas_casos[[#This Row],[Corregimiento]],Hoja3!$A$2:$D$676,4,0)</f>
        <v>80810</v>
      </c>
      <c r="E3948" s="105">
        <v>41</v>
      </c>
      <c r="F3948">
        <v>1</v>
      </c>
    </row>
    <row r="3949" spans="1:7">
      <c r="A3949" s="103">
        <v>44161</v>
      </c>
      <c r="B3949" s="104">
        <v>44161</v>
      </c>
      <c r="C3949" s="105" t="s">
        <v>387</v>
      </c>
      <c r="D3949" s="106">
        <f>VLOOKUP(Pag_Inicio_Corr_mas_casos[[#This Row],[Corregimiento]],Hoja3!$A$2:$D$676,4,0)</f>
        <v>80816</v>
      </c>
      <c r="E3949" s="105">
        <v>40</v>
      </c>
      <c r="F3949">
        <v>1</v>
      </c>
    </row>
    <row r="3950" spans="1:7">
      <c r="A3950" s="103">
        <v>44161</v>
      </c>
      <c r="B3950" s="104">
        <v>44161</v>
      </c>
      <c r="C3950" s="105" t="s">
        <v>390</v>
      </c>
      <c r="D3950" s="106">
        <f>VLOOKUP(Pag_Inicio_Corr_mas_casos[[#This Row],[Corregimiento]],Hoja3!$A$2:$D$676,4,0)</f>
        <v>80823</v>
      </c>
      <c r="E3950" s="105">
        <v>39</v>
      </c>
      <c r="F3950">
        <v>1</v>
      </c>
    </row>
    <row r="3951" spans="1:7">
      <c r="A3951" s="103">
        <v>44161</v>
      </c>
      <c r="B3951" s="104">
        <v>44161</v>
      </c>
      <c r="C3951" s="105" t="s">
        <v>392</v>
      </c>
      <c r="D3951" s="106">
        <f>VLOOKUP(Pag_Inicio_Corr_mas_casos[[#This Row],[Corregimiento]],Hoja3!$A$2:$D$676,4,0)</f>
        <v>80819</v>
      </c>
      <c r="E3951" s="105">
        <v>39</v>
      </c>
      <c r="F3951">
        <v>1</v>
      </c>
    </row>
    <row r="3952" spans="1:7">
      <c r="A3952" s="103">
        <v>44161</v>
      </c>
      <c r="B3952" s="104">
        <v>44161</v>
      </c>
      <c r="C3952" s="105" t="s">
        <v>414</v>
      </c>
      <c r="D3952" s="106">
        <f>VLOOKUP(Pag_Inicio_Corr_mas_casos[[#This Row],[Corregimiento]],Hoja3!$A$2:$D$676,4,0)</f>
        <v>130708</v>
      </c>
      <c r="E3952" s="105">
        <v>38</v>
      </c>
      <c r="F3952">
        <v>1</v>
      </c>
    </row>
    <row r="3953" spans="1:6">
      <c r="A3953" s="103">
        <v>44161</v>
      </c>
      <c r="B3953" s="104">
        <v>44161</v>
      </c>
      <c r="C3953" s="105" t="s">
        <v>383</v>
      </c>
      <c r="D3953" s="106">
        <f>VLOOKUP(Pag_Inicio_Corr_mas_casos[[#This Row],[Corregimiento]],Hoja3!$A$2:$D$676,4,0)</f>
        <v>130102</v>
      </c>
      <c r="E3953" s="105">
        <v>37</v>
      </c>
      <c r="F3953">
        <v>1</v>
      </c>
    </row>
    <row r="3954" spans="1:6">
      <c r="A3954" s="103">
        <v>44161</v>
      </c>
      <c r="B3954" s="104">
        <v>44161</v>
      </c>
      <c r="C3954" s="105" t="s">
        <v>410</v>
      </c>
      <c r="D3954" s="106">
        <f>VLOOKUP(Pag_Inicio_Corr_mas_casos[[#This Row],[Corregimiento]],Hoja3!$A$2:$D$676,4,0)</f>
        <v>80815</v>
      </c>
      <c r="E3954" s="105">
        <v>35</v>
      </c>
      <c r="F3954">
        <v>1</v>
      </c>
    </row>
    <row r="3955" spans="1:6">
      <c r="A3955" s="103">
        <v>44161</v>
      </c>
      <c r="B3955" s="104">
        <v>44161</v>
      </c>
      <c r="C3955" s="105" t="s">
        <v>395</v>
      </c>
      <c r="D3955" s="106">
        <f>VLOOKUP(Pag_Inicio_Corr_mas_casos[[#This Row],[Corregimiento]],Hoja3!$A$2:$D$676,4,0)</f>
        <v>80812</v>
      </c>
      <c r="E3955" s="105">
        <v>35</v>
      </c>
      <c r="F3955">
        <v>1</v>
      </c>
    </row>
    <row r="3956" spans="1:6">
      <c r="A3956" s="103">
        <v>44161</v>
      </c>
      <c r="B3956" s="104">
        <v>44161</v>
      </c>
      <c r="C3956" s="105" t="s">
        <v>396</v>
      </c>
      <c r="D3956" s="106">
        <f>VLOOKUP(Pag_Inicio_Corr_mas_casos[[#This Row],[Corregimiento]],Hoja3!$A$2:$D$676,4,0)</f>
        <v>130702</v>
      </c>
      <c r="E3956" s="105">
        <v>34</v>
      </c>
      <c r="F3956">
        <v>1</v>
      </c>
    </row>
    <row r="3957" spans="1:6">
      <c r="A3957" s="103">
        <v>44161</v>
      </c>
      <c r="B3957" s="104">
        <v>44161</v>
      </c>
      <c r="C3957" s="105" t="s">
        <v>385</v>
      </c>
      <c r="D3957" s="106">
        <f>VLOOKUP(Pag_Inicio_Corr_mas_casos[[#This Row],[Corregimiento]],Hoja3!$A$2:$D$676,4,0)</f>
        <v>81007</v>
      </c>
      <c r="E3957" s="105">
        <v>34</v>
      </c>
      <c r="F3957">
        <v>1</v>
      </c>
    </row>
    <row r="3958" spans="1:6">
      <c r="A3958" s="103">
        <v>44161</v>
      </c>
      <c r="B3958" s="104">
        <v>44161</v>
      </c>
      <c r="C3958" s="105" t="s">
        <v>587</v>
      </c>
      <c r="D3958" s="106">
        <f>VLOOKUP(Pag_Inicio_Corr_mas_casos[[#This Row],[Corregimiento]],Hoja3!$A$2:$D$676,4,0)</f>
        <v>90801</v>
      </c>
      <c r="E3958" s="105">
        <v>33</v>
      </c>
      <c r="F3958">
        <v>1</v>
      </c>
    </row>
    <row r="3959" spans="1:6">
      <c r="A3959" s="103">
        <v>44161</v>
      </c>
      <c r="B3959" s="104">
        <v>44161</v>
      </c>
      <c r="C3959" s="105" t="s">
        <v>431</v>
      </c>
      <c r="D3959" s="106">
        <f>VLOOKUP(Pag_Inicio_Corr_mas_casos[[#This Row],[Corregimiento]],Hoja3!$A$2:$D$676,4,0)</f>
        <v>80807</v>
      </c>
      <c r="E3959" s="105">
        <v>32</v>
      </c>
      <c r="F3959">
        <v>1</v>
      </c>
    </row>
    <row r="3960" spans="1:6">
      <c r="A3960" s="103">
        <v>44161</v>
      </c>
      <c r="B3960" s="104">
        <v>44161</v>
      </c>
      <c r="C3960" s="105" t="s">
        <v>418</v>
      </c>
      <c r="D3960" s="106">
        <f>VLOOKUP(Pag_Inicio_Corr_mas_casos[[#This Row],[Corregimiento]],Hoja3!$A$2:$D$676,4,0)</f>
        <v>130105</v>
      </c>
      <c r="E3960" s="105">
        <v>32</v>
      </c>
      <c r="F3960">
        <v>1</v>
      </c>
    </row>
    <row r="3961" spans="1:6">
      <c r="A3961" s="103">
        <v>44161</v>
      </c>
      <c r="B3961" s="104">
        <v>44161</v>
      </c>
      <c r="C3961" s="105" t="s">
        <v>380</v>
      </c>
      <c r="D3961" s="106">
        <f>VLOOKUP(Pag_Inicio_Corr_mas_casos[[#This Row],[Corregimiento]],Hoja3!$A$2:$D$676,4,0)</f>
        <v>81002</v>
      </c>
      <c r="E3961" s="105">
        <v>29</v>
      </c>
      <c r="F3961">
        <v>1</v>
      </c>
    </row>
    <row r="3962" spans="1:6">
      <c r="A3962" s="103">
        <v>44161</v>
      </c>
      <c r="B3962" s="104">
        <v>44161</v>
      </c>
      <c r="C3962" s="105" t="s">
        <v>405</v>
      </c>
      <c r="D3962" s="106">
        <f>VLOOKUP(Pag_Inicio_Corr_mas_casos[[#This Row],[Corregimiento]],Hoja3!$A$2:$D$676,4,0)</f>
        <v>80813</v>
      </c>
      <c r="E3962" s="105">
        <v>29</v>
      </c>
      <c r="F3962">
        <v>1</v>
      </c>
    </row>
    <row r="3963" spans="1:6">
      <c r="A3963" s="103">
        <v>44161</v>
      </c>
      <c r="B3963" s="104">
        <v>44161</v>
      </c>
      <c r="C3963" s="105" t="s">
        <v>428</v>
      </c>
      <c r="D3963" s="106">
        <f>VLOOKUP(Pag_Inicio_Corr_mas_casos[[#This Row],[Corregimiento]],Hoja3!$A$2:$D$676,4,0)</f>
        <v>130701</v>
      </c>
      <c r="E3963" s="105">
        <v>8</v>
      </c>
      <c r="F3963">
        <v>1</v>
      </c>
    </row>
    <row r="3964" spans="1:6">
      <c r="A3964" s="103">
        <v>44161</v>
      </c>
      <c r="B3964" s="104">
        <v>44161</v>
      </c>
      <c r="C3964" s="105" t="s">
        <v>429</v>
      </c>
      <c r="D3964" s="106">
        <f>VLOOKUP(Pag_Inicio_Corr_mas_casos[[#This Row],[Corregimiento]],Hoja3!$A$2:$D$676,4,0)</f>
        <v>80804</v>
      </c>
      <c r="E3964" s="105">
        <v>28</v>
      </c>
      <c r="F3964">
        <v>1</v>
      </c>
    </row>
    <row r="3965" spans="1:6">
      <c r="A3965" s="103">
        <v>44161</v>
      </c>
      <c r="B3965" s="104">
        <v>44161</v>
      </c>
      <c r="C3965" s="105" t="s">
        <v>424</v>
      </c>
      <c r="D3965" s="106">
        <f>VLOOKUP(Pag_Inicio_Corr_mas_casos[[#This Row],[Corregimiento]],Hoja3!$A$2:$D$676,4,0)</f>
        <v>130717</v>
      </c>
      <c r="E3965" s="105">
        <v>28</v>
      </c>
      <c r="F3965">
        <v>1</v>
      </c>
    </row>
    <row r="3966" spans="1:6">
      <c r="A3966" s="103">
        <v>44161</v>
      </c>
      <c r="B3966" s="104">
        <v>44161</v>
      </c>
      <c r="C3966" s="105" t="s">
        <v>388</v>
      </c>
      <c r="D3966" s="106">
        <f>VLOOKUP(Pag_Inicio_Corr_mas_casos[[#This Row],[Corregimiento]],Hoja3!$A$2:$D$676,4,0)</f>
        <v>80817</v>
      </c>
      <c r="E3966" s="105">
        <v>27</v>
      </c>
      <c r="F3966">
        <v>1</v>
      </c>
    </row>
    <row r="3967" spans="1:6">
      <c r="A3967" s="103">
        <v>44161</v>
      </c>
      <c r="B3967" s="104">
        <v>44161</v>
      </c>
      <c r="C3967" s="105" t="s">
        <v>391</v>
      </c>
      <c r="D3967" s="106">
        <f>VLOOKUP(Pag_Inicio_Corr_mas_casos[[#This Row],[Corregimiento]],Hoja3!$A$2:$D$676,4,0)</f>
        <v>81001</v>
      </c>
      <c r="E3967" s="105">
        <v>26</v>
      </c>
      <c r="F3967">
        <v>1</v>
      </c>
    </row>
    <row r="3968" spans="1:6">
      <c r="A3968" s="103">
        <v>44161</v>
      </c>
      <c r="B3968" s="104">
        <v>44161</v>
      </c>
      <c r="C3968" s="105" t="s">
        <v>426</v>
      </c>
      <c r="D3968" s="106">
        <f>VLOOKUP(Pag_Inicio_Corr_mas_casos[[#This Row],[Corregimiento]],Hoja3!$A$2:$D$676,4,0)</f>
        <v>81009</v>
      </c>
      <c r="E3968" s="105">
        <v>26</v>
      </c>
      <c r="F3968">
        <v>1</v>
      </c>
    </row>
    <row r="3969" spans="1:6">
      <c r="A3969" s="103">
        <v>44161</v>
      </c>
      <c r="B3969" s="104">
        <v>44161</v>
      </c>
      <c r="C3969" s="105" t="s">
        <v>399</v>
      </c>
      <c r="D3969" s="106">
        <f>VLOOKUP(Pag_Inicio_Corr_mas_casos[[#This Row],[Corregimiento]],Hoja3!$A$2:$D$676,4,0)</f>
        <v>130108</v>
      </c>
      <c r="E3969" s="105">
        <v>24</v>
      </c>
      <c r="F3969">
        <v>1</v>
      </c>
    </row>
    <row r="3970" spans="1:6">
      <c r="A3970" s="103">
        <v>44161</v>
      </c>
      <c r="B3970" s="104">
        <v>44161</v>
      </c>
      <c r="C3970" s="105" t="s">
        <v>408</v>
      </c>
      <c r="D3970" s="106">
        <f>VLOOKUP(Pag_Inicio_Corr_mas_casos[[#This Row],[Corregimiento]],Hoja3!$A$2:$D$676,4,0)</f>
        <v>80808</v>
      </c>
      <c r="E3970" s="105">
        <v>24</v>
      </c>
      <c r="F3970">
        <v>1</v>
      </c>
    </row>
    <row r="3971" spans="1:6">
      <c r="A3971" s="103">
        <v>44161</v>
      </c>
      <c r="B3971" s="104">
        <v>44161</v>
      </c>
      <c r="C3971" s="105" t="s">
        <v>393</v>
      </c>
      <c r="D3971" s="106">
        <f>VLOOKUP(Pag_Inicio_Corr_mas_casos[[#This Row],[Corregimiento]],Hoja3!$A$2:$D$676,4,0)</f>
        <v>130107</v>
      </c>
      <c r="E3971" s="105">
        <v>23</v>
      </c>
      <c r="F3971">
        <v>1</v>
      </c>
    </row>
    <row r="3972" spans="1:6">
      <c r="A3972" s="103">
        <v>44161</v>
      </c>
      <c r="B3972" s="104">
        <v>44161</v>
      </c>
      <c r="C3972" s="105" t="s">
        <v>443</v>
      </c>
      <c r="D3972" s="106">
        <f>VLOOKUP(Pag_Inicio_Corr_mas_casos[[#This Row],[Corregimiento]],Hoja3!$A$2:$D$676,4,0)</f>
        <v>130716</v>
      </c>
      <c r="E3972" s="105">
        <v>23</v>
      </c>
      <c r="F3972">
        <v>1</v>
      </c>
    </row>
    <row r="3973" spans="1:6">
      <c r="A3973" s="103">
        <v>44161</v>
      </c>
      <c r="B3973" s="104">
        <v>44161</v>
      </c>
      <c r="C3973" s="105" t="s">
        <v>415</v>
      </c>
      <c r="D3973" s="106">
        <f>VLOOKUP(Pag_Inicio_Corr_mas_casos[[#This Row],[Corregimiento]],Hoja3!$A$2:$D$676,4,0)</f>
        <v>80826</v>
      </c>
      <c r="E3973" s="105">
        <v>22</v>
      </c>
      <c r="F3973">
        <v>1</v>
      </c>
    </row>
    <row r="3974" spans="1:6">
      <c r="A3974" s="103">
        <v>44161</v>
      </c>
      <c r="B3974" s="104">
        <v>44161</v>
      </c>
      <c r="C3974" s="105" t="s">
        <v>372</v>
      </c>
      <c r="D3974" s="106">
        <f>VLOOKUP(Pag_Inicio_Corr_mas_casos[[#This Row],[Corregimiento]],Hoja3!$A$2:$D$676,4,0)</f>
        <v>130709</v>
      </c>
      <c r="E3974" s="105">
        <v>22</v>
      </c>
      <c r="F3974">
        <v>1</v>
      </c>
    </row>
    <row r="3975" spans="1:6">
      <c r="A3975" s="103">
        <v>44161</v>
      </c>
      <c r="B3975" s="104">
        <v>44161</v>
      </c>
      <c r="C3975" s="105" t="s">
        <v>417</v>
      </c>
      <c r="D3975" s="106">
        <f>VLOOKUP(Pag_Inicio_Corr_mas_casos[[#This Row],[Corregimiento]],Hoja3!$A$2:$D$676,4,0)</f>
        <v>80803</v>
      </c>
      <c r="E3975" s="105">
        <v>22</v>
      </c>
      <c r="F3975">
        <v>1</v>
      </c>
    </row>
    <row r="3976" spans="1:6">
      <c r="A3976" s="103">
        <v>44161</v>
      </c>
      <c r="B3976" s="104">
        <v>44161</v>
      </c>
      <c r="C3976" s="105" t="s">
        <v>386</v>
      </c>
      <c r="D3976" s="106">
        <f>VLOOKUP(Pag_Inicio_Corr_mas_casos[[#This Row],[Corregimiento]],Hoja3!$A$2:$D$676,4,0)</f>
        <v>81008</v>
      </c>
      <c r="E3976" s="105">
        <v>21</v>
      </c>
      <c r="F3976">
        <v>1</v>
      </c>
    </row>
    <row r="3977" spans="1:6">
      <c r="A3977" s="103">
        <v>44161</v>
      </c>
      <c r="B3977" s="104">
        <v>44161</v>
      </c>
      <c r="C3977" s="105" t="s">
        <v>435</v>
      </c>
      <c r="D3977" s="106">
        <f>VLOOKUP(Pag_Inicio_Corr_mas_casos[[#This Row],[Corregimiento]],Hoja3!$A$2:$D$676,4,0)</f>
        <v>130706</v>
      </c>
      <c r="E3977" s="105">
        <v>19</v>
      </c>
      <c r="F3977">
        <v>1</v>
      </c>
    </row>
    <row r="3978" spans="1:6">
      <c r="A3978" s="103">
        <v>44161</v>
      </c>
      <c r="B3978" s="104">
        <v>44161</v>
      </c>
      <c r="C3978" s="105" t="s">
        <v>592</v>
      </c>
      <c r="D3978" s="106">
        <f>VLOOKUP(Pag_Inicio_Corr_mas_casos[[#This Row],[Corregimiento]],Hoja3!$A$2:$D$676,4,0)</f>
        <v>50307</v>
      </c>
      <c r="E3978" s="105">
        <v>18</v>
      </c>
      <c r="F3978">
        <v>1</v>
      </c>
    </row>
    <row r="3979" spans="1:6">
      <c r="A3979" s="103">
        <v>44161</v>
      </c>
      <c r="B3979" s="104">
        <v>44161</v>
      </c>
      <c r="C3979" s="105" t="s">
        <v>416</v>
      </c>
      <c r="D3979" s="106">
        <f>VLOOKUP(Pag_Inicio_Corr_mas_casos[[#This Row],[Corregimiento]],Hoja3!$A$2:$D$676,4,0)</f>
        <v>50208</v>
      </c>
      <c r="E3979" s="105">
        <v>17</v>
      </c>
      <c r="F3979">
        <v>1</v>
      </c>
    </row>
    <row r="3980" spans="1:6">
      <c r="A3980" s="103">
        <v>44161</v>
      </c>
      <c r="B3980" s="104">
        <v>44161</v>
      </c>
      <c r="C3980" s="105" t="s">
        <v>412</v>
      </c>
      <c r="D3980" s="106">
        <f>VLOOKUP(Pag_Inicio_Corr_mas_casos[[#This Row],[Corregimiento]],Hoja3!$A$2:$D$676,4,0)</f>
        <v>80811</v>
      </c>
      <c r="E3980" s="105">
        <v>17</v>
      </c>
      <c r="F3980">
        <v>1</v>
      </c>
    </row>
    <row r="3981" spans="1:6">
      <c r="A3981" s="103">
        <v>44161</v>
      </c>
      <c r="B3981" s="104">
        <v>44161</v>
      </c>
      <c r="C3981" s="105" t="s">
        <v>425</v>
      </c>
      <c r="D3981" s="106">
        <f>VLOOKUP(Pag_Inicio_Corr_mas_casos[[#This Row],[Corregimiento]],Hoja3!$A$2:$D$676,4,0)</f>
        <v>81003</v>
      </c>
      <c r="E3981" s="105">
        <v>16</v>
      </c>
      <c r="F3981">
        <v>1</v>
      </c>
    </row>
    <row r="3982" spans="1:6">
      <c r="A3982" s="103">
        <v>44161</v>
      </c>
      <c r="B3982" s="104">
        <v>44161</v>
      </c>
      <c r="C3982" s="105" t="s">
        <v>432</v>
      </c>
      <c r="D3982" s="106">
        <f>VLOOKUP(Pag_Inicio_Corr_mas_casos[[#This Row],[Corregimiento]],Hoja3!$A$2:$D$676,4,0)</f>
        <v>80814</v>
      </c>
      <c r="E3982" s="105">
        <v>14</v>
      </c>
      <c r="F3982">
        <v>1</v>
      </c>
    </row>
    <row r="3983" spans="1:6">
      <c r="A3983" s="103">
        <v>44161</v>
      </c>
      <c r="B3983" s="104">
        <v>44161</v>
      </c>
      <c r="C3983" s="105" t="s">
        <v>397</v>
      </c>
      <c r="D3983" s="106">
        <f>VLOOKUP(Pag_Inicio_Corr_mas_casos[[#This Row],[Corregimiento]],Hoja3!$A$2:$D$676,4,0)</f>
        <v>40601</v>
      </c>
      <c r="E3983" s="105">
        <v>14</v>
      </c>
      <c r="F3983">
        <v>1</v>
      </c>
    </row>
    <row r="3984" spans="1:6">
      <c r="A3984" s="103">
        <v>44161</v>
      </c>
      <c r="B3984" s="104">
        <v>44161</v>
      </c>
      <c r="C3984" s="105" t="s">
        <v>409</v>
      </c>
      <c r="D3984" s="106">
        <f>VLOOKUP(Pag_Inicio_Corr_mas_casos[[#This Row],[Corregimiento]],Hoja3!$A$2:$D$676,4,0)</f>
        <v>80820</v>
      </c>
      <c r="E3984" s="105">
        <v>14</v>
      </c>
      <c r="F3984">
        <v>1</v>
      </c>
    </row>
    <row r="3985" spans="1:7">
      <c r="A3985" s="103">
        <v>44161</v>
      </c>
      <c r="B3985" s="104">
        <v>44161</v>
      </c>
      <c r="C3985" s="105" t="s">
        <v>442</v>
      </c>
      <c r="D3985" s="106">
        <f>VLOOKUP(Pag_Inicio_Corr_mas_casos[[#This Row],[Corregimiento]],Hoja3!$A$2:$D$676,4,0)</f>
        <v>81005</v>
      </c>
      <c r="E3985" s="105">
        <v>13</v>
      </c>
      <c r="F3985">
        <v>1</v>
      </c>
    </row>
    <row r="3986" spans="1:7">
      <c r="A3986" s="103">
        <v>44161</v>
      </c>
      <c r="B3986" s="104">
        <v>44161</v>
      </c>
      <c r="C3986" s="105" t="s">
        <v>394</v>
      </c>
      <c r="D3986" s="106">
        <f>VLOOKUP(Pag_Inicio_Corr_mas_casos[[#This Row],[Corregimiento]],Hoja3!$A$2:$D$676,4,0)</f>
        <v>81006</v>
      </c>
      <c r="E3986" s="105">
        <v>11</v>
      </c>
      <c r="F3986">
        <v>1</v>
      </c>
    </row>
    <row r="3987" spans="1:7">
      <c r="A3987" s="103">
        <v>44161</v>
      </c>
      <c r="B3987" s="104">
        <v>44161</v>
      </c>
      <c r="C3987" s="105" t="s">
        <v>427</v>
      </c>
      <c r="D3987" s="106">
        <f>VLOOKUP(Pag_Inicio_Corr_mas_casos[[#This Row],[Corregimiento]],Hoja3!$A$2:$D$676,4,0)</f>
        <v>30104</v>
      </c>
      <c r="E3987" s="105">
        <v>11</v>
      </c>
      <c r="F3987">
        <v>1</v>
      </c>
    </row>
    <row r="3988" spans="1:7">
      <c r="A3988" s="103">
        <v>44161</v>
      </c>
      <c r="B3988" s="104">
        <v>44161</v>
      </c>
      <c r="C3988" s="105" t="s">
        <v>583</v>
      </c>
      <c r="D3988" s="106">
        <f>VLOOKUP(Pag_Inicio_Corr_mas_casos[[#This Row],[Corregimiento]],Hoja3!$A$2:$D$676,4,0)</f>
        <v>60202</v>
      </c>
      <c r="E3988" s="105">
        <v>11</v>
      </c>
      <c r="F3988">
        <v>1</v>
      </c>
    </row>
    <row r="3989" spans="1:7">
      <c r="A3989" s="103">
        <v>44161</v>
      </c>
      <c r="B3989" s="104">
        <v>44161</v>
      </c>
      <c r="C3989" s="105" t="s">
        <v>430</v>
      </c>
      <c r="D3989" s="106">
        <f>VLOOKUP(Pag_Inicio_Corr_mas_casos[[#This Row],[Corregimiento]],Hoja3!$A$2:$D$676,4,0)</f>
        <v>80508</v>
      </c>
      <c r="E3989" s="105">
        <v>11</v>
      </c>
      <c r="F3989">
        <v>1</v>
      </c>
    </row>
    <row r="3990" spans="1:7">
      <c r="A3990" s="99">
        <v>44162</v>
      </c>
      <c r="B3990" s="100">
        <v>44162</v>
      </c>
      <c r="C3990" s="101" t="s">
        <v>381</v>
      </c>
      <c r="D3990" s="102">
        <f>VLOOKUP(Pag_Inicio_Corr_mas_casos[[#This Row],[Corregimiento]],Hoja3!$A$2:$D$676,4,0)</f>
        <v>130106</v>
      </c>
      <c r="E3990" s="101">
        <v>67</v>
      </c>
      <c r="F3990">
        <v>1</v>
      </c>
      <c r="G3990">
        <f>SUM(F3990:F4031)</f>
        <v>42</v>
      </c>
    </row>
    <row r="3991" spans="1:7">
      <c r="A3991" s="99">
        <v>44162</v>
      </c>
      <c r="B3991" s="100">
        <v>44162</v>
      </c>
      <c r="C3991" s="101" t="s">
        <v>392</v>
      </c>
      <c r="D3991" s="102">
        <f>VLOOKUP(Pag_Inicio_Corr_mas_casos[[#This Row],[Corregimiento]],Hoja3!$A$2:$D$676,4,0)</f>
        <v>80819</v>
      </c>
      <c r="E3991" s="101">
        <v>51</v>
      </c>
      <c r="F3991">
        <v>1</v>
      </c>
    </row>
    <row r="3992" spans="1:7">
      <c r="A3992" s="99">
        <v>44162</v>
      </c>
      <c r="B3992" s="100">
        <v>44162</v>
      </c>
      <c r="C3992" s="101" t="s">
        <v>405</v>
      </c>
      <c r="D3992" s="102">
        <f>VLOOKUP(Pag_Inicio_Corr_mas_casos[[#This Row],[Corregimiento]],Hoja3!$A$2:$D$676,4,0)</f>
        <v>80813</v>
      </c>
      <c r="E3992" s="101">
        <v>44</v>
      </c>
      <c r="F3992">
        <v>1</v>
      </c>
    </row>
    <row r="3993" spans="1:7">
      <c r="A3993" s="99">
        <v>44162</v>
      </c>
      <c r="B3993" s="100">
        <v>44162</v>
      </c>
      <c r="C3993" s="101" t="s">
        <v>379</v>
      </c>
      <c r="D3993" s="102">
        <f>VLOOKUP(Pag_Inicio_Corr_mas_casos[[#This Row],[Corregimiento]],Hoja3!$A$2:$D$676,4,0)</f>
        <v>130101</v>
      </c>
      <c r="E3993" s="101">
        <v>42</v>
      </c>
      <c r="F3993">
        <v>1</v>
      </c>
    </row>
    <row r="3994" spans="1:7">
      <c r="A3994" s="99">
        <v>44162</v>
      </c>
      <c r="B3994" s="100">
        <v>44162</v>
      </c>
      <c r="C3994" s="101" t="s">
        <v>396</v>
      </c>
      <c r="D3994" s="102">
        <f>VLOOKUP(Pag_Inicio_Corr_mas_casos[[#This Row],[Corregimiento]],Hoja3!$A$2:$D$676,4,0)</f>
        <v>130702</v>
      </c>
      <c r="E3994" s="101">
        <v>37</v>
      </c>
      <c r="F3994">
        <v>1</v>
      </c>
    </row>
    <row r="3995" spans="1:7">
      <c r="A3995" s="99">
        <v>44162</v>
      </c>
      <c r="B3995" s="100">
        <v>44162</v>
      </c>
      <c r="C3995" s="101" t="s">
        <v>424</v>
      </c>
      <c r="D3995" s="102">
        <f>VLOOKUP(Pag_Inicio_Corr_mas_casos[[#This Row],[Corregimiento]],Hoja3!$A$2:$D$676,4,0)</f>
        <v>130717</v>
      </c>
      <c r="E3995" s="101">
        <v>37</v>
      </c>
      <c r="F3995">
        <v>1</v>
      </c>
    </row>
    <row r="3996" spans="1:7">
      <c r="A3996" s="99">
        <v>44162</v>
      </c>
      <c r="B3996" s="100">
        <v>44162</v>
      </c>
      <c r="C3996" s="101" t="s">
        <v>587</v>
      </c>
      <c r="D3996" s="102">
        <f>VLOOKUP(Pag_Inicio_Corr_mas_casos[[#This Row],[Corregimiento]],Hoja3!$A$2:$D$676,4,0)</f>
        <v>90801</v>
      </c>
      <c r="E3996" s="101">
        <v>36</v>
      </c>
      <c r="F3996">
        <v>1</v>
      </c>
    </row>
    <row r="3997" spans="1:7">
      <c r="A3997" s="99">
        <v>44162</v>
      </c>
      <c r="B3997" s="100">
        <v>44162</v>
      </c>
      <c r="C3997" s="101" t="s">
        <v>395</v>
      </c>
      <c r="D3997" s="102">
        <f>VLOOKUP(Pag_Inicio_Corr_mas_casos[[#This Row],[Corregimiento]],Hoja3!$A$2:$D$676,4,0)</f>
        <v>80812</v>
      </c>
      <c r="E3997" s="101">
        <v>35</v>
      </c>
      <c r="F3997">
        <v>1</v>
      </c>
    </row>
    <row r="3998" spans="1:7">
      <c r="A3998" s="99">
        <v>44162</v>
      </c>
      <c r="B3998" s="100">
        <v>44162</v>
      </c>
      <c r="C3998" s="101" t="s">
        <v>391</v>
      </c>
      <c r="D3998" s="102">
        <f>VLOOKUP(Pag_Inicio_Corr_mas_casos[[#This Row],[Corregimiento]],Hoja3!$A$2:$D$676,4,0)</f>
        <v>81001</v>
      </c>
      <c r="E3998" s="101">
        <v>33</v>
      </c>
      <c r="F3998">
        <v>1</v>
      </c>
    </row>
    <row r="3999" spans="1:7">
      <c r="A3999" s="99">
        <v>44162</v>
      </c>
      <c r="B3999" s="100">
        <v>44162</v>
      </c>
      <c r="C3999" s="101" t="s">
        <v>388</v>
      </c>
      <c r="D3999" s="102">
        <f>VLOOKUP(Pag_Inicio_Corr_mas_casos[[#This Row],[Corregimiento]],Hoja3!$A$2:$D$676,4,0)</f>
        <v>80817</v>
      </c>
      <c r="E3999" s="101">
        <v>32</v>
      </c>
      <c r="F3999">
        <v>1</v>
      </c>
    </row>
    <row r="4000" spans="1:7">
      <c r="A4000" s="99">
        <v>44162</v>
      </c>
      <c r="B4000" s="100">
        <v>44162</v>
      </c>
      <c r="C4000" s="101" t="s">
        <v>393</v>
      </c>
      <c r="D4000" s="102">
        <f>VLOOKUP(Pag_Inicio_Corr_mas_casos[[#This Row],[Corregimiento]],Hoja3!$A$2:$D$676,4,0)</f>
        <v>130107</v>
      </c>
      <c r="E4000" s="101">
        <v>31</v>
      </c>
      <c r="F4000">
        <v>1</v>
      </c>
    </row>
    <row r="4001" spans="1:6">
      <c r="A4001" s="99">
        <v>44162</v>
      </c>
      <c r="B4001" s="100">
        <v>44162</v>
      </c>
      <c r="C4001" s="101" t="s">
        <v>399</v>
      </c>
      <c r="D4001" s="102">
        <f>VLOOKUP(Pag_Inicio_Corr_mas_casos[[#This Row],[Corregimiento]],Hoja3!$A$2:$D$676,4,0)</f>
        <v>130108</v>
      </c>
      <c r="E4001" s="101">
        <v>30</v>
      </c>
      <c r="F4001">
        <v>1</v>
      </c>
    </row>
    <row r="4002" spans="1:6">
      <c r="A4002" s="99">
        <v>44162</v>
      </c>
      <c r="B4002" s="100">
        <v>44162</v>
      </c>
      <c r="C4002" s="101" t="s">
        <v>383</v>
      </c>
      <c r="D4002" s="102">
        <f>VLOOKUP(Pag_Inicio_Corr_mas_casos[[#This Row],[Corregimiento]],Hoja3!$A$2:$D$676,4,0)</f>
        <v>130102</v>
      </c>
      <c r="E4002" s="101">
        <v>29</v>
      </c>
      <c r="F4002">
        <v>1</v>
      </c>
    </row>
    <row r="4003" spans="1:6">
      <c r="A4003" s="99">
        <v>44162</v>
      </c>
      <c r="B4003" s="100">
        <v>44162</v>
      </c>
      <c r="C4003" s="101" t="s">
        <v>418</v>
      </c>
      <c r="D4003" s="102">
        <f>VLOOKUP(Pag_Inicio_Corr_mas_casos[[#This Row],[Corregimiento]],Hoja3!$A$2:$D$676,4,0)</f>
        <v>130105</v>
      </c>
      <c r="E4003" s="101">
        <v>29</v>
      </c>
      <c r="F4003">
        <v>1</v>
      </c>
    </row>
    <row r="4004" spans="1:6">
      <c r="A4004" s="99">
        <v>44162</v>
      </c>
      <c r="B4004" s="100">
        <v>44162</v>
      </c>
      <c r="C4004" s="101" t="s">
        <v>390</v>
      </c>
      <c r="D4004" s="102">
        <f>VLOOKUP(Pag_Inicio_Corr_mas_casos[[#This Row],[Corregimiento]],Hoja3!$A$2:$D$676,4,0)</f>
        <v>80823</v>
      </c>
      <c r="E4004" s="101">
        <v>27</v>
      </c>
      <c r="F4004">
        <v>1</v>
      </c>
    </row>
    <row r="4005" spans="1:6">
      <c r="A4005" s="99">
        <v>44162</v>
      </c>
      <c r="B4005" s="100">
        <v>44162</v>
      </c>
      <c r="C4005" s="101" t="s">
        <v>425</v>
      </c>
      <c r="D4005" s="102">
        <f>VLOOKUP(Pag_Inicio_Corr_mas_casos[[#This Row],[Corregimiento]],Hoja3!$A$2:$D$676,4,0)</f>
        <v>81003</v>
      </c>
      <c r="E4005" s="101">
        <v>27</v>
      </c>
      <c r="F4005">
        <v>1</v>
      </c>
    </row>
    <row r="4006" spans="1:6">
      <c r="A4006" s="99">
        <v>44162</v>
      </c>
      <c r="B4006" s="100">
        <v>44162</v>
      </c>
      <c r="C4006" s="101" t="s">
        <v>386</v>
      </c>
      <c r="D4006" s="102">
        <f>VLOOKUP(Pag_Inicio_Corr_mas_casos[[#This Row],[Corregimiento]],Hoja3!$A$2:$D$676,4,0)</f>
        <v>81008</v>
      </c>
      <c r="E4006" s="101">
        <v>27</v>
      </c>
      <c r="F4006">
        <v>1</v>
      </c>
    </row>
    <row r="4007" spans="1:6">
      <c r="A4007" s="99">
        <v>44162</v>
      </c>
      <c r="B4007" s="100">
        <v>44162</v>
      </c>
      <c r="C4007" s="101" t="s">
        <v>384</v>
      </c>
      <c r="D4007" s="102">
        <f>VLOOKUP(Pag_Inicio_Corr_mas_casos[[#This Row],[Corregimiento]],Hoja3!$A$2:$D$676,4,0)</f>
        <v>80821</v>
      </c>
      <c r="E4007" s="101">
        <v>26</v>
      </c>
      <c r="F4007">
        <v>1</v>
      </c>
    </row>
    <row r="4008" spans="1:6">
      <c r="A4008" s="99">
        <v>44162</v>
      </c>
      <c r="B4008" s="100">
        <v>44162</v>
      </c>
      <c r="C4008" s="101" t="s">
        <v>400</v>
      </c>
      <c r="D4008" s="102">
        <f>VLOOKUP(Pag_Inicio_Corr_mas_casos[[#This Row],[Corregimiento]],Hoja3!$A$2:$D$676,4,0)</f>
        <v>80810</v>
      </c>
      <c r="E4008" s="101">
        <v>26</v>
      </c>
      <c r="F4008">
        <v>1</v>
      </c>
    </row>
    <row r="4009" spans="1:6">
      <c r="A4009" s="99">
        <v>44162</v>
      </c>
      <c r="B4009" s="100">
        <v>44162</v>
      </c>
      <c r="C4009" s="101" t="s">
        <v>426</v>
      </c>
      <c r="D4009" s="102">
        <f>VLOOKUP(Pag_Inicio_Corr_mas_casos[[#This Row],[Corregimiento]],Hoja3!$A$2:$D$676,4,0)</f>
        <v>81009</v>
      </c>
      <c r="E4009" s="101">
        <v>25</v>
      </c>
      <c r="F4009">
        <v>1</v>
      </c>
    </row>
    <row r="4010" spans="1:6">
      <c r="A4010" s="99">
        <v>44162</v>
      </c>
      <c r="B4010" s="100">
        <v>44162</v>
      </c>
      <c r="C4010" s="101" t="s">
        <v>389</v>
      </c>
      <c r="D4010" s="102">
        <f>VLOOKUP(Pag_Inicio_Corr_mas_casos[[#This Row],[Corregimiento]],Hoja3!$A$2:$D$676,4,0)</f>
        <v>80822</v>
      </c>
      <c r="E4010" s="101">
        <v>23</v>
      </c>
      <c r="F4010">
        <v>1</v>
      </c>
    </row>
    <row r="4011" spans="1:6">
      <c r="A4011" s="99">
        <v>44162</v>
      </c>
      <c r="B4011" s="100">
        <v>44162</v>
      </c>
      <c r="C4011" s="101" t="s">
        <v>385</v>
      </c>
      <c r="D4011" s="102">
        <f>VLOOKUP(Pag_Inicio_Corr_mas_casos[[#This Row],[Corregimiento]],Hoja3!$A$2:$D$676,4,0)</f>
        <v>81007</v>
      </c>
      <c r="E4011" s="101">
        <v>23</v>
      </c>
      <c r="F4011">
        <v>1</v>
      </c>
    </row>
    <row r="4012" spans="1:6">
      <c r="A4012" s="99">
        <v>44162</v>
      </c>
      <c r="B4012" s="100">
        <v>44162</v>
      </c>
      <c r="C4012" s="101" t="s">
        <v>398</v>
      </c>
      <c r="D4012" s="102">
        <f>VLOOKUP(Pag_Inicio_Corr_mas_casos[[#This Row],[Corregimiento]],Hoja3!$A$2:$D$676,4,0)</f>
        <v>80806</v>
      </c>
      <c r="E4012" s="101">
        <v>23</v>
      </c>
      <c r="F4012">
        <v>1</v>
      </c>
    </row>
    <row r="4013" spans="1:6">
      <c r="A4013" s="99">
        <v>44162</v>
      </c>
      <c r="B4013" s="100">
        <v>44162</v>
      </c>
      <c r="C4013" s="101" t="s">
        <v>414</v>
      </c>
      <c r="D4013" s="102">
        <f>VLOOKUP(Pag_Inicio_Corr_mas_casos[[#This Row],[Corregimiento]],Hoja3!$A$2:$D$676,4,0)</f>
        <v>130708</v>
      </c>
      <c r="E4013" s="101">
        <v>21</v>
      </c>
      <c r="F4013">
        <v>1</v>
      </c>
    </row>
    <row r="4014" spans="1:6">
      <c r="A4014" s="99">
        <v>44162</v>
      </c>
      <c r="B4014" s="100">
        <v>44162</v>
      </c>
      <c r="C4014" s="101" t="s">
        <v>380</v>
      </c>
      <c r="D4014" s="102">
        <f>VLOOKUP(Pag_Inicio_Corr_mas_casos[[#This Row],[Corregimiento]],Hoja3!$A$2:$D$676,4,0)</f>
        <v>81002</v>
      </c>
      <c r="E4014" s="101">
        <v>18</v>
      </c>
      <c r="F4014">
        <v>1</v>
      </c>
    </row>
    <row r="4015" spans="1:6">
      <c r="A4015" s="99">
        <v>44162</v>
      </c>
      <c r="B4015" s="100">
        <v>44162</v>
      </c>
      <c r="C4015" s="101" t="s">
        <v>410</v>
      </c>
      <c r="D4015" s="102">
        <f>VLOOKUP(Pag_Inicio_Corr_mas_casos[[#This Row],[Corregimiento]],Hoja3!$A$2:$D$676,4,0)</f>
        <v>80815</v>
      </c>
      <c r="E4015" s="101">
        <v>18</v>
      </c>
      <c r="F4015">
        <v>1</v>
      </c>
    </row>
    <row r="4016" spans="1:6">
      <c r="A4016" s="99">
        <v>44162</v>
      </c>
      <c r="B4016" s="100">
        <v>44162</v>
      </c>
      <c r="C4016" s="101" t="s">
        <v>408</v>
      </c>
      <c r="D4016" s="102">
        <f>VLOOKUP(Pag_Inicio_Corr_mas_casos[[#This Row],[Corregimiento]],Hoja3!$A$2:$D$676,4,0)</f>
        <v>80808</v>
      </c>
      <c r="E4016" s="101">
        <v>18</v>
      </c>
      <c r="F4016">
        <v>1</v>
      </c>
    </row>
    <row r="4017" spans="1:7">
      <c r="A4017" s="99">
        <v>44162</v>
      </c>
      <c r="B4017" s="100">
        <v>44162</v>
      </c>
      <c r="C4017" s="101" t="s">
        <v>415</v>
      </c>
      <c r="D4017" s="102">
        <f>VLOOKUP(Pag_Inicio_Corr_mas_casos[[#This Row],[Corregimiento]],Hoja3!$A$2:$D$676,4,0)</f>
        <v>80826</v>
      </c>
      <c r="E4017" s="101">
        <v>17</v>
      </c>
      <c r="F4017">
        <v>1</v>
      </c>
    </row>
    <row r="4018" spans="1:7">
      <c r="A4018" s="99">
        <v>44162</v>
      </c>
      <c r="B4018" s="100">
        <v>44162</v>
      </c>
      <c r="C4018" s="101" t="s">
        <v>409</v>
      </c>
      <c r="D4018" s="102">
        <f>VLOOKUP(Pag_Inicio_Corr_mas_casos[[#This Row],[Corregimiento]],Hoja3!$A$2:$D$676,4,0)</f>
        <v>80820</v>
      </c>
      <c r="E4018" s="101">
        <v>17</v>
      </c>
      <c r="F4018">
        <v>1</v>
      </c>
    </row>
    <row r="4019" spans="1:7">
      <c r="A4019" s="99">
        <v>44162</v>
      </c>
      <c r="B4019" s="100">
        <v>44162</v>
      </c>
      <c r="C4019" s="101" t="s">
        <v>431</v>
      </c>
      <c r="D4019" s="102">
        <f>VLOOKUP(Pag_Inicio_Corr_mas_casos[[#This Row],[Corregimiento]],Hoja3!$A$2:$D$676,4,0)</f>
        <v>80807</v>
      </c>
      <c r="E4019" s="101">
        <v>16</v>
      </c>
      <c r="F4019">
        <v>1</v>
      </c>
    </row>
    <row r="4020" spans="1:7">
      <c r="A4020" s="99">
        <v>44162</v>
      </c>
      <c r="B4020" s="100">
        <v>44162</v>
      </c>
      <c r="C4020" s="101" t="s">
        <v>583</v>
      </c>
      <c r="D4020" s="102">
        <f>VLOOKUP(Pag_Inicio_Corr_mas_casos[[#This Row],[Corregimiento]],Hoja3!$A$2:$D$676,4,0)</f>
        <v>60202</v>
      </c>
      <c r="E4020" s="101">
        <v>16</v>
      </c>
      <c r="F4020">
        <v>1</v>
      </c>
    </row>
    <row r="4021" spans="1:7">
      <c r="A4021" s="99">
        <v>44162</v>
      </c>
      <c r="B4021" s="100">
        <v>44162</v>
      </c>
      <c r="C4021" s="101" t="s">
        <v>372</v>
      </c>
      <c r="D4021" s="102">
        <f>VLOOKUP(Pag_Inicio_Corr_mas_casos[[#This Row],[Corregimiento]],Hoja3!$A$2:$D$676,4,0)</f>
        <v>130709</v>
      </c>
      <c r="E4021" s="101">
        <v>15</v>
      </c>
      <c r="F4021">
        <v>1</v>
      </c>
    </row>
    <row r="4022" spans="1:7">
      <c r="A4022" s="99">
        <v>44162</v>
      </c>
      <c r="B4022" s="100">
        <v>44162</v>
      </c>
      <c r="C4022" s="101" t="s">
        <v>428</v>
      </c>
      <c r="D4022" s="102">
        <f>VLOOKUP(Pag_Inicio_Corr_mas_casos[[#This Row],[Corregimiento]],Hoja3!$A$2:$D$676,4,0)</f>
        <v>130701</v>
      </c>
      <c r="E4022" s="101">
        <v>14</v>
      </c>
      <c r="F4022">
        <v>1</v>
      </c>
    </row>
    <row r="4023" spans="1:7">
      <c r="A4023" s="99">
        <v>44162</v>
      </c>
      <c r="B4023" s="100">
        <v>44162</v>
      </c>
      <c r="C4023" s="101" t="s">
        <v>397</v>
      </c>
      <c r="D4023" s="102">
        <f>VLOOKUP(Pag_Inicio_Corr_mas_casos[[#This Row],[Corregimiento]],Hoja3!$A$2:$D$676,4,0)</f>
        <v>40601</v>
      </c>
      <c r="E4023" s="101">
        <v>14</v>
      </c>
      <c r="F4023">
        <v>1</v>
      </c>
    </row>
    <row r="4024" spans="1:7">
      <c r="A4024" s="99">
        <v>44162</v>
      </c>
      <c r="B4024" s="100">
        <v>44162</v>
      </c>
      <c r="C4024" s="101" t="s">
        <v>416</v>
      </c>
      <c r="D4024" s="102">
        <f>VLOOKUP(Pag_Inicio_Corr_mas_casos[[#This Row],[Corregimiento]],Hoja3!$A$2:$D$676,4,0)</f>
        <v>50208</v>
      </c>
      <c r="E4024" s="101">
        <v>14</v>
      </c>
      <c r="F4024">
        <v>1</v>
      </c>
    </row>
    <row r="4025" spans="1:7">
      <c r="A4025" s="99">
        <v>44162</v>
      </c>
      <c r="B4025" s="100">
        <v>44162</v>
      </c>
      <c r="C4025" s="101" t="s">
        <v>593</v>
      </c>
      <c r="D4025" s="102">
        <f>VLOOKUP(Pag_Inicio_Corr_mas_casos[[#This Row],[Corregimiento]],Hoja3!$A$2:$D$676,4,0)</f>
        <v>70301</v>
      </c>
      <c r="E4025" s="101">
        <v>13</v>
      </c>
      <c r="F4025">
        <v>1</v>
      </c>
    </row>
    <row r="4026" spans="1:7">
      <c r="A4026" s="99">
        <v>44162</v>
      </c>
      <c r="B4026" s="100">
        <v>44162</v>
      </c>
      <c r="C4026" s="101" t="s">
        <v>387</v>
      </c>
      <c r="D4026" s="102">
        <f>VLOOKUP(Pag_Inicio_Corr_mas_casos[[#This Row],[Corregimiento]],Hoja3!$A$2:$D$676,4,0)</f>
        <v>80816</v>
      </c>
      <c r="E4026" s="101">
        <v>12</v>
      </c>
      <c r="F4026">
        <v>1</v>
      </c>
    </row>
    <row r="4027" spans="1:7">
      <c r="A4027" s="99">
        <v>44162</v>
      </c>
      <c r="B4027" s="100">
        <v>44162</v>
      </c>
      <c r="C4027" s="101" t="s">
        <v>594</v>
      </c>
      <c r="D4027" s="102">
        <f>VLOOKUP(Pag_Inicio_Corr_mas_casos[[#This Row],[Corregimiento]],Hoja3!$A$2:$D$676,4,0)</f>
        <v>130402</v>
      </c>
      <c r="E4027" s="101">
        <v>11</v>
      </c>
      <c r="F4027">
        <v>1</v>
      </c>
    </row>
    <row r="4028" spans="1:7">
      <c r="A4028" s="99">
        <v>44162</v>
      </c>
      <c r="B4028" s="100">
        <v>44162</v>
      </c>
      <c r="C4028" s="101" t="s">
        <v>595</v>
      </c>
      <c r="D4028" s="102">
        <f>VLOOKUP(Pag_Inicio_Corr_mas_casos[[#This Row],[Corregimiento]],Hoja3!$A$2:$D$676,4,0)</f>
        <v>130401</v>
      </c>
      <c r="E4028" s="101">
        <v>11</v>
      </c>
      <c r="F4028">
        <v>1</v>
      </c>
    </row>
    <row r="4029" spans="1:7">
      <c r="A4029" s="99">
        <v>44162</v>
      </c>
      <c r="B4029" s="100">
        <v>44162</v>
      </c>
      <c r="C4029" s="101" t="s">
        <v>455</v>
      </c>
      <c r="D4029" s="102">
        <f>VLOOKUP(Pag_Inicio_Corr_mas_casos[[#This Row],[Corregimiento]],Hoja3!$A$2:$D$676,4,0)</f>
        <v>81004</v>
      </c>
      <c r="E4029" s="101">
        <v>11</v>
      </c>
      <c r="F4029">
        <v>1</v>
      </c>
    </row>
    <row r="4030" spans="1:7">
      <c r="A4030" s="99">
        <v>44162</v>
      </c>
      <c r="B4030" s="100">
        <v>44162</v>
      </c>
      <c r="C4030" s="101" t="s">
        <v>544</v>
      </c>
      <c r="D4030" s="102">
        <f>VLOOKUP(Pag_Inicio_Corr_mas_casos[[#This Row],[Corregimiento]],Hoja3!$A$2:$D$676,4,0)</f>
        <v>60103</v>
      </c>
      <c r="E4030" s="101">
        <v>11</v>
      </c>
      <c r="F4030">
        <v>1</v>
      </c>
    </row>
    <row r="4031" spans="1:7">
      <c r="A4031" s="99">
        <v>44162</v>
      </c>
      <c r="B4031" s="100">
        <v>44162</v>
      </c>
      <c r="C4031" s="101" t="s">
        <v>442</v>
      </c>
      <c r="D4031" s="102">
        <f>VLOOKUP(Pag_Inicio_Corr_mas_casos[[#This Row],[Corregimiento]],Hoja3!$A$2:$D$676,4,0)</f>
        <v>81005</v>
      </c>
      <c r="E4031" s="101">
        <v>11</v>
      </c>
      <c r="F4031">
        <v>1</v>
      </c>
    </row>
    <row r="4032" spans="1:7">
      <c r="A4032" s="128">
        <v>44163</v>
      </c>
      <c r="B4032" s="129">
        <v>44163</v>
      </c>
      <c r="C4032" s="130" t="s">
        <v>381</v>
      </c>
      <c r="D4032" s="131">
        <f>VLOOKUP(Pag_Inicio_Corr_mas_casos[[#This Row],[Corregimiento]],Hoja3!$A$2:$D$676,4,0)</f>
        <v>130106</v>
      </c>
      <c r="E4032" s="130">
        <v>89</v>
      </c>
      <c r="F4032">
        <v>1</v>
      </c>
      <c r="G4032">
        <f>SUM(F4032:F4075)</f>
        <v>44</v>
      </c>
    </row>
    <row r="4033" spans="1:6">
      <c r="A4033" s="128">
        <v>44163</v>
      </c>
      <c r="B4033" s="129">
        <v>44163</v>
      </c>
      <c r="C4033" s="130" t="s">
        <v>420</v>
      </c>
      <c r="D4033" s="131">
        <f>VLOOKUP(Pag_Inicio_Corr_mas_casos[[#This Row],[Corregimiento]],Hoja3!$A$2:$D$676,4,0)</f>
        <v>80809</v>
      </c>
      <c r="E4033" s="130">
        <v>59</v>
      </c>
      <c r="F4033">
        <v>1</v>
      </c>
    </row>
    <row r="4034" spans="1:6">
      <c r="A4034" s="128">
        <v>44163</v>
      </c>
      <c r="B4034" s="129">
        <v>44163</v>
      </c>
      <c r="C4034" s="130" t="s">
        <v>395</v>
      </c>
      <c r="D4034" s="131">
        <f>VLOOKUP(Pag_Inicio_Corr_mas_casos[[#This Row],[Corregimiento]],Hoja3!$A$2:$D$676,4,0)</f>
        <v>80812</v>
      </c>
      <c r="E4034" s="130">
        <v>52</v>
      </c>
      <c r="F4034">
        <v>1</v>
      </c>
    </row>
    <row r="4035" spans="1:6">
      <c r="A4035" s="128">
        <v>44163</v>
      </c>
      <c r="B4035" s="129">
        <v>44163</v>
      </c>
      <c r="C4035" s="130" t="s">
        <v>400</v>
      </c>
      <c r="D4035" s="131">
        <f>VLOOKUP(Pag_Inicio_Corr_mas_casos[[#This Row],[Corregimiento]],Hoja3!$A$2:$D$676,4,0)</f>
        <v>80810</v>
      </c>
      <c r="E4035" s="130">
        <v>2</v>
      </c>
      <c r="F4035">
        <v>1</v>
      </c>
    </row>
    <row r="4036" spans="1:6">
      <c r="A4036" s="128">
        <v>44163</v>
      </c>
      <c r="B4036" s="129">
        <v>44163</v>
      </c>
      <c r="C4036" s="130" t="s">
        <v>392</v>
      </c>
      <c r="D4036" s="131">
        <f>VLOOKUP(Pag_Inicio_Corr_mas_casos[[#This Row],[Corregimiento]],Hoja3!$A$2:$D$676,4,0)</f>
        <v>80819</v>
      </c>
      <c r="E4036" s="130">
        <v>41</v>
      </c>
      <c r="F4036">
        <v>1</v>
      </c>
    </row>
    <row r="4037" spans="1:6">
      <c r="A4037" s="128">
        <v>44163</v>
      </c>
      <c r="B4037" s="129">
        <v>44163</v>
      </c>
      <c r="C4037" s="130" t="s">
        <v>385</v>
      </c>
      <c r="D4037" s="131">
        <f>VLOOKUP(Pag_Inicio_Corr_mas_casos[[#This Row],[Corregimiento]],Hoja3!$A$2:$D$676,4,0)</f>
        <v>81007</v>
      </c>
      <c r="E4037" s="130">
        <v>41</v>
      </c>
      <c r="F4037">
        <v>1</v>
      </c>
    </row>
    <row r="4038" spans="1:6">
      <c r="A4038" s="128">
        <v>44163</v>
      </c>
      <c r="B4038" s="129">
        <v>44163</v>
      </c>
      <c r="C4038" s="130" t="s">
        <v>396</v>
      </c>
      <c r="D4038" s="131">
        <f>VLOOKUP(Pag_Inicio_Corr_mas_casos[[#This Row],[Corregimiento]],Hoja3!$A$2:$D$676,4,0)</f>
        <v>130702</v>
      </c>
      <c r="E4038" s="130">
        <v>40</v>
      </c>
      <c r="F4038">
        <v>1</v>
      </c>
    </row>
    <row r="4039" spans="1:6">
      <c r="A4039" s="128">
        <v>44163</v>
      </c>
      <c r="B4039" s="129">
        <v>44163</v>
      </c>
      <c r="C4039" s="130" t="s">
        <v>391</v>
      </c>
      <c r="D4039" s="131">
        <f>VLOOKUP(Pag_Inicio_Corr_mas_casos[[#This Row],[Corregimiento]],Hoja3!$A$2:$D$676,4,0)</f>
        <v>81001</v>
      </c>
      <c r="E4039" s="130">
        <v>39</v>
      </c>
      <c r="F4039">
        <v>1</v>
      </c>
    </row>
    <row r="4040" spans="1:6">
      <c r="A4040" s="128">
        <v>44163</v>
      </c>
      <c r="B4040" s="129">
        <v>44163</v>
      </c>
      <c r="C4040" s="130" t="s">
        <v>379</v>
      </c>
      <c r="D4040" s="131">
        <f>VLOOKUP(Pag_Inicio_Corr_mas_casos[[#This Row],[Corregimiento]],Hoja3!$A$2:$D$676,4,0)</f>
        <v>130101</v>
      </c>
      <c r="E4040" s="130">
        <v>38</v>
      </c>
      <c r="F4040">
        <v>1</v>
      </c>
    </row>
    <row r="4041" spans="1:6">
      <c r="A4041" s="128">
        <v>44163</v>
      </c>
      <c r="B4041" s="129">
        <v>44163</v>
      </c>
      <c r="C4041" s="130" t="s">
        <v>388</v>
      </c>
      <c r="D4041" s="131">
        <f>VLOOKUP(Pag_Inicio_Corr_mas_casos[[#This Row],[Corregimiento]],Hoja3!$A$2:$D$676,4,0)</f>
        <v>80817</v>
      </c>
      <c r="E4041" s="130">
        <v>37</v>
      </c>
      <c r="F4041">
        <v>1</v>
      </c>
    </row>
    <row r="4042" spans="1:6">
      <c r="A4042" s="128">
        <v>44163</v>
      </c>
      <c r="B4042" s="129">
        <v>44163</v>
      </c>
      <c r="C4042" s="130" t="s">
        <v>393</v>
      </c>
      <c r="D4042" s="131">
        <f>VLOOKUP(Pag_Inicio_Corr_mas_casos[[#This Row],[Corregimiento]],Hoja3!$A$2:$D$676,4,0)</f>
        <v>130107</v>
      </c>
      <c r="E4042" s="130">
        <v>36</v>
      </c>
      <c r="F4042">
        <v>1</v>
      </c>
    </row>
    <row r="4043" spans="1:6">
      <c r="A4043" s="128">
        <v>44163</v>
      </c>
      <c r="B4043" s="129">
        <v>44163</v>
      </c>
      <c r="C4043" s="130" t="s">
        <v>398</v>
      </c>
      <c r="D4043" s="131">
        <f>VLOOKUP(Pag_Inicio_Corr_mas_casos[[#This Row],[Corregimiento]],Hoja3!$A$2:$D$676,4,0)</f>
        <v>80806</v>
      </c>
      <c r="E4043" s="130">
        <v>34</v>
      </c>
      <c r="F4043">
        <v>1</v>
      </c>
    </row>
    <row r="4044" spans="1:6">
      <c r="A4044" s="128">
        <v>44163</v>
      </c>
      <c r="B4044" s="129">
        <v>44163</v>
      </c>
      <c r="C4044" s="130" t="s">
        <v>415</v>
      </c>
      <c r="D4044" s="131">
        <f>VLOOKUP(Pag_Inicio_Corr_mas_casos[[#This Row],[Corregimiento]],Hoja3!$A$2:$D$676,4,0)</f>
        <v>80826</v>
      </c>
      <c r="E4044" s="130">
        <v>33</v>
      </c>
      <c r="F4044">
        <v>1</v>
      </c>
    </row>
    <row r="4045" spans="1:6">
      <c r="A4045" s="128">
        <v>44163</v>
      </c>
      <c r="B4045" s="129">
        <v>44163</v>
      </c>
      <c r="C4045" s="130" t="s">
        <v>440</v>
      </c>
      <c r="D4045" s="131">
        <f>VLOOKUP(Pag_Inicio_Corr_mas_casos[[#This Row],[Corregimiento]],Hoja3!$A$2:$D$676,4,0)</f>
        <v>100101</v>
      </c>
      <c r="E4045" s="130">
        <v>32</v>
      </c>
      <c r="F4045">
        <v>1</v>
      </c>
    </row>
    <row r="4046" spans="1:6">
      <c r="A4046" s="128">
        <v>44163</v>
      </c>
      <c r="B4046" s="129">
        <v>44163</v>
      </c>
      <c r="C4046" s="130" t="s">
        <v>410</v>
      </c>
      <c r="D4046" s="131">
        <f>VLOOKUP(Pag_Inicio_Corr_mas_casos[[#This Row],[Corregimiento]],Hoja3!$A$2:$D$676,4,0)</f>
        <v>80815</v>
      </c>
      <c r="E4046" s="130">
        <v>32</v>
      </c>
      <c r="F4046">
        <v>1</v>
      </c>
    </row>
    <row r="4047" spans="1:6">
      <c r="A4047" s="128">
        <v>44163</v>
      </c>
      <c r="B4047" s="129">
        <v>44163</v>
      </c>
      <c r="C4047" s="130" t="s">
        <v>397</v>
      </c>
      <c r="D4047" s="131">
        <f>VLOOKUP(Pag_Inicio_Corr_mas_casos[[#This Row],[Corregimiento]],Hoja3!$A$2:$D$676,4,0)</f>
        <v>40601</v>
      </c>
      <c r="E4047" s="130">
        <v>32</v>
      </c>
      <c r="F4047">
        <v>1</v>
      </c>
    </row>
    <row r="4048" spans="1:6">
      <c r="A4048" s="128">
        <v>44163</v>
      </c>
      <c r="B4048" s="129">
        <v>44163</v>
      </c>
      <c r="C4048" s="130" t="s">
        <v>384</v>
      </c>
      <c r="D4048" s="131">
        <f>VLOOKUP(Pag_Inicio_Corr_mas_casos[[#This Row],[Corregimiento]],Hoja3!$A$2:$D$676,4,0)</f>
        <v>80821</v>
      </c>
      <c r="E4048" s="130">
        <v>31</v>
      </c>
      <c r="F4048">
        <v>1</v>
      </c>
    </row>
    <row r="4049" spans="1:6">
      <c r="A4049" s="128">
        <v>44163</v>
      </c>
      <c r="B4049" s="129">
        <v>44163</v>
      </c>
      <c r="C4049" s="130" t="s">
        <v>390</v>
      </c>
      <c r="D4049" s="131">
        <f>VLOOKUP(Pag_Inicio_Corr_mas_casos[[#This Row],[Corregimiento]],Hoja3!$A$2:$D$676,4,0)</f>
        <v>80823</v>
      </c>
      <c r="E4049" s="130">
        <v>30</v>
      </c>
      <c r="F4049">
        <v>1</v>
      </c>
    </row>
    <row r="4050" spans="1:6">
      <c r="A4050" s="128">
        <v>44163</v>
      </c>
      <c r="B4050" s="129">
        <v>44163</v>
      </c>
      <c r="C4050" s="130" t="s">
        <v>418</v>
      </c>
      <c r="D4050" s="131">
        <f>VLOOKUP(Pag_Inicio_Corr_mas_casos[[#This Row],[Corregimiento]],Hoja3!$A$2:$D$676,4,0)</f>
        <v>130105</v>
      </c>
      <c r="E4050" s="130">
        <v>28</v>
      </c>
      <c r="F4050">
        <v>1</v>
      </c>
    </row>
    <row r="4051" spans="1:6">
      <c r="A4051" s="128">
        <v>44163</v>
      </c>
      <c r="B4051" s="129">
        <v>44163</v>
      </c>
      <c r="C4051" s="130" t="s">
        <v>596</v>
      </c>
      <c r="D4051" s="131">
        <f>VLOOKUP(Pag_Inicio_Corr_mas_casos[[#This Row],[Corregimiento]],Hoja3!$A$2:$D$676,4,0)</f>
        <v>20610</v>
      </c>
      <c r="E4051" s="130">
        <v>27</v>
      </c>
      <c r="F4051">
        <v>1</v>
      </c>
    </row>
    <row r="4052" spans="1:6">
      <c r="A4052" s="128">
        <v>44163</v>
      </c>
      <c r="B4052" s="129">
        <v>44163</v>
      </c>
      <c r="C4052" s="130" t="s">
        <v>424</v>
      </c>
      <c r="D4052" s="131">
        <f>VLOOKUP(Pag_Inicio_Corr_mas_casos[[#This Row],[Corregimiento]],Hoja3!$A$2:$D$676,4,0)</f>
        <v>130717</v>
      </c>
      <c r="E4052" s="130">
        <v>27</v>
      </c>
      <c r="F4052">
        <v>1</v>
      </c>
    </row>
    <row r="4053" spans="1:6">
      <c r="A4053" s="128">
        <v>44163</v>
      </c>
      <c r="B4053" s="129">
        <v>44163</v>
      </c>
      <c r="C4053" s="130" t="s">
        <v>386</v>
      </c>
      <c r="D4053" s="131">
        <f>VLOOKUP(Pag_Inicio_Corr_mas_casos[[#This Row],[Corregimiento]],Hoja3!$A$2:$D$676,4,0)</f>
        <v>81008</v>
      </c>
      <c r="E4053" s="130">
        <v>26</v>
      </c>
      <c r="F4053">
        <v>1</v>
      </c>
    </row>
    <row r="4054" spans="1:6">
      <c r="A4054" s="128">
        <v>44163</v>
      </c>
      <c r="B4054" s="129">
        <v>44163</v>
      </c>
      <c r="C4054" s="130" t="s">
        <v>405</v>
      </c>
      <c r="D4054" s="131">
        <f>VLOOKUP(Pag_Inicio_Corr_mas_casos[[#This Row],[Corregimiento]],Hoja3!$A$2:$D$676,4,0)</f>
        <v>80813</v>
      </c>
      <c r="E4054" s="130">
        <v>25</v>
      </c>
      <c r="F4054">
        <v>1</v>
      </c>
    </row>
    <row r="4055" spans="1:6">
      <c r="A4055" s="128">
        <v>44163</v>
      </c>
      <c r="B4055" s="129">
        <v>44163</v>
      </c>
      <c r="C4055" s="130" t="s">
        <v>389</v>
      </c>
      <c r="D4055" s="131">
        <f>VLOOKUP(Pag_Inicio_Corr_mas_casos[[#This Row],[Corregimiento]],Hoja3!$A$2:$D$676,4,0)</f>
        <v>80822</v>
      </c>
      <c r="E4055" s="130">
        <v>25</v>
      </c>
      <c r="F4055">
        <v>1</v>
      </c>
    </row>
    <row r="4056" spans="1:6">
      <c r="A4056" s="128">
        <v>44163</v>
      </c>
      <c r="B4056" s="129">
        <v>44163</v>
      </c>
      <c r="C4056" s="130" t="s">
        <v>387</v>
      </c>
      <c r="D4056" s="131">
        <f>VLOOKUP(Pag_Inicio_Corr_mas_casos[[#This Row],[Corregimiento]],Hoja3!$A$2:$D$676,4,0)</f>
        <v>80816</v>
      </c>
      <c r="E4056" s="130">
        <v>25</v>
      </c>
      <c r="F4056">
        <v>1</v>
      </c>
    </row>
    <row r="4057" spans="1:6">
      <c r="A4057" s="128">
        <v>44163</v>
      </c>
      <c r="B4057" s="129">
        <v>44163</v>
      </c>
      <c r="C4057" s="130" t="s">
        <v>426</v>
      </c>
      <c r="D4057" s="131">
        <f>VLOOKUP(Pag_Inicio_Corr_mas_casos[[#This Row],[Corregimiento]],Hoja3!$A$2:$D$676,4,0)</f>
        <v>81009</v>
      </c>
      <c r="E4057" s="130">
        <v>24</v>
      </c>
      <c r="F4057">
        <v>1</v>
      </c>
    </row>
    <row r="4058" spans="1:6">
      <c r="A4058" s="128">
        <v>44163</v>
      </c>
      <c r="B4058" s="129">
        <v>44163</v>
      </c>
      <c r="C4058" s="130" t="s">
        <v>414</v>
      </c>
      <c r="D4058" s="131">
        <f>VLOOKUP(Pag_Inicio_Corr_mas_casos[[#This Row],[Corregimiento]],Hoja3!$A$2:$D$676,4,0)</f>
        <v>130708</v>
      </c>
      <c r="E4058" s="130">
        <v>23</v>
      </c>
      <c r="F4058">
        <v>1</v>
      </c>
    </row>
    <row r="4059" spans="1:6">
      <c r="A4059" s="128">
        <v>44163</v>
      </c>
      <c r="B4059" s="129">
        <v>44163</v>
      </c>
      <c r="C4059" s="130" t="s">
        <v>425</v>
      </c>
      <c r="D4059" s="131">
        <f>VLOOKUP(Pag_Inicio_Corr_mas_casos[[#This Row],[Corregimiento]],Hoja3!$A$2:$D$676,4,0)</f>
        <v>81003</v>
      </c>
      <c r="E4059" s="130">
        <v>21</v>
      </c>
      <c r="F4059">
        <v>1</v>
      </c>
    </row>
    <row r="4060" spans="1:6">
      <c r="A4060" s="128">
        <v>44163</v>
      </c>
      <c r="B4060" s="129">
        <v>44163</v>
      </c>
      <c r="C4060" s="130" t="s">
        <v>451</v>
      </c>
      <c r="D4060" s="131">
        <f>VLOOKUP(Pag_Inicio_Corr_mas_casos[[#This Row],[Corregimiento]],Hoja3!$A$2:$D$676,4,0)</f>
        <v>20601</v>
      </c>
      <c r="E4060" s="130">
        <v>20</v>
      </c>
      <c r="F4060">
        <v>1</v>
      </c>
    </row>
    <row r="4061" spans="1:6">
      <c r="A4061" s="128">
        <v>44163</v>
      </c>
      <c r="B4061" s="129">
        <v>44163</v>
      </c>
      <c r="C4061" s="130" t="s">
        <v>443</v>
      </c>
      <c r="D4061" s="131">
        <f>VLOOKUP(Pag_Inicio_Corr_mas_casos[[#This Row],[Corregimiento]],Hoja3!$A$2:$D$676,4,0)</f>
        <v>130716</v>
      </c>
      <c r="E4061" s="130">
        <v>19</v>
      </c>
      <c r="F4061">
        <v>1</v>
      </c>
    </row>
    <row r="4062" spans="1:6">
      <c r="A4062" s="128">
        <v>44163</v>
      </c>
      <c r="B4062" s="129">
        <v>44163</v>
      </c>
      <c r="C4062" s="130" t="s">
        <v>380</v>
      </c>
      <c r="D4062" s="131">
        <f>VLOOKUP(Pag_Inicio_Corr_mas_casos[[#This Row],[Corregimiento]],Hoja3!$A$2:$D$676,4,0)</f>
        <v>81002</v>
      </c>
      <c r="E4062" s="130">
        <v>18</v>
      </c>
      <c r="F4062">
        <v>1</v>
      </c>
    </row>
    <row r="4063" spans="1:6">
      <c r="A4063" s="128">
        <v>44163</v>
      </c>
      <c r="B4063" s="129">
        <v>44163</v>
      </c>
      <c r="C4063" s="130" t="s">
        <v>431</v>
      </c>
      <c r="D4063" s="131">
        <f>VLOOKUP(Pag_Inicio_Corr_mas_casos[[#This Row],[Corregimiento]],Hoja3!$A$2:$D$676,4,0)</f>
        <v>80807</v>
      </c>
      <c r="E4063" s="130">
        <v>17</v>
      </c>
      <c r="F4063">
        <v>1</v>
      </c>
    </row>
    <row r="4064" spans="1:6">
      <c r="A4064" s="128">
        <v>44163</v>
      </c>
      <c r="B4064" s="129">
        <v>44163</v>
      </c>
      <c r="C4064" s="130" t="s">
        <v>372</v>
      </c>
      <c r="D4064" s="131">
        <f>VLOOKUP(Pag_Inicio_Corr_mas_casos[[#This Row],[Corregimiento]],Hoja3!$A$2:$D$676,4,0)</f>
        <v>130709</v>
      </c>
      <c r="E4064" s="130">
        <v>17</v>
      </c>
      <c r="F4064">
        <v>1</v>
      </c>
    </row>
    <row r="4065" spans="1:7">
      <c r="A4065" s="128">
        <v>44163</v>
      </c>
      <c r="B4065" s="129">
        <v>44163</v>
      </c>
      <c r="C4065" s="130" t="s">
        <v>435</v>
      </c>
      <c r="D4065" s="131">
        <f>VLOOKUP(Pag_Inicio_Corr_mas_casos[[#This Row],[Corregimiento]],Hoja3!$A$2:$D$676,4,0)</f>
        <v>130706</v>
      </c>
      <c r="E4065" s="130">
        <v>16</v>
      </c>
      <c r="F4065">
        <v>1</v>
      </c>
    </row>
    <row r="4066" spans="1:7">
      <c r="A4066" s="128">
        <v>44163</v>
      </c>
      <c r="B4066" s="129">
        <v>44163</v>
      </c>
      <c r="C4066" s="130" t="s">
        <v>421</v>
      </c>
      <c r="D4066" s="131">
        <f>VLOOKUP(Pag_Inicio_Corr_mas_casos[[#This Row],[Corregimiento]],Hoja3!$A$2:$D$676,4,0)</f>
        <v>40201</v>
      </c>
      <c r="E4066" s="130">
        <v>16</v>
      </c>
      <c r="F4066">
        <v>1</v>
      </c>
    </row>
    <row r="4067" spans="1:7">
      <c r="A4067" s="128">
        <v>44163</v>
      </c>
      <c r="B4067" s="129">
        <v>44163</v>
      </c>
      <c r="C4067" s="130" t="s">
        <v>409</v>
      </c>
      <c r="D4067" s="131">
        <f>VLOOKUP(Pag_Inicio_Corr_mas_casos[[#This Row],[Corregimiento]],Hoja3!$A$2:$D$676,4,0)</f>
        <v>80820</v>
      </c>
      <c r="E4067" s="130">
        <v>16</v>
      </c>
      <c r="F4067">
        <v>1</v>
      </c>
    </row>
    <row r="4068" spans="1:7">
      <c r="A4068" s="128">
        <v>44163</v>
      </c>
      <c r="B4068" s="129">
        <v>44163</v>
      </c>
      <c r="C4068" s="130" t="s">
        <v>428</v>
      </c>
      <c r="D4068" s="131">
        <f>VLOOKUP(Pag_Inicio_Corr_mas_casos[[#This Row],[Corregimiento]],Hoja3!$A$2:$D$676,4,0)</f>
        <v>130701</v>
      </c>
      <c r="E4068" s="130">
        <v>15</v>
      </c>
      <c r="F4068">
        <v>1</v>
      </c>
    </row>
    <row r="4069" spans="1:7">
      <c r="A4069" s="128">
        <v>44163</v>
      </c>
      <c r="B4069" s="129">
        <v>44163</v>
      </c>
      <c r="C4069" s="130" t="s">
        <v>412</v>
      </c>
      <c r="D4069" s="131">
        <f>VLOOKUP(Pag_Inicio_Corr_mas_casos[[#This Row],[Corregimiento]],Hoja3!$A$2:$D$676,4,0)</f>
        <v>80811</v>
      </c>
      <c r="E4069" s="130">
        <v>15</v>
      </c>
      <c r="F4069">
        <v>1</v>
      </c>
    </row>
    <row r="4070" spans="1:7">
      <c r="A4070" s="128">
        <v>44163</v>
      </c>
      <c r="B4070" s="129">
        <v>44163</v>
      </c>
      <c r="C4070" s="130" t="s">
        <v>588</v>
      </c>
      <c r="D4070" s="131">
        <f>VLOOKUP(Pag_Inicio_Corr_mas_casos[[#This Row],[Corregimiento]],Hoja3!$A$2:$D$676,4,0)</f>
        <v>20307</v>
      </c>
      <c r="E4070" s="130">
        <v>14</v>
      </c>
      <c r="F4070">
        <v>1</v>
      </c>
    </row>
    <row r="4071" spans="1:7">
      <c r="A4071" s="128">
        <v>44163</v>
      </c>
      <c r="B4071" s="129">
        <v>44163</v>
      </c>
      <c r="C4071" s="130" t="s">
        <v>383</v>
      </c>
      <c r="D4071" s="131">
        <f>VLOOKUP(Pag_Inicio_Corr_mas_casos[[#This Row],[Corregimiento]],Hoja3!$A$2:$D$676,4,0)</f>
        <v>130102</v>
      </c>
      <c r="E4071" s="130">
        <v>13</v>
      </c>
      <c r="F4071">
        <v>1</v>
      </c>
    </row>
    <row r="4072" spans="1:7">
      <c r="A4072" s="128">
        <v>44163</v>
      </c>
      <c r="B4072" s="129">
        <v>44163</v>
      </c>
      <c r="C4072" s="130" t="s">
        <v>488</v>
      </c>
      <c r="D4072" s="131">
        <f>VLOOKUP(Pag_Inicio_Corr_mas_casos[[#This Row],[Corregimiento]],Hoja3!$A$2:$D$676,4,0)</f>
        <v>100104</v>
      </c>
      <c r="E4072" s="130">
        <v>13</v>
      </c>
      <c r="F4072">
        <v>1</v>
      </c>
    </row>
    <row r="4073" spans="1:7">
      <c r="A4073" s="128">
        <v>44163</v>
      </c>
      <c r="B4073" s="129">
        <v>44163</v>
      </c>
      <c r="C4073" s="130" t="s">
        <v>597</v>
      </c>
      <c r="D4073" s="131">
        <f>VLOOKUP(Pag_Inicio_Corr_mas_casos[[#This Row],[Corregimiento]],Hoja3!$A$2:$D$676,4,0)</f>
        <v>91001</v>
      </c>
      <c r="E4073" s="130">
        <v>12</v>
      </c>
      <c r="F4073">
        <v>1</v>
      </c>
    </row>
    <row r="4074" spans="1:7">
      <c r="A4074" s="128">
        <v>44163</v>
      </c>
      <c r="B4074" s="129">
        <v>44163</v>
      </c>
      <c r="C4074" s="130" t="s">
        <v>432</v>
      </c>
      <c r="D4074" s="131">
        <f>VLOOKUP(Pag_Inicio_Corr_mas_casos[[#This Row],[Corregimiento]],Hoja3!$A$2:$D$676,4,0)</f>
        <v>80814</v>
      </c>
      <c r="E4074" s="130">
        <v>12</v>
      </c>
      <c r="F4074">
        <v>1</v>
      </c>
    </row>
    <row r="4075" spans="1:7">
      <c r="A4075" s="128">
        <v>44163</v>
      </c>
      <c r="B4075" s="129">
        <v>44163</v>
      </c>
      <c r="C4075" s="130" t="s">
        <v>399</v>
      </c>
      <c r="D4075" s="131">
        <f>VLOOKUP(Pag_Inicio_Corr_mas_casos[[#This Row],[Corregimiento]],Hoja3!$A$2:$D$676,4,0)</f>
        <v>130108</v>
      </c>
      <c r="E4075" s="130">
        <v>11</v>
      </c>
      <c r="F4075">
        <v>1</v>
      </c>
    </row>
    <row r="4076" spans="1:7">
      <c r="A4076" s="87">
        <v>44164</v>
      </c>
      <c r="B4076" s="88">
        <v>44164</v>
      </c>
      <c r="C4076" s="89" t="s">
        <v>381</v>
      </c>
      <c r="D4076" s="90">
        <f>VLOOKUP(Pag_Inicio_Corr_mas_casos[[#This Row],[Corregimiento]],Hoja3!$A$2:$D$676,4,0)</f>
        <v>130106</v>
      </c>
      <c r="E4076" s="89">
        <v>57</v>
      </c>
      <c r="F4076">
        <v>1</v>
      </c>
      <c r="G4076">
        <f>SUM(F4076:F4110)</f>
        <v>35</v>
      </c>
    </row>
    <row r="4077" spans="1:7">
      <c r="A4077" s="87">
        <v>44164</v>
      </c>
      <c r="B4077" s="88">
        <v>44164</v>
      </c>
      <c r="C4077" s="89" t="s">
        <v>379</v>
      </c>
      <c r="D4077" s="90">
        <f>VLOOKUP(Pag_Inicio_Corr_mas_casos[[#This Row],[Corregimiento]],Hoja3!$A$2:$D$676,4,0)</f>
        <v>130101</v>
      </c>
      <c r="E4077" s="89">
        <v>48</v>
      </c>
      <c r="F4077">
        <v>1</v>
      </c>
    </row>
    <row r="4078" spans="1:7">
      <c r="A4078" s="87">
        <v>44164</v>
      </c>
      <c r="B4078" s="88">
        <v>44164</v>
      </c>
      <c r="C4078" s="89" t="s">
        <v>395</v>
      </c>
      <c r="D4078" s="90">
        <f>VLOOKUP(Pag_Inicio_Corr_mas_casos[[#This Row],[Corregimiento]],Hoja3!$A$2:$D$676,4,0)</f>
        <v>80812</v>
      </c>
      <c r="E4078" s="89">
        <v>38</v>
      </c>
      <c r="F4078">
        <v>1</v>
      </c>
    </row>
    <row r="4079" spans="1:7">
      <c r="A4079" s="87">
        <v>44164</v>
      </c>
      <c r="B4079" s="88">
        <v>44164</v>
      </c>
      <c r="C4079" s="89" t="s">
        <v>386</v>
      </c>
      <c r="D4079" s="90">
        <f>VLOOKUP(Pag_Inicio_Corr_mas_casos[[#This Row],[Corregimiento]],Hoja3!$A$2:$D$676,4,0)</f>
        <v>81008</v>
      </c>
      <c r="E4079" s="89">
        <v>34</v>
      </c>
      <c r="F4079">
        <v>1</v>
      </c>
    </row>
    <row r="4080" spans="1:7">
      <c r="A4080" s="87">
        <v>44164</v>
      </c>
      <c r="B4080" s="88">
        <v>44164</v>
      </c>
      <c r="C4080" s="89" t="s">
        <v>392</v>
      </c>
      <c r="D4080" s="90">
        <f>VLOOKUP(Pag_Inicio_Corr_mas_casos[[#This Row],[Corregimiento]],Hoja3!$A$2:$D$676,4,0)</f>
        <v>80819</v>
      </c>
      <c r="E4080" s="89">
        <v>34</v>
      </c>
      <c r="F4080">
        <v>1</v>
      </c>
    </row>
    <row r="4081" spans="1:6">
      <c r="A4081" s="87">
        <v>44164</v>
      </c>
      <c r="B4081" s="88">
        <v>44164</v>
      </c>
      <c r="C4081" s="89" t="s">
        <v>420</v>
      </c>
      <c r="D4081" s="90">
        <f>VLOOKUP(Pag_Inicio_Corr_mas_casos[[#This Row],[Corregimiento]],Hoja3!$A$2:$D$676,4,0)</f>
        <v>80809</v>
      </c>
      <c r="E4081" s="89">
        <v>33</v>
      </c>
      <c r="F4081">
        <v>1</v>
      </c>
    </row>
    <row r="4082" spans="1:6">
      <c r="A4082" s="87">
        <v>44164</v>
      </c>
      <c r="B4082" s="88">
        <v>44164</v>
      </c>
      <c r="C4082" s="89" t="s">
        <v>393</v>
      </c>
      <c r="D4082" s="90">
        <f>VLOOKUP(Pag_Inicio_Corr_mas_casos[[#This Row],[Corregimiento]],Hoja3!$A$2:$D$676,4,0)</f>
        <v>130107</v>
      </c>
      <c r="E4082" s="89">
        <v>32</v>
      </c>
      <c r="F4082">
        <v>1</v>
      </c>
    </row>
    <row r="4083" spans="1:6">
      <c r="A4083" s="87">
        <v>44164</v>
      </c>
      <c r="B4083" s="88">
        <v>44164</v>
      </c>
      <c r="C4083" s="89" t="s">
        <v>431</v>
      </c>
      <c r="D4083" s="90">
        <f>VLOOKUP(Pag_Inicio_Corr_mas_casos[[#This Row],[Corregimiento]],Hoja3!$A$2:$D$676,4,0)</f>
        <v>80807</v>
      </c>
      <c r="E4083" s="89">
        <v>31</v>
      </c>
      <c r="F4083">
        <v>1</v>
      </c>
    </row>
    <row r="4084" spans="1:6">
      <c r="A4084" s="87">
        <v>44164</v>
      </c>
      <c r="B4084" s="88">
        <v>44164</v>
      </c>
      <c r="C4084" s="89" t="s">
        <v>400</v>
      </c>
      <c r="D4084" s="90">
        <f>VLOOKUP(Pag_Inicio_Corr_mas_casos[[#This Row],[Corregimiento]],Hoja3!$A$2:$D$676,4,0)</f>
        <v>80810</v>
      </c>
      <c r="E4084" s="89">
        <v>31</v>
      </c>
      <c r="F4084">
        <v>1</v>
      </c>
    </row>
    <row r="4085" spans="1:6">
      <c r="A4085" s="87">
        <v>44164</v>
      </c>
      <c r="B4085" s="88">
        <v>44164</v>
      </c>
      <c r="C4085" s="89" t="s">
        <v>405</v>
      </c>
      <c r="D4085" s="90">
        <f>VLOOKUP(Pag_Inicio_Corr_mas_casos[[#This Row],[Corregimiento]],Hoja3!$A$2:$D$676,4,0)</f>
        <v>80813</v>
      </c>
      <c r="E4085" s="89">
        <v>30</v>
      </c>
      <c r="F4085">
        <v>1</v>
      </c>
    </row>
    <row r="4086" spans="1:6">
      <c r="A4086" s="87">
        <v>44164</v>
      </c>
      <c r="B4086" s="88">
        <v>44164</v>
      </c>
      <c r="C4086" s="89" t="s">
        <v>398</v>
      </c>
      <c r="D4086" s="90">
        <f>VLOOKUP(Pag_Inicio_Corr_mas_casos[[#This Row],[Corregimiento]],Hoja3!$A$2:$D$676,4,0)</f>
        <v>80806</v>
      </c>
      <c r="E4086" s="89">
        <v>29</v>
      </c>
      <c r="F4086">
        <v>1</v>
      </c>
    </row>
    <row r="4087" spans="1:6">
      <c r="A4087" s="87">
        <v>44164</v>
      </c>
      <c r="B4087" s="88">
        <v>44164</v>
      </c>
      <c r="C4087" s="89" t="s">
        <v>380</v>
      </c>
      <c r="D4087" s="90">
        <f>VLOOKUP(Pag_Inicio_Corr_mas_casos[[#This Row],[Corregimiento]],Hoja3!$A$2:$D$676,4,0)</f>
        <v>81002</v>
      </c>
      <c r="E4087" s="89">
        <v>27</v>
      </c>
      <c r="F4087">
        <v>1</v>
      </c>
    </row>
    <row r="4088" spans="1:6">
      <c r="A4088" s="87">
        <v>44164</v>
      </c>
      <c r="B4088" s="88">
        <v>44164</v>
      </c>
      <c r="C4088" s="89" t="s">
        <v>415</v>
      </c>
      <c r="D4088" s="90">
        <f>VLOOKUP(Pag_Inicio_Corr_mas_casos[[#This Row],[Corregimiento]],Hoja3!$A$2:$D$676,4,0)</f>
        <v>80826</v>
      </c>
      <c r="E4088" s="89">
        <v>27</v>
      </c>
      <c r="F4088">
        <v>1</v>
      </c>
    </row>
    <row r="4089" spans="1:6">
      <c r="A4089" s="87">
        <v>44164</v>
      </c>
      <c r="B4089" s="88">
        <v>44164</v>
      </c>
      <c r="C4089" s="89" t="s">
        <v>426</v>
      </c>
      <c r="D4089" s="90">
        <f>VLOOKUP(Pag_Inicio_Corr_mas_casos[[#This Row],[Corregimiento]],Hoja3!$A$2:$D$676,4,0)</f>
        <v>81009</v>
      </c>
      <c r="E4089" s="89">
        <v>27</v>
      </c>
      <c r="F4089">
        <v>1</v>
      </c>
    </row>
    <row r="4090" spans="1:6">
      <c r="A4090" s="87">
        <v>44164</v>
      </c>
      <c r="B4090" s="88">
        <v>44164</v>
      </c>
      <c r="C4090" s="89" t="s">
        <v>414</v>
      </c>
      <c r="D4090" s="90">
        <f>VLOOKUP(Pag_Inicio_Corr_mas_casos[[#This Row],[Corregimiento]],Hoja3!$A$2:$D$676,4,0)</f>
        <v>130708</v>
      </c>
      <c r="E4090" s="89">
        <v>26</v>
      </c>
      <c r="F4090">
        <v>1</v>
      </c>
    </row>
    <row r="4091" spans="1:6">
      <c r="A4091" s="87">
        <v>44164</v>
      </c>
      <c r="B4091" s="88">
        <v>44164</v>
      </c>
      <c r="C4091" s="89" t="s">
        <v>383</v>
      </c>
      <c r="D4091" s="90">
        <f>VLOOKUP(Pag_Inicio_Corr_mas_casos[[#This Row],[Corregimiento]],Hoja3!$A$2:$D$676,4,0)</f>
        <v>130102</v>
      </c>
      <c r="E4091" s="89">
        <v>26</v>
      </c>
      <c r="F4091">
        <v>1</v>
      </c>
    </row>
    <row r="4092" spans="1:6">
      <c r="A4092" s="87">
        <v>44164</v>
      </c>
      <c r="B4092" s="88">
        <v>44164</v>
      </c>
      <c r="C4092" s="89" t="s">
        <v>387</v>
      </c>
      <c r="D4092" s="90">
        <f>VLOOKUP(Pag_Inicio_Corr_mas_casos[[#This Row],[Corregimiento]],Hoja3!$A$2:$D$676,4,0)</f>
        <v>80816</v>
      </c>
      <c r="E4092" s="89">
        <v>26</v>
      </c>
      <c r="F4092">
        <v>1</v>
      </c>
    </row>
    <row r="4093" spans="1:6">
      <c r="A4093" s="87">
        <v>44164</v>
      </c>
      <c r="B4093" s="88">
        <v>44164</v>
      </c>
      <c r="C4093" s="89" t="s">
        <v>384</v>
      </c>
      <c r="D4093" s="90">
        <f>VLOOKUP(Pag_Inicio_Corr_mas_casos[[#This Row],[Corregimiento]],Hoja3!$A$2:$D$676,4,0)</f>
        <v>80821</v>
      </c>
      <c r="E4093" s="89">
        <v>25</v>
      </c>
      <c r="F4093">
        <v>1</v>
      </c>
    </row>
    <row r="4094" spans="1:6">
      <c r="A4094" s="87">
        <v>44164</v>
      </c>
      <c r="B4094" s="88">
        <v>44164</v>
      </c>
      <c r="C4094" s="89" t="s">
        <v>389</v>
      </c>
      <c r="D4094" s="90">
        <f>VLOOKUP(Pag_Inicio_Corr_mas_casos[[#This Row],[Corregimiento]],Hoja3!$A$2:$D$676,4,0)</f>
        <v>80822</v>
      </c>
      <c r="E4094" s="89">
        <v>23</v>
      </c>
      <c r="F4094">
        <v>1</v>
      </c>
    </row>
    <row r="4095" spans="1:6">
      <c r="A4095" s="87">
        <v>44164</v>
      </c>
      <c r="B4095" s="88">
        <v>44164</v>
      </c>
      <c r="C4095" s="89" t="s">
        <v>385</v>
      </c>
      <c r="D4095" s="90">
        <f>VLOOKUP(Pag_Inicio_Corr_mas_casos[[#This Row],[Corregimiento]],Hoja3!$A$2:$D$676,4,0)</f>
        <v>81007</v>
      </c>
      <c r="E4095" s="89">
        <v>23</v>
      </c>
      <c r="F4095">
        <v>1</v>
      </c>
    </row>
    <row r="4096" spans="1:6">
      <c r="A4096" s="87">
        <v>44164</v>
      </c>
      <c r="B4096" s="88">
        <v>44164</v>
      </c>
      <c r="C4096" s="89" t="s">
        <v>390</v>
      </c>
      <c r="D4096" s="90">
        <f>VLOOKUP(Pag_Inicio_Corr_mas_casos[[#This Row],[Corregimiento]],Hoja3!$A$2:$D$676,4,0)</f>
        <v>80823</v>
      </c>
      <c r="E4096" s="89">
        <v>23</v>
      </c>
      <c r="F4096">
        <v>1</v>
      </c>
    </row>
    <row r="4097" spans="1:7">
      <c r="A4097" s="87">
        <v>44164</v>
      </c>
      <c r="B4097" s="88">
        <v>44164</v>
      </c>
      <c r="C4097" s="89" t="s">
        <v>425</v>
      </c>
      <c r="D4097" s="90">
        <f>VLOOKUP(Pag_Inicio_Corr_mas_casos[[#This Row],[Corregimiento]],Hoja3!$A$2:$D$676,4,0)</f>
        <v>81003</v>
      </c>
      <c r="E4097" s="89">
        <v>22</v>
      </c>
      <c r="F4097">
        <v>1</v>
      </c>
    </row>
    <row r="4098" spans="1:7">
      <c r="A4098" s="87">
        <v>44164</v>
      </c>
      <c r="B4098" s="88">
        <v>44164</v>
      </c>
      <c r="C4098" s="89" t="s">
        <v>388</v>
      </c>
      <c r="D4098" s="90">
        <f>VLOOKUP(Pag_Inicio_Corr_mas_casos[[#This Row],[Corregimiento]],Hoja3!$A$2:$D$676,4,0)</f>
        <v>80817</v>
      </c>
      <c r="E4098" s="89">
        <v>22</v>
      </c>
      <c r="F4098">
        <v>1</v>
      </c>
    </row>
    <row r="4099" spans="1:7">
      <c r="A4099" s="87">
        <v>44164</v>
      </c>
      <c r="B4099" s="88">
        <v>44164</v>
      </c>
      <c r="C4099" s="89" t="s">
        <v>396</v>
      </c>
      <c r="D4099" s="90">
        <f>VLOOKUP(Pag_Inicio_Corr_mas_casos[[#This Row],[Corregimiento]],Hoja3!$A$2:$D$676,4,0)</f>
        <v>130702</v>
      </c>
      <c r="E4099" s="89">
        <v>18</v>
      </c>
      <c r="F4099">
        <v>1</v>
      </c>
    </row>
    <row r="4100" spans="1:7">
      <c r="A4100" s="87">
        <v>44164</v>
      </c>
      <c r="B4100" s="88">
        <v>44164</v>
      </c>
      <c r="C4100" s="89" t="s">
        <v>424</v>
      </c>
      <c r="D4100" s="90">
        <f>VLOOKUP(Pag_Inicio_Corr_mas_casos[[#This Row],[Corregimiento]],Hoja3!$A$2:$D$676,4,0)</f>
        <v>130717</v>
      </c>
      <c r="E4100" s="89">
        <v>18</v>
      </c>
      <c r="F4100">
        <v>1</v>
      </c>
    </row>
    <row r="4101" spans="1:7">
      <c r="A4101" s="87">
        <v>44164</v>
      </c>
      <c r="B4101" s="88">
        <v>44164</v>
      </c>
      <c r="C4101" s="89" t="s">
        <v>391</v>
      </c>
      <c r="D4101" s="90">
        <f>VLOOKUP(Pag_Inicio_Corr_mas_casos[[#This Row],[Corregimiento]],Hoja3!$A$2:$D$676,4,0)</f>
        <v>81001</v>
      </c>
      <c r="E4101" s="89">
        <v>17</v>
      </c>
      <c r="F4101">
        <v>1</v>
      </c>
    </row>
    <row r="4102" spans="1:7">
      <c r="A4102" s="87">
        <v>44164</v>
      </c>
      <c r="B4102" s="88">
        <v>44164</v>
      </c>
      <c r="C4102" s="89" t="s">
        <v>598</v>
      </c>
      <c r="D4102" s="90">
        <f>VLOOKUP(Pag_Inicio_Corr_mas_casos[[#This Row],[Corregimiento]],Hoja3!$A$2:$D$676,4,0)</f>
        <v>130302</v>
      </c>
      <c r="E4102" s="89">
        <v>15</v>
      </c>
      <c r="F4102">
        <v>1</v>
      </c>
    </row>
    <row r="4103" spans="1:7">
      <c r="A4103" s="87">
        <v>44164</v>
      </c>
      <c r="B4103" s="88">
        <v>44164</v>
      </c>
      <c r="C4103" s="89" t="s">
        <v>409</v>
      </c>
      <c r="D4103" s="90">
        <f>VLOOKUP(Pag_Inicio_Corr_mas_casos[[#This Row],[Corregimiento]],Hoja3!$A$2:$D$676,4,0)</f>
        <v>80820</v>
      </c>
      <c r="E4103" s="89">
        <v>15</v>
      </c>
      <c r="F4103">
        <v>1</v>
      </c>
    </row>
    <row r="4104" spans="1:7">
      <c r="A4104" s="87">
        <v>44164</v>
      </c>
      <c r="B4104" s="88">
        <v>44164</v>
      </c>
      <c r="C4104" s="89" t="s">
        <v>430</v>
      </c>
      <c r="D4104" s="90">
        <f>VLOOKUP(Pag_Inicio_Corr_mas_casos[[#This Row],[Corregimiento]],Hoja3!$A$2:$D$676,4,0)</f>
        <v>80508</v>
      </c>
      <c r="E4104" s="89">
        <v>15</v>
      </c>
      <c r="F4104">
        <v>1</v>
      </c>
    </row>
    <row r="4105" spans="1:7">
      <c r="A4105" s="87">
        <v>44164</v>
      </c>
      <c r="B4105" s="88">
        <v>44164</v>
      </c>
      <c r="C4105" s="89" t="s">
        <v>443</v>
      </c>
      <c r="D4105" s="90">
        <f>VLOOKUP(Pag_Inicio_Corr_mas_casos[[#This Row],[Corregimiento]],Hoja3!$A$2:$D$676,4,0)</f>
        <v>130716</v>
      </c>
      <c r="E4105" s="89">
        <v>13</v>
      </c>
      <c r="F4105">
        <v>1</v>
      </c>
    </row>
    <row r="4106" spans="1:7">
      <c r="A4106" s="87">
        <v>44164</v>
      </c>
      <c r="B4106" s="88">
        <v>44164</v>
      </c>
      <c r="C4106" s="89" t="s">
        <v>408</v>
      </c>
      <c r="D4106" s="90">
        <f>VLOOKUP(Pag_Inicio_Corr_mas_casos[[#This Row],[Corregimiento]],Hoja3!$A$2:$D$676,4,0)</f>
        <v>80808</v>
      </c>
      <c r="E4106" s="89">
        <v>13</v>
      </c>
      <c r="F4106">
        <v>1</v>
      </c>
    </row>
    <row r="4107" spans="1:7">
      <c r="A4107" s="87">
        <v>44164</v>
      </c>
      <c r="B4107" s="88">
        <v>44164</v>
      </c>
      <c r="C4107" s="89" t="s">
        <v>429</v>
      </c>
      <c r="D4107" s="90">
        <f>VLOOKUP(Pag_Inicio_Corr_mas_casos[[#This Row],[Corregimiento]],Hoja3!$A$2:$D$676,4,0)</f>
        <v>80804</v>
      </c>
      <c r="E4107" s="89">
        <v>12</v>
      </c>
      <c r="F4107">
        <v>1</v>
      </c>
    </row>
    <row r="4108" spans="1:7">
      <c r="A4108" s="87">
        <v>44164</v>
      </c>
      <c r="B4108" s="88">
        <v>44164</v>
      </c>
      <c r="C4108" s="89" t="s">
        <v>521</v>
      </c>
      <c r="D4108" s="90">
        <f>VLOOKUP(Pag_Inicio_Corr_mas_casos[[#This Row],[Corregimiento]],Hoja3!$A$2:$D$676,4,0)</f>
        <v>20107</v>
      </c>
      <c r="E4108" s="89">
        <v>12</v>
      </c>
      <c r="F4108">
        <v>1</v>
      </c>
    </row>
    <row r="4109" spans="1:7">
      <c r="A4109" s="87">
        <v>44164</v>
      </c>
      <c r="B4109" s="88">
        <v>44164</v>
      </c>
      <c r="C4109" s="89" t="s">
        <v>593</v>
      </c>
      <c r="D4109" s="90">
        <f>VLOOKUP(Pag_Inicio_Corr_mas_casos[[#This Row],[Corregimiento]],Hoja3!$A$2:$D$676,4,0)</f>
        <v>70301</v>
      </c>
      <c r="E4109" s="89">
        <v>11</v>
      </c>
      <c r="F4109">
        <v>1</v>
      </c>
    </row>
    <row r="4110" spans="1:7">
      <c r="A4110" s="87">
        <v>44164</v>
      </c>
      <c r="B4110" s="88">
        <v>44164</v>
      </c>
      <c r="C4110" s="89" t="s">
        <v>435</v>
      </c>
      <c r="D4110" s="90">
        <f>VLOOKUP(Pag_Inicio_Corr_mas_casos[[#This Row],[Corregimiento]],Hoja3!$A$2:$D$676,4,0)</f>
        <v>130706</v>
      </c>
      <c r="E4110" s="89">
        <v>10</v>
      </c>
      <c r="F4110">
        <v>1</v>
      </c>
    </row>
    <row r="4111" spans="1:7">
      <c r="A4111" s="91">
        <v>44165</v>
      </c>
      <c r="B4111" s="92">
        <v>44165</v>
      </c>
      <c r="C4111" s="93" t="s">
        <v>383</v>
      </c>
      <c r="D4111" s="94">
        <f>VLOOKUP(Pag_Inicio_Corr_mas_casos[[#This Row],[Corregimiento]],Hoja3!$A$2:$D$676,4,0)</f>
        <v>130102</v>
      </c>
      <c r="E4111" s="93">
        <v>39</v>
      </c>
      <c r="F4111">
        <v>1</v>
      </c>
      <c r="G4111">
        <f>SUM(F4111:F4148)</f>
        <v>38</v>
      </c>
    </row>
    <row r="4112" spans="1:7">
      <c r="A4112" s="91">
        <v>44165</v>
      </c>
      <c r="B4112" s="92">
        <v>44165</v>
      </c>
      <c r="C4112" s="93" t="s">
        <v>440</v>
      </c>
      <c r="D4112" s="94">
        <f>VLOOKUP(Pag_Inicio_Corr_mas_casos[[#This Row],[Corregimiento]],Hoja3!$A$2:$D$676,4,0)</f>
        <v>100101</v>
      </c>
      <c r="E4112" s="93">
        <v>33</v>
      </c>
      <c r="F4112">
        <v>1</v>
      </c>
    </row>
    <row r="4113" spans="1:6">
      <c r="A4113" s="91">
        <v>44165</v>
      </c>
      <c r="B4113" s="92">
        <v>44165</v>
      </c>
      <c r="C4113" s="93" t="s">
        <v>398</v>
      </c>
      <c r="D4113" s="94">
        <f>VLOOKUP(Pag_Inicio_Corr_mas_casos[[#This Row],[Corregimiento]],Hoja3!$A$2:$D$676,4,0)</f>
        <v>80806</v>
      </c>
      <c r="E4113" s="93">
        <v>30</v>
      </c>
      <c r="F4113">
        <v>1</v>
      </c>
    </row>
    <row r="4114" spans="1:6">
      <c r="A4114" s="91">
        <v>44165</v>
      </c>
      <c r="B4114" s="92">
        <v>44165</v>
      </c>
      <c r="C4114" s="93" t="s">
        <v>381</v>
      </c>
      <c r="D4114" s="94">
        <f>VLOOKUP(Pag_Inicio_Corr_mas_casos[[#This Row],[Corregimiento]],Hoja3!$A$2:$D$676,4,0)</f>
        <v>130106</v>
      </c>
      <c r="E4114" s="93">
        <v>29</v>
      </c>
      <c r="F4114">
        <v>1</v>
      </c>
    </row>
    <row r="4115" spans="1:6">
      <c r="A4115" s="91">
        <v>44165</v>
      </c>
      <c r="B4115" s="92">
        <v>44165</v>
      </c>
      <c r="C4115" s="93" t="s">
        <v>391</v>
      </c>
      <c r="D4115" s="94">
        <f>VLOOKUP(Pag_Inicio_Corr_mas_casos[[#This Row],[Corregimiento]],Hoja3!$A$2:$D$676,4,0)</f>
        <v>81001</v>
      </c>
      <c r="E4115" s="93">
        <v>28</v>
      </c>
      <c r="F4115">
        <v>1</v>
      </c>
    </row>
    <row r="4116" spans="1:6">
      <c r="A4116" s="91">
        <v>44165</v>
      </c>
      <c r="B4116" s="92">
        <v>44165</v>
      </c>
      <c r="C4116" s="93" t="s">
        <v>424</v>
      </c>
      <c r="D4116" s="94">
        <f>VLOOKUP(Pag_Inicio_Corr_mas_casos[[#This Row],[Corregimiento]],Hoja3!$A$2:$D$676,4,0)</f>
        <v>130717</v>
      </c>
      <c r="E4116" s="93">
        <v>28</v>
      </c>
      <c r="F4116">
        <v>1</v>
      </c>
    </row>
    <row r="4117" spans="1:6">
      <c r="A4117" s="91">
        <v>44165</v>
      </c>
      <c r="B4117" s="92">
        <v>44165</v>
      </c>
      <c r="C4117" s="93" t="s">
        <v>389</v>
      </c>
      <c r="D4117" s="94">
        <f>VLOOKUP(Pag_Inicio_Corr_mas_casos[[#This Row],[Corregimiento]],Hoja3!$A$2:$D$676,4,0)</f>
        <v>80822</v>
      </c>
      <c r="E4117" s="93">
        <v>26</v>
      </c>
      <c r="F4117">
        <v>1</v>
      </c>
    </row>
    <row r="4118" spans="1:6">
      <c r="A4118" s="91">
        <v>44165</v>
      </c>
      <c r="B4118" s="92">
        <v>44165</v>
      </c>
      <c r="C4118" s="93" t="s">
        <v>390</v>
      </c>
      <c r="D4118" s="94">
        <f>VLOOKUP(Pag_Inicio_Corr_mas_casos[[#This Row],[Corregimiento]],Hoja3!$A$2:$D$676,4,0)</f>
        <v>80823</v>
      </c>
      <c r="E4118" s="93">
        <v>26</v>
      </c>
      <c r="F4118">
        <v>1</v>
      </c>
    </row>
    <row r="4119" spans="1:6">
      <c r="A4119" s="91">
        <v>44165</v>
      </c>
      <c r="B4119" s="92">
        <v>44165</v>
      </c>
      <c r="C4119" s="93" t="s">
        <v>425</v>
      </c>
      <c r="D4119" s="94">
        <f>VLOOKUP(Pag_Inicio_Corr_mas_casos[[#This Row],[Corregimiento]],Hoja3!$A$2:$D$676,4,0)</f>
        <v>81003</v>
      </c>
      <c r="E4119" s="93">
        <v>25</v>
      </c>
      <c r="F4119">
        <v>1</v>
      </c>
    </row>
    <row r="4120" spans="1:6">
      <c r="A4120" s="91">
        <v>44165</v>
      </c>
      <c r="B4120" s="92">
        <v>44165</v>
      </c>
      <c r="C4120" s="93" t="s">
        <v>405</v>
      </c>
      <c r="D4120" s="94">
        <f>VLOOKUP(Pag_Inicio_Corr_mas_casos[[#This Row],[Corregimiento]],Hoja3!$A$2:$D$676,4,0)</f>
        <v>80813</v>
      </c>
      <c r="E4120" s="93">
        <v>25</v>
      </c>
      <c r="F4120">
        <v>1</v>
      </c>
    </row>
    <row r="4121" spans="1:6">
      <c r="A4121" s="91">
        <v>44165</v>
      </c>
      <c r="B4121" s="92">
        <v>44165</v>
      </c>
      <c r="C4121" s="93" t="s">
        <v>380</v>
      </c>
      <c r="D4121" s="94">
        <f>VLOOKUP(Pag_Inicio_Corr_mas_casos[[#This Row],[Corregimiento]],Hoja3!$A$2:$D$676,4,0)</f>
        <v>81002</v>
      </c>
      <c r="E4121" s="93">
        <v>24</v>
      </c>
      <c r="F4121">
        <v>1</v>
      </c>
    </row>
    <row r="4122" spans="1:6">
      <c r="A4122" s="91">
        <v>44165</v>
      </c>
      <c r="B4122" s="92">
        <v>44165</v>
      </c>
      <c r="C4122" s="93" t="s">
        <v>392</v>
      </c>
      <c r="D4122" s="94">
        <f>VLOOKUP(Pag_Inicio_Corr_mas_casos[[#This Row],[Corregimiento]],Hoja3!$A$2:$D$676,4,0)</f>
        <v>80819</v>
      </c>
      <c r="E4122" s="93">
        <v>24</v>
      </c>
      <c r="F4122">
        <v>1</v>
      </c>
    </row>
    <row r="4123" spans="1:6">
      <c r="A4123" s="91">
        <v>44165</v>
      </c>
      <c r="B4123" s="92">
        <v>44165</v>
      </c>
      <c r="C4123" s="93" t="s">
        <v>387</v>
      </c>
      <c r="D4123" s="94">
        <f>VLOOKUP(Pag_Inicio_Corr_mas_casos[[#This Row],[Corregimiento]],Hoja3!$A$2:$D$676,4,0)</f>
        <v>80816</v>
      </c>
      <c r="E4123" s="93">
        <v>20</v>
      </c>
      <c r="F4123">
        <v>1</v>
      </c>
    </row>
    <row r="4124" spans="1:6">
      <c r="A4124" s="91">
        <v>44165</v>
      </c>
      <c r="B4124" s="92">
        <v>44165</v>
      </c>
      <c r="C4124" s="93" t="s">
        <v>379</v>
      </c>
      <c r="D4124" s="94">
        <f>VLOOKUP(Pag_Inicio_Corr_mas_casos[[#This Row],[Corregimiento]],Hoja3!$A$2:$D$676,4,0)</f>
        <v>130101</v>
      </c>
      <c r="E4124" s="93">
        <v>19</v>
      </c>
      <c r="F4124">
        <v>1</v>
      </c>
    </row>
    <row r="4125" spans="1:6">
      <c r="A4125" s="91">
        <v>44165</v>
      </c>
      <c r="B4125" s="92">
        <v>44165</v>
      </c>
      <c r="C4125" s="93" t="s">
        <v>385</v>
      </c>
      <c r="D4125" s="94">
        <f>VLOOKUP(Pag_Inicio_Corr_mas_casos[[#This Row],[Corregimiento]],Hoja3!$A$2:$D$676,4,0)</f>
        <v>81007</v>
      </c>
      <c r="E4125" s="93">
        <v>19</v>
      </c>
      <c r="F4125">
        <v>1</v>
      </c>
    </row>
    <row r="4126" spans="1:6">
      <c r="A4126" s="91">
        <v>44165</v>
      </c>
      <c r="B4126" s="92">
        <v>44165</v>
      </c>
      <c r="C4126" s="93" t="s">
        <v>409</v>
      </c>
      <c r="D4126" s="94">
        <f>VLOOKUP(Pag_Inicio_Corr_mas_casos[[#This Row],[Corregimiento]],Hoja3!$A$2:$D$676,4,0)</f>
        <v>80820</v>
      </c>
      <c r="E4126" s="93">
        <v>19</v>
      </c>
      <c r="F4126">
        <v>1</v>
      </c>
    </row>
    <row r="4127" spans="1:6">
      <c r="A4127" s="91">
        <v>44165</v>
      </c>
      <c r="B4127" s="92">
        <v>44165</v>
      </c>
      <c r="C4127" s="93" t="s">
        <v>384</v>
      </c>
      <c r="D4127" s="94">
        <f>VLOOKUP(Pag_Inicio_Corr_mas_casos[[#This Row],[Corregimiento]],Hoja3!$A$2:$D$676,4,0)</f>
        <v>80821</v>
      </c>
      <c r="E4127" s="93">
        <v>18</v>
      </c>
      <c r="F4127">
        <v>1</v>
      </c>
    </row>
    <row r="4128" spans="1:6">
      <c r="A4128" s="91">
        <v>44165</v>
      </c>
      <c r="B4128" s="92">
        <v>44165</v>
      </c>
      <c r="C4128" s="93" t="s">
        <v>396</v>
      </c>
      <c r="D4128" s="94">
        <f>VLOOKUP(Pag_Inicio_Corr_mas_casos[[#This Row],[Corregimiento]],Hoja3!$A$2:$D$676,4,0)</f>
        <v>130702</v>
      </c>
      <c r="E4128" s="93">
        <v>18</v>
      </c>
      <c r="F4128">
        <v>1</v>
      </c>
    </row>
    <row r="4129" spans="1:6">
      <c r="A4129" s="91">
        <v>44165</v>
      </c>
      <c r="B4129" s="92">
        <v>44165</v>
      </c>
      <c r="C4129" s="93" t="s">
        <v>395</v>
      </c>
      <c r="D4129" s="94">
        <f>VLOOKUP(Pag_Inicio_Corr_mas_casos[[#This Row],[Corregimiento]],Hoja3!$A$2:$D$676,4,0)</f>
        <v>80812</v>
      </c>
      <c r="E4129" s="93">
        <v>18</v>
      </c>
      <c r="F4129">
        <v>1</v>
      </c>
    </row>
    <row r="4130" spans="1:6">
      <c r="A4130" s="91">
        <v>44165</v>
      </c>
      <c r="B4130" s="92">
        <v>44165</v>
      </c>
      <c r="C4130" s="93" t="s">
        <v>435</v>
      </c>
      <c r="D4130" s="94">
        <f>VLOOKUP(Pag_Inicio_Corr_mas_casos[[#This Row],[Corregimiento]],Hoja3!$A$2:$D$676,4,0)</f>
        <v>130706</v>
      </c>
      <c r="E4130" s="93">
        <v>17</v>
      </c>
      <c r="F4130">
        <v>1</v>
      </c>
    </row>
    <row r="4131" spans="1:6">
      <c r="A4131" s="91">
        <v>44165</v>
      </c>
      <c r="B4131" s="92">
        <v>44165</v>
      </c>
      <c r="C4131" s="93" t="s">
        <v>426</v>
      </c>
      <c r="D4131" s="94">
        <f>VLOOKUP(Pag_Inicio_Corr_mas_casos[[#This Row],[Corregimiento]],Hoja3!$A$2:$D$676,4,0)</f>
        <v>81009</v>
      </c>
      <c r="E4131" s="93">
        <v>17</v>
      </c>
      <c r="F4131">
        <v>1</v>
      </c>
    </row>
    <row r="4132" spans="1:6">
      <c r="A4132" s="91">
        <v>44165</v>
      </c>
      <c r="B4132" s="92">
        <v>44165</v>
      </c>
      <c r="C4132" s="93" t="s">
        <v>408</v>
      </c>
      <c r="D4132" s="94">
        <f>VLOOKUP(Pag_Inicio_Corr_mas_casos[[#This Row],[Corregimiento]],Hoja3!$A$2:$D$676,4,0)</f>
        <v>80808</v>
      </c>
      <c r="E4132" s="93">
        <v>16</v>
      </c>
      <c r="F4132">
        <v>1</v>
      </c>
    </row>
    <row r="4133" spans="1:6">
      <c r="A4133" s="91">
        <v>44165</v>
      </c>
      <c r="B4133" s="92">
        <v>44165</v>
      </c>
      <c r="C4133" s="93" t="s">
        <v>393</v>
      </c>
      <c r="D4133" s="94">
        <f>VLOOKUP(Pag_Inicio_Corr_mas_casos[[#This Row],[Corregimiento]],Hoja3!$A$2:$D$676,4,0)</f>
        <v>130107</v>
      </c>
      <c r="E4133" s="93">
        <v>15</v>
      </c>
      <c r="F4133">
        <v>1</v>
      </c>
    </row>
    <row r="4134" spans="1:6">
      <c r="A4134" s="91">
        <v>44165</v>
      </c>
      <c r="B4134" s="92">
        <v>44165</v>
      </c>
      <c r="C4134" s="93" t="s">
        <v>388</v>
      </c>
      <c r="D4134" s="94">
        <f>VLOOKUP(Pag_Inicio_Corr_mas_casos[[#This Row],[Corregimiento]],Hoja3!$A$2:$D$676,4,0)</f>
        <v>80817</v>
      </c>
      <c r="E4134" s="93">
        <v>15</v>
      </c>
      <c r="F4134">
        <v>1</v>
      </c>
    </row>
    <row r="4135" spans="1:6">
      <c r="A4135" s="91">
        <v>44165</v>
      </c>
      <c r="B4135" s="92">
        <v>44165</v>
      </c>
      <c r="C4135" s="93" t="s">
        <v>423</v>
      </c>
      <c r="D4135" s="94">
        <f>VLOOKUP(Pag_Inicio_Corr_mas_casos[[#This Row],[Corregimiento]],Hoja3!$A$2:$D$676,4,0)</f>
        <v>80805</v>
      </c>
      <c r="E4135" s="93">
        <v>14</v>
      </c>
      <c r="F4135">
        <v>1</v>
      </c>
    </row>
    <row r="4136" spans="1:6">
      <c r="A4136" s="91">
        <v>44165</v>
      </c>
      <c r="B4136" s="92">
        <v>44165</v>
      </c>
      <c r="C4136" s="93" t="s">
        <v>416</v>
      </c>
      <c r="D4136" s="94">
        <f>VLOOKUP(Pag_Inicio_Corr_mas_casos[[#This Row],[Corregimiento]],Hoja3!$A$2:$D$676,4,0)</f>
        <v>50208</v>
      </c>
      <c r="E4136" s="93">
        <v>14</v>
      </c>
      <c r="F4136">
        <v>1</v>
      </c>
    </row>
    <row r="4137" spans="1:6">
      <c r="A4137" s="91">
        <v>44165</v>
      </c>
      <c r="B4137" s="92">
        <v>44165</v>
      </c>
      <c r="C4137" s="93" t="s">
        <v>428</v>
      </c>
      <c r="D4137" s="94">
        <f>VLOOKUP(Pag_Inicio_Corr_mas_casos[[#This Row],[Corregimiento]],Hoja3!$A$2:$D$676,4,0)</f>
        <v>130701</v>
      </c>
      <c r="E4137" s="93">
        <v>13</v>
      </c>
      <c r="F4137">
        <v>1</v>
      </c>
    </row>
    <row r="4138" spans="1:6">
      <c r="A4138" s="91">
        <v>44165</v>
      </c>
      <c r="B4138" s="92">
        <v>44165</v>
      </c>
      <c r="C4138" s="93" t="s">
        <v>431</v>
      </c>
      <c r="D4138" s="94">
        <f>VLOOKUP(Pag_Inicio_Corr_mas_casos[[#This Row],[Corregimiento]],Hoja3!$A$2:$D$676,4,0)</f>
        <v>80807</v>
      </c>
      <c r="E4138" s="93">
        <v>13</v>
      </c>
      <c r="F4138">
        <v>1</v>
      </c>
    </row>
    <row r="4139" spans="1:6">
      <c r="A4139" s="91">
        <v>44165</v>
      </c>
      <c r="B4139" s="92">
        <v>44165</v>
      </c>
      <c r="C4139" s="93" t="s">
        <v>399</v>
      </c>
      <c r="D4139" s="94">
        <f>VLOOKUP(Pag_Inicio_Corr_mas_casos[[#This Row],[Corregimiento]],Hoja3!$A$2:$D$676,4,0)</f>
        <v>130108</v>
      </c>
      <c r="E4139" s="93">
        <v>13</v>
      </c>
      <c r="F4139">
        <v>1</v>
      </c>
    </row>
    <row r="4140" spans="1:6">
      <c r="A4140" s="91">
        <v>44165</v>
      </c>
      <c r="B4140" s="92">
        <v>44165</v>
      </c>
      <c r="C4140" s="93" t="s">
        <v>410</v>
      </c>
      <c r="D4140" s="94">
        <f>VLOOKUP(Pag_Inicio_Corr_mas_casos[[#This Row],[Corregimiento]],Hoja3!$A$2:$D$676,4,0)</f>
        <v>80815</v>
      </c>
      <c r="E4140" s="93">
        <v>13</v>
      </c>
      <c r="F4140">
        <v>1</v>
      </c>
    </row>
    <row r="4141" spans="1:6">
      <c r="A4141" s="91">
        <v>44165</v>
      </c>
      <c r="B4141" s="92">
        <v>44165</v>
      </c>
      <c r="C4141" s="93" t="s">
        <v>420</v>
      </c>
      <c r="D4141" s="94">
        <f>VLOOKUP(Pag_Inicio_Corr_mas_casos[[#This Row],[Corregimiento]],Hoja3!$A$2:$D$676,4,0)</f>
        <v>80809</v>
      </c>
      <c r="E4141" s="93">
        <v>13</v>
      </c>
      <c r="F4141">
        <v>1</v>
      </c>
    </row>
    <row r="4142" spans="1:6">
      <c r="A4142" s="91">
        <v>44165</v>
      </c>
      <c r="B4142" s="92">
        <v>44165</v>
      </c>
      <c r="C4142" s="93" t="s">
        <v>599</v>
      </c>
      <c r="D4142" s="94">
        <f>VLOOKUP(Pag_Inicio_Corr_mas_casos[[#This Row],[Corregimiento]],Hoja3!$A$2:$D$676,4,0)</f>
        <v>40707</v>
      </c>
      <c r="E4142" s="93">
        <v>13</v>
      </c>
      <c r="F4142">
        <v>1</v>
      </c>
    </row>
    <row r="4143" spans="1:6">
      <c r="A4143" s="91">
        <v>44165</v>
      </c>
      <c r="B4143" s="92">
        <v>44165</v>
      </c>
      <c r="C4143" s="93" t="s">
        <v>521</v>
      </c>
      <c r="D4143" s="94">
        <f>VLOOKUP(Pag_Inicio_Corr_mas_casos[[#This Row],[Corregimiento]],Hoja3!$A$2:$D$676,4,0)</f>
        <v>20107</v>
      </c>
      <c r="E4143" s="93">
        <v>13</v>
      </c>
      <c r="F4143">
        <v>1</v>
      </c>
    </row>
    <row r="4144" spans="1:6">
      <c r="A4144" s="91">
        <v>44165</v>
      </c>
      <c r="B4144" s="92">
        <v>44165</v>
      </c>
      <c r="C4144" s="93" t="s">
        <v>400</v>
      </c>
      <c r="D4144" s="94">
        <f>VLOOKUP(Pag_Inicio_Corr_mas_casos[[#This Row],[Corregimiento]],Hoja3!$A$2:$D$676,4,0)</f>
        <v>80810</v>
      </c>
      <c r="E4144" s="93">
        <v>12</v>
      </c>
      <c r="F4144">
        <v>1</v>
      </c>
    </row>
    <row r="4145" spans="1:6">
      <c r="A4145" s="91">
        <v>44165</v>
      </c>
      <c r="B4145" s="92">
        <v>44165</v>
      </c>
      <c r="C4145" s="93" t="s">
        <v>402</v>
      </c>
      <c r="D4145" s="94">
        <f>VLOOKUP(Pag_Inicio_Corr_mas_casos[[#This Row],[Corregimiento]],Hoja3!$A$2:$D$676,4,0)</f>
        <v>30113</v>
      </c>
      <c r="E4145" s="93">
        <v>12</v>
      </c>
      <c r="F4145">
        <v>1</v>
      </c>
    </row>
    <row r="4146" spans="1:6">
      <c r="A4146" s="91">
        <v>44165</v>
      </c>
      <c r="B4146" s="92">
        <v>44165</v>
      </c>
      <c r="C4146" s="93" t="s">
        <v>451</v>
      </c>
      <c r="D4146" s="94">
        <f>VLOOKUP(Pag_Inicio_Corr_mas_casos[[#This Row],[Corregimiento]],Hoja3!$A$2:$D$676,4,0)</f>
        <v>20601</v>
      </c>
      <c r="E4146" s="93">
        <v>11</v>
      </c>
      <c r="F4146">
        <v>1</v>
      </c>
    </row>
    <row r="4147" spans="1:6">
      <c r="A4147" s="91">
        <v>44165</v>
      </c>
      <c r="B4147" s="92">
        <v>44165</v>
      </c>
      <c r="C4147" s="93" t="s">
        <v>443</v>
      </c>
      <c r="D4147" s="94">
        <f>VLOOKUP(Pag_Inicio_Corr_mas_casos[[#This Row],[Corregimiento]],Hoja3!$A$2:$D$676,4,0)</f>
        <v>130716</v>
      </c>
      <c r="E4147" s="93">
        <v>11</v>
      </c>
      <c r="F4147">
        <v>1</v>
      </c>
    </row>
    <row r="4148" spans="1:6">
      <c r="A4148" s="91">
        <v>44165</v>
      </c>
      <c r="B4148" s="92">
        <v>44165</v>
      </c>
      <c r="C4148" s="93" t="s">
        <v>372</v>
      </c>
      <c r="D4148" s="94">
        <f>VLOOKUP(Pag_Inicio_Corr_mas_casos[[#This Row],[Corregimiento]],Hoja3!$A$2:$D$676,4,0)</f>
        <v>130709</v>
      </c>
      <c r="E4148" s="93">
        <v>10</v>
      </c>
      <c r="F4148">
        <v>1</v>
      </c>
    </row>
    <row r="4149" spans="1:6">
      <c r="A4149" s="103">
        <v>44166</v>
      </c>
      <c r="B4149" s="104">
        <v>44166</v>
      </c>
      <c r="C4149" s="105" t="s">
        <v>395</v>
      </c>
      <c r="D4149" s="106">
        <f>VLOOKUP(Pag_Inicio_Corr_mas_casos[[#This Row],[Corregimiento]],Hoja3!$A$2:$D$676,4,0)</f>
        <v>80812</v>
      </c>
      <c r="E4149" s="105">
        <v>62</v>
      </c>
    </row>
    <row r="4150" spans="1:6">
      <c r="A4150" s="103">
        <v>44166</v>
      </c>
      <c r="B4150" s="104">
        <v>44166</v>
      </c>
      <c r="C4150" s="105" t="s">
        <v>420</v>
      </c>
      <c r="D4150" s="106">
        <f>VLOOKUP(Pag_Inicio_Corr_mas_casos[[#This Row],[Corregimiento]],Hoja3!$A$2:$D$676,4,0)</f>
        <v>80809</v>
      </c>
      <c r="E4150" s="105">
        <v>62</v>
      </c>
    </row>
    <row r="4151" spans="1:6">
      <c r="A4151" s="103">
        <v>44166</v>
      </c>
      <c r="B4151" s="104">
        <v>44166</v>
      </c>
      <c r="C4151" s="105" t="s">
        <v>392</v>
      </c>
      <c r="D4151" s="106">
        <f>VLOOKUP(Pag_Inicio_Corr_mas_casos[[#This Row],[Corregimiento]],Hoja3!$A$2:$D$676,4,0)</f>
        <v>80819</v>
      </c>
      <c r="E4151" s="105">
        <v>47</v>
      </c>
    </row>
    <row r="4152" spans="1:6">
      <c r="A4152" s="103">
        <v>44166</v>
      </c>
      <c r="B4152" s="104">
        <v>44166</v>
      </c>
      <c r="C4152" s="105" t="s">
        <v>389</v>
      </c>
      <c r="D4152" s="106">
        <f>VLOOKUP(Pag_Inicio_Corr_mas_casos[[#This Row],[Corregimiento]],Hoja3!$A$2:$D$676,4,0)</f>
        <v>80822</v>
      </c>
      <c r="E4152" s="105">
        <v>40</v>
      </c>
    </row>
    <row r="4153" spans="1:6">
      <c r="A4153" s="103">
        <v>44166</v>
      </c>
      <c r="B4153" s="104">
        <v>44166</v>
      </c>
      <c r="C4153" s="105" t="s">
        <v>388</v>
      </c>
      <c r="D4153" s="106">
        <f>VLOOKUP(Pag_Inicio_Corr_mas_casos[[#This Row],[Corregimiento]],Hoja3!$A$2:$D$676,4,0)</f>
        <v>80817</v>
      </c>
      <c r="E4153" s="105">
        <v>37</v>
      </c>
    </row>
    <row r="4154" spans="1:6">
      <c r="A4154" s="103">
        <v>44166</v>
      </c>
      <c r="B4154" s="104">
        <v>44166</v>
      </c>
      <c r="C4154" s="105" t="s">
        <v>384</v>
      </c>
      <c r="D4154" s="106">
        <f>VLOOKUP(Pag_Inicio_Corr_mas_casos[[#This Row],[Corregimiento]],Hoja3!$A$2:$D$676,4,0)</f>
        <v>80821</v>
      </c>
      <c r="E4154" s="105">
        <v>35</v>
      </c>
    </row>
    <row r="4155" spans="1:6">
      <c r="A4155" s="103">
        <v>44166</v>
      </c>
      <c r="B4155" s="104">
        <v>44166</v>
      </c>
      <c r="C4155" s="105" t="s">
        <v>596</v>
      </c>
      <c r="D4155" s="106">
        <f>VLOOKUP(Pag_Inicio_Corr_mas_casos[[#This Row],[Corregimiento]],Hoja3!$A$2:$D$676,4,0)</f>
        <v>20610</v>
      </c>
      <c r="E4155" s="105">
        <v>33</v>
      </c>
    </row>
    <row r="4156" spans="1:6">
      <c r="A4156" s="103">
        <v>44166</v>
      </c>
      <c r="B4156" s="104">
        <v>44166</v>
      </c>
      <c r="C4156" s="105" t="s">
        <v>398</v>
      </c>
      <c r="D4156" s="106">
        <f>VLOOKUP(Pag_Inicio_Corr_mas_casos[[#This Row],[Corregimiento]],Hoja3!$A$2:$D$676,4,0)</f>
        <v>80806</v>
      </c>
      <c r="E4156" s="105">
        <v>30</v>
      </c>
    </row>
    <row r="4157" spans="1:6">
      <c r="A4157" s="103">
        <v>44166</v>
      </c>
      <c r="B4157" s="104">
        <v>44166</v>
      </c>
      <c r="C4157" s="105" t="s">
        <v>385</v>
      </c>
      <c r="D4157" s="106">
        <f>VLOOKUP(Pag_Inicio_Corr_mas_casos[[#This Row],[Corregimiento]],Hoja3!$A$2:$D$676,4,0)</f>
        <v>81007</v>
      </c>
      <c r="E4157" s="105">
        <v>29</v>
      </c>
    </row>
    <row r="4158" spans="1:6">
      <c r="A4158" s="103">
        <v>44166</v>
      </c>
      <c r="B4158" s="104">
        <v>44166</v>
      </c>
      <c r="C4158" s="105" t="s">
        <v>380</v>
      </c>
      <c r="D4158" s="106">
        <f>VLOOKUP(Pag_Inicio_Corr_mas_casos[[#This Row],[Corregimiento]],Hoja3!$A$2:$D$676,4,0)</f>
        <v>81002</v>
      </c>
      <c r="E4158" s="105">
        <v>29</v>
      </c>
    </row>
    <row r="4159" spans="1:6">
      <c r="A4159" s="103">
        <v>44166</v>
      </c>
      <c r="B4159" s="104">
        <v>44166</v>
      </c>
      <c r="C4159" s="105" t="s">
        <v>410</v>
      </c>
      <c r="D4159" s="106">
        <f>VLOOKUP(Pag_Inicio_Corr_mas_casos[[#This Row],[Corregimiento]],Hoja3!$A$2:$D$676,4,0)</f>
        <v>80815</v>
      </c>
      <c r="E4159" s="105">
        <v>29</v>
      </c>
    </row>
    <row r="4160" spans="1:6">
      <c r="A4160" s="103">
        <v>44166</v>
      </c>
      <c r="B4160" s="104">
        <v>44166</v>
      </c>
      <c r="C4160" s="105" t="s">
        <v>387</v>
      </c>
      <c r="D4160" s="106">
        <f>VLOOKUP(Pag_Inicio_Corr_mas_casos[[#This Row],[Corregimiento]],Hoja3!$A$2:$D$676,4,0)</f>
        <v>80816</v>
      </c>
      <c r="E4160" s="105">
        <v>29</v>
      </c>
    </row>
    <row r="4161" spans="1:5">
      <c r="A4161" s="103">
        <v>44166</v>
      </c>
      <c r="B4161" s="104">
        <v>44166</v>
      </c>
      <c r="C4161" s="105" t="s">
        <v>415</v>
      </c>
      <c r="D4161" s="106">
        <f>VLOOKUP(Pag_Inicio_Corr_mas_casos[[#This Row],[Corregimiento]],Hoja3!$A$2:$D$676,4,0)</f>
        <v>80826</v>
      </c>
      <c r="E4161" s="105">
        <v>28</v>
      </c>
    </row>
    <row r="4162" spans="1:5">
      <c r="A4162" s="103">
        <v>44166</v>
      </c>
      <c r="B4162" s="104">
        <v>44166</v>
      </c>
      <c r="C4162" s="105" t="s">
        <v>390</v>
      </c>
      <c r="D4162" s="106">
        <f>VLOOKUP(Pag_Inicio_Corr_mas_casos[[#This Row],[Corregimiento]],Hoja3!$A$2:$D$676,4,0)</f>
        <v>80823</v>
      </c>
      <c r="E4162" s="105">
        <v>27</v>
      </c>
    </row>
    <row r="4163" spans="1:5">
      <c r="A4163" s="103">
        <v>44166</v>
      </c>
      <c r="B4163" s="104">
        <v>44166</v>
      </c>
      <c r="C4163" s="105" t="s">
        <v>405</v>
      </c>
      <c r="D4163" s="106">
        <f>VLOOKUP(Pag_Inicio_Corr_mas_casos[[#This Row],[Corregimiento]],Hoja3!$A$2:$D$676,4,0)</f>
        <v>80813</v>
      </c>
      <c r="E4163" s="105">
        <v>26</v>
      </c>
    </row>
    <row r="4164" spans="1:5">
      <c r="A4164" s="103">
        <v>44166</v>
      </c>
      <c r="B4164" s="104">
        <v>44166</v>
      </c>
      <c r="C4164" s="105" t="s">
        <v>426</v>
      </c>
      <c r="D4164" s="106">
        <f>VLOOKUP(Pag_Inicio_Corr_mas_casos[[#This Row],[Corregimiento]],Hoja3!$A$2:$D$676,4,0)</f>
        <v>81009</v>
      </c>
      <c r="E4164" s="105">
        <v>26</v>
      </c>
    </row>
    <row r="4165" spans="1:5">
      <c r="A4165" s="103">
        <v>44166</v>
      </c>
      <c r="B4165" s="104">
        <v>44166</v>
      </c>
      <c r="C4165" s="105" t="s">
        <v>431</v>
      </c>
      <c r="D4165" s="106">
        <f>VLOOKUP(Pag_Inicio_Corr_mas_casos[[#This Row],[Corregimiento]],Hoja3!$A$2:$D$676,4,0)</f>
        <v>80807</v>
      </c>
      <c r="E4165" s="105">
        <v>25</v>
      </c>
    </row>
    <row r="4166" spans="1:5">
      <c r="A4166" s="103">
        <v>44166</v>
      </c>
      <c r="B4166" s="104">
        <v>44166</v>
      </c>
      <c r="C4166" s="105" t="s">
        <v>400</v>
      </c>
      <c r="D4166" s="106">
        <f>VLOOKUP(Pag_Inicio_Corr_mas_casos[[#This Row],[Corregimiento]],Hoja3!$A$2:$D$676,4,0)</f>
        <v>80810</v>
      </c>
      <c r="E4166" s="105">
        <v>24</v>
      </c>
    </row>
    <row r="4167" spans="1:5">
      <c r="A4167" s="103">
        <v>44166</v>
      </c>
      <c r="B4167" s="104">
        <v>44166</v>
      </c>
      <c r="C4167" s="105" t="s">
        <v>448</v>
      </c>
      <c r="D4167" s="106">
        <f>VLOOKUP(Pag_Inicio_Corr_mas_casos[[#This Row],[Corregimiento]],Hoja3!$A$2:$D$676,4,0)</f>
        <v>20101</v>
      </c>
      <c r="E4167" s="105">
        <v>23</v>
      </c>
    </row>
    <row r="4168" spans="1:5">
      <c r="A4168" s="103">
        <v>44166</v>
      </c>
      <c r="B4168" s="104">
        <v>44166</v>
      </c>
      <c r="C4168" s="105" t="s">
        <v>391</v>
      </c>
      <c r="D4168" s="106">
        <f>VLOOKUP(Pag_Inicio_Corr_mas_casos[[#This Row],[Corregimiento]],Hoja3!$A$2:$D$676,4,0)</f>
        <v>81001</v>
      </c>
      <c r="E4168" s="105">
        <v>23</v>
      </c>
    </row>
    <row r="4169" spans="1:5">
      <c r="A4169" s="103">
        <v>44166</v>
      </c>
      <c r="B4169" s="104">
        <v>44166</v>
      </c>
      <c r="C4169" s="105" t="s">
        <v>381</v>
      </c>
      <c r="D4169" s="106">
        <f>VLOOKUP(Pag_Inicio_Corr_mas_casos[[#This Row],[Corregimiento]],Hoja3!$A$2:$D$676,4,0)</f>
        <v>130106</v>
      </c>
      <c r="E4169" s="105">
        <v>23</v>
      </c>
    </row>
    <row r="4170" spans="1:5">
      <c r="A4170" s="103">
        <v>44166</v>
      </c>
      <c r="B4170" s="104">
        <v>44166</v>
      </c>
      <c r="C4170" s="105" t="s">
        <v>383</v>
      </c>
      <c r="D4170" s="106">
        <f>VLOOKUP(Pag_Inicio_Corr_mas_casos[[#This Row],[Corregimiento]],Hoja3!$A$2:$D$676,4,0)</f>
        <v>130102</v>
      </c>
      <c r="E4170" s="105">
        <v>21</v>
      </c>
    </row>
    <row r="4171" spans="1:5">
      <c r="A4171" s="103">
        <v>44166</v>
      </c>
      <c r="B4171" s="104">
        <v>44166</v>
      </c>
      <c r="C4171" s="105" t="s">
        <v>409</v>
      </c>
      <c r="D4171" s="106">
        <f>VLOOKUP(Pag_Inicio_Corr_mas_casos[[#This Row],[Corregimiento]],Hoja3!$A$2:$D$676,4,0)</f>
        <v>80820</v>
      </c>
      <c r="E4171" s="105">
        <v>21</v>
      </c>
    </row>
    <row r="4172" spans="1:5">
      <c r="A4172" s="103">
        <v>44166</v>
      </c>
      <c r="B4172" s="104">
        <v>44166</v>
      </c>
      <c r="C4172" s="105" t="s">
        <v>418</v>
      </c>
      <c r="D4172" s="106">
        <f>VLOOKUP(Pag_Inicio_Corr_mas_casos[[#This Row],[Corregimiento]],Hoja3!$A$2:$D$676,4,0)</f>
        <v>130105</v>
      </c>
      <c r="E4172" s="105">
        <v>21</v>
      </c>
    </row>
    <row r="4173" spans="1:5">
      <c r="A4173" s="103">
        <v>44166</v>
      </c>
      <c r="B4173" s="104">
        <v>44166</v>
      </c>
      <c r="C4173" s="105" t="s">
        <v>436</v>
      </c>
      <c r="D4173" s="106">
        <f>VLOOKUP(Pag_Inicio_Corr_mas_casos[[#This Row],[Corregimiento]],Hoja3!$A$2:$D$676,4,0)</f>
        <v>91001</v>
      </c>
      <c r="E4173" s="105">
        <v>20</v>
      </c>
    </row>
    <row r="4174" spans="1:5">
      <c r="A4174" s="103">
        <v>44166</v>
      </c>
      <c r="B4174" s="104">
        <v>44166</v>
      </c>
      <c r="C4174" s="105" t="s">
        <v>432</v>
      </c>
      <c r="D4174" s="106">
        <f>VLOOKUP(Pag_Inicio_Corr_mas_casos[[#This Row],[Corregimiento]],Hoja3!$A$2:$D$676,4,0)</f>
        <v>80814</v>
      </c>
      <c r="E4174" s="105">
        <v>19</v>
      </c>
    </row>
    <row r="4175" spans="1:5">
      <c r="A4175" s="103">
        <v>44166</v>
      </c>
      <c r="B4175" s="104">
        <v>44166</v>
      </c>
      <c r="C4175" s="105" t="s">
        <v>386</v>
      </c>
      <c r="D4175" s="106">
        <f>VLOOKUP(Pag_Inicio_Corr_mas_casos[[#This Row],[Corregimiento]],Hoja3!$A$2:$D$676,4,0)</f>
        <v>81008</v>
      </c>
      <c r="E4175" s="105">
        <v>19</v>
      </c>
    </row>
    <row r="4176" spans="1:5">
      <c r="A4176" s="103">
        <v>44166</v>
      </c>
      <c r="B4176" s="104">
        <v>44166</v>
      </c>
      <c r="C4176" s="105" t="s">
        <v>399</v>
      </c>
      <c r="D4176" s="106">
        <f>VLOOKUP(Pag_Inicio_Corr_mas_casos[[#This Row],[Corregimiento]],Hoja3!$A$2:$D$676,4,0)</f>
        <v>130108</v>
      </c>
      <c r="E4176" s="105">
        <v>18</v>
      </c>
    </row>
    <row r="4177" spans="1:5">
      <c r="A4177" s="103">
        <v>44166</v>
      </c>
      <c r="B4177" s="104">
        <v>44166</v>
      </c>
      <c r="C4177" s="105" t="s">
        <v>414</v>
      </c>
      <c r="D4177" s="106">
        <f>VLOOKUP(Pag_Inicio_Corr_mas_casos[[#This Row],[Corregimiento]],Hoja3!$A$2:$D$676,4,0)</f>
        <v>130708</v>
      </c>
      <c r="E4177" s="105">
        <v>18</v>
      </c>
    </row>
    <row r="4178" spans="1:5">
      <c r="A4178" s="103">
        <v>44166</v>
      </c>
      <c r="B4178" s="104">
        <v>44166</v>
      </c>
      <c r="C4178" s="105" t="s">
        <v>412</v>
      </c>
      <c r="D4178" s="106">
        <f>VLOOKUP(Pag_Inicio_Corr_mas_casos[[#This Row],[Corregimiento]],Hoja3!$A$2:$D$676,4,0)</f>
        <v>80811</v>
      </c>
      <c r="E4178" s="105">
        <v>18</v>
      </c>
    </row>
    <row r="4179" spans="1:5">
      <c r="A4179" s="103">
        <v>44166</v>
      </c>
      <c r="B4179" s="104">
        <v>44166</v>
      </c>
      <c r="C4179" s="105" t="s">
        <v>443</v>
      </c>
      <c r="D4179" s="106">
        <f>VLOOKUP(Pag_Inicio_Corr_mas_casos[[#This Row],[Corregimiento]],Hoja3!$A$2:$D$676,4,0)</f>
        <v>130716</v>
      </c>
      <c r="E4179" s="105">
        <v>17</v>
      </c>
    </row>
    <row r="4180" spans="1:5">
      <c r="A4180" s="103">
        <v>44166</v>
      </c>
      <c r="B4180" s="104">
        <v>44166</v>
      </c>
      <c r="C4180" s="105" t="s">
        <v>429</v>
      </c>
      <c r="D4180" s="106">
        <f>VLOOKUP(Pag_Inicio_Corr_mas_casos[[#This Row],[Corregimiento]],Hoja3!$A$2:$D$676,4,0)</f>
        <v>80804</v>
      </c>
      <c r="E4180" s="105">
        <v>16</v>
      </c>
    </row>
    <row r="4181" spans="1:5">
      <c r="A4181" s="103">
        <v>44166</v>
      </c>
      <c r="B4181" s="104">
        <v>44166</v>
      </c>
      <c r="C4181" s="105" t="s">
        <v>379</v>
      </c>
      <c r="D4181" s="106">
        <f>VLOOKUP(Pag_Inicio_Corr_mas_casos[[#This Row],[Corregimiento]],Hoja3!$A$2:$D$676,4,0)</f>
        <v>130101</v>
      </c>
      <c r="E4181" s="105">
        <v>15</v>
      </c>
    </row>
    <row r="4182" spans="1:5">
      <c r="A4182" s="103">
        <v>44166</v>
      </c>
      <c r="B4182" s="104">
        <v>44166</v>
      </c>
      <c r="C4182" s="105" t="s">
        <v>600</v>
      </c>
      <c r="D4182" s="106">
        <f>VLOOKUP(Pag_Inicio_Corr_mas_casos[[#This Row],[Corregimiento]],Hoja3!$A$2:$D$676,4,0)</f>
        <v>41003</v>
      </c>
      <c r="E4182" s="105">
        <v>15</v>
      </c>
    </row>
    <row r="4183" spans="1:5">
      <c r="A4183" s="103">
        <v>44166</v>
      </c>
      <c r="B4183" s="104">
        <v>44166</v>
      </c>
      <c r="C4183" s="105" t="s">
        <v>425</v>
      </c>
      <c r="D4183" s="106">
        <f>VLOOKUP(Pag_Inicio_Corr_mas_casos[[#This Row],[Corregimiento]],Hoja3!$A$2:$D$676,4,0)</f>
        <v>81003</v>
      </c>
      <c r="E4183" s="105">
        <v>15</v>
      </c>
    </row>
    <row r="4184" spans="1:5">
      <c r="A4184" s="103">
        <v>44166</v>
      </c>
      <c r="B4184" s="104">
        <v>44166</v>
      </c>
      <c r="C4184" s="105" t="s">
        <v>416</v>
      </c>
      <c r="D4184" s="106">
        <f>VLOOKUP(Pag_Inicio_Corr_mas_casos[[#This Row],[Corregimiento]],Hoja3!$A$2:$D$676,4,0)</f>
        <v>50208</v>
      </c>
      <c r="E4184" s="105">
        <v>14</v>
      </c>
    </row>
    <row r="4185" spans="1:5">
      <c r="A4185" s="103">
        <v>44166</v>
      </c>
      <c r="B4185" s="104">
        <v>44166</v>
      </c>
      <c r="C4185" s="105" t="s">
        <v>459</v>
      </c>
      <c r="D4185" s="106">
        <f>VLOOKUP(Pag_Inicio_Corr_mas_casos[[#This Row],[Corregimiento]],Hoja3!$A$2:$D$676,4,0)</f>
        <v>40611</v>
      </c>
      <c r="E4185" s="105">
        <v>13</v>
      </c>
    </row>
    <row r="4186" spans="1:5">
      <c r="A4186" s="103">
        <v>44166</v>
      </c>
      <c r="B4186" s="104">
        <v>44166</v>
      </c>
      <c r="C4186" s="105" t="s">
        <v>396</v>
      </c>
      <c r="D4186" s="106">
        <f>VLOOKUP(Pag_Inicio_Corr_mas_casos[[#This Row],[Corregimiento]],Hoja3!$A$2:$D$676,4,0)</f>
        <v>130702</v>
      </c>
      <c r="E4186" s="105">
        <v>12</v>
      </c>
    </row>
    <row r="4187" spans="1:5">
      <c r="A4187" s="103">
        <v>44166</v>
      </c>
      <c r="B4187" s="104">
        <v>44166</v>
      </c>
      <c r="C4187" s="105" t="s">
        <v>408</v>
      </c>
      <c r="D4187" s="106">
        <f>VLOOKUP(Pag_Inicio_Corr_mas_casos[[#This Row],[Corregimiento]],Hoja3!$A$2:$D$676,4,0)</f>
        <v>80808</v>
      </c>
      <c r="E4187" s="105">
        <v>12</v>
      </c>
    </row>
    <row r="4188" spans="1:5">
      <c r="A4188" s="103">
        <v>44166</v>
      </c>
      <c r="B4188" s="104">
        <v>44166</v>
      </c>
      <c r="C4188" s="105" t="s">
        <v>601</v>
      </c>
      <c r="D4188" s="106">
        <f>VLOOKUP(Pag_Inicio_Corr_mas_casos[[#This Row],[Corregimiento]],Hoja3!$A$2:$D$676,4,0)</f>
        <v>90701</v>
      </c>
      <c r="E4188" s="105">
        <v>12</v>
      </c>
    </row>
    <row r="4189" spans="1:5">
      <c r="A4189" s="103">
        <v>44166</v>
      </c>
      <c r="B4189" s="104">
        <v>44166</v>
      </c>
      <c r="C4189" s="105" t="s">
        <v>405</v>
      </c>
      <c r="D4189" s="106">
        <f>VLOOKUP(Pag_Inicio_Corr_mas_casos[[#This Row],[Corregimiento]],Hoja3!$A$2:$D$676,4,0)</f>
        <v>80813</v>
      </c>
      <c r="E4189" s="105">
        <v>12</v>
      </c>
    </row>
    <row r="4190" spans="1:5">
      <c r="A4190" s="103">
        <v>44166</v>
      </c>
      <c r="B4190" s="104">
        <v>44166</v>
      </c>
      <c r="C4190" s="105" t="s">
        <v>393</v>
      </c>
      <c r="D4190" s="106">
        <f>VLOOKUP(Pag_Inicio_Corr_mas_casos[[#This Row],[Corregimiento]],Hoja3!$A$2:$D$676,4,0)</f>
        <v>130107</v>
      </c>
      <c r="E4190" s="105">
        <v>11</v>
      </c>
    </row>
    <row r="4191" spans="1:5">
      <c r="A4191" s="103">
        <v>44166</v>
      </c>
      <c r="B4191" s="104">
        <v>44166</v>
      </c>
      <c r="C4191" s="105" t="s">
        <v>427</v>
      </c>
      <c r="D4191" s="106">
        <f>VLOOKUP(Pag_Inicio_Corr_mas_casos[[#This Row],[Corregimiento]],Hoja3!$A$2:$D$676,4,0)</f>
        <v>30104</v>
      </c>
      <c r="E4191" s="105">
        <v>11</v>
      </c>
    </row>
    <row r="4192" spans="1:5">
      <c r="A4192" s="103">
        <v>44166</v>
      </c>
      <c r="B4192" s="104">
        <v>44166</v>
      </c>
      <c r="C4192" s="105" t="s">
        <v>372</v>
      </c>
      <c r="D4192" s="106">
        <f>VLOOKUP(Pag_Inicio_Corr_mas_casos[[#This Row],[Corregimiento]],Hoja3!$A$2:$D$676,4,0)</f>
        <v>130709</v>
      </c>
      <c r="E4192" s="105">
        <v>11</v>
      </c>
    </row>
    <row r="4193" spans="1:5">
      <c r="A4193" s="103">
        <v>44166</v>
      </c>
      <c r="B4193" s="104">
        <v>44166</v>
      </c>
      <c r="C4193" s="105" t="s">
        <v>451</v>
      </c>
      <c r="D4193" s="106">
        <f>VLOOKUP(Pag_Inicio_Corr_mas_casos[[#This Row],[Corregimiento]],Hoja3!$A$2:$D$676,4,0)</f>
        <v>20601</v>
      </c>
      <c r="E4193" s="105">
        <v>11</v>
      </c>
    </row>
    <row r="4194" spans="1:5">
      <c r="A4194" s="103">
        <v>44166</v>
      </c>
      <c r="B4194" s="104">
        <v>44166</v>
      </c>
      <c r="C4194" s="105" t="s">
        <v>424</v>
      </c>
      <c r="D4194" s="106">
        <f>VLOOKUP(Pag_Inicio_Corr_mas_casos[[#This Row],[Corregimiento]],Hoja3!$A$2:$D$676,4,0)</f>
        <v>130717</v>
      </c>
      <c r="E4194" s="105">
        <v>11</v>
      </c>
    </row>
    <row r="4195" spans="1:5">
      <c r="A4195" s="103">
        <v>44166</v>
      </c>
      <c r="B4195" s="104">
        <v>44166</v>
      </c>
      <c r="C4195" s="105" t="s">
        <v>470</v>
      </c>
      <c r="D4195" s="106">
        <f>VLOOKUP(Pag_Inicio_Corr_mas_casos[[#This Row],[Corregimiento]],Hoja3!$A$2:$D$676,4,0)</f>
        <v>30110</v>
      </c>
      <c r="E4195" s="105">
        <v>11</v>
      </c>
    </row>
    <row r="4196" spans="1:5">
      <c r="A4196" s="99">
        <v>44167</v>
      </c>
      <c r="B4196" s="100">
        <v>44167</v>
      </c>
      <c r="C4196" s="101" t="s">
        <v>379</v>
      </c>
      <c r="D4196" s="102">
        <f>VLOOKUP(Pag_Inicio_Corr_mas_casos[[#This Row],[Corregimiento]],Hoja3!$A$2:$D$676,4,0)</f>
        <v>130101</v>
      </c>
      <c r="E4196" s="101">
        <v>119</v>
      </c>
    </row>
    <row r="4197" spans="1:5">
      <c r="A4197" s="99">
        <v>44167</v>
      </c>
      <c r="B4197" s="100">
        <v>44167</v>
      </c>
      <c r="C4197" s="101" t="s">
        <v>381</v>
      </c>
      <c r="D4197" s="102">
        <f>VLOOKUP(Pag_Inicio_Corr_mas_casos[[#This Row],[Corregimiento]],Hoja3!$A$2:$D$676,4,0)</f>
        <v>130106</v>
      </c>
      <c r="E4197" s="101">
        <v>87</v>
      </c>
    </row>
    <row r="4198" spans="1:5">
      <c r="A4198" s="99">
        <v>44167</v>
      </c>
      <c r="B4198" s="100">
        <v>44167</v>
      </c>
      <c r="C4198" s="101" t="s">
        <v>420</v>
      </c>
      <c r="D4198" s="102">
        <f>VLOOKUP(Pag_Inicio_Corr_mas_casos[[#This Row],[Corregimiento]],Hoja3!$A$2:$D$676,4,0)</f>
        <v>80809</v>
      </c>
      <c r="E4198" s="101">
        <v>68</v>
      </c>
    </row>
    <row r="4199" spans="1:5">
      <c r="A4199" s="99">
        <v>44167</v>
      </c>
      <c r="B4199" s="100">
        <v>44167</v>
      </c>
      <c r="C4199" s="101" t="s">
        <v>383</v>
      </c>
      <c r="D4199" s="102">
        <f>VLOOKUP(Pag_Inicio_Corr_mas_casos[[#This Row],[Corregimiento]],Hoja3!$A$2:$D$676,4,0)</f>
        <v>130102</v>
      </c>
      <c r="E4199" s="101">
        <v>66</v>
      </c>
    </row>
    <row r="4200" spans="1:5">
      <c r="A4200" s="99">
        <v>44167</v>
      </c>
      <c r="B4200" s="100">
        <v>44167</v>
      </c>
      <c r="C4200" s="101" t="s">
        <v>395</v>
      </c>
      <c r="D4200" s="102">
        <f>VLOOKUP(Pag_Inicio_Corr_mas_casos[[#This Row],[Corregimiento]],Hoja3!$A$2:$D$676,4,0)</f>
        <v>80812</v>
      </c>
      <c r="E4200" s="101">
        <v>65</v>
      </c>
    </row>
    <row r="4201" spans="1:5">
      <c r="A4201" s="99">
        <v>44167</v>
      </c>
      <c r="B4201" s="100">
        <v>44167</v>
      </c>
      <c r="C4201" s="101" t="s">
        <v>392</v>
      </c>
      <c r="D4201" s="102">
        <f>VLOOKUP(Pag_Inicio_Corr_mas_casos[[#This Row],[Corregimiento]],Hoja3!$A$2:$D$676,4,0)</f>
        <v>80819</v>
      </c>
      <c r="E4201" s="101">
        <v>57</v>
      </c>
    </row>
    <row r="4202" spans="1:5">
      <c r="A4202" s="99">
        <v>44167</v>
      </c>
      <c r="B4202" s="100">
        <v>44167</v>
      </c>
      <c r="C4202" s="101" t="s">
        <v>414</v>
      </c>
      <c r="D4202" s="102">
        <f>VLOOKUP(Pag_Inicio_Corr_mas_casos[[#This Row],[Corregimiento]],Hoja3!$A$2:$D$676,4,0)</f>
        <v>130708</v>
      </c>
      <c r="E4202" s="101">
        <v>53</v>
      </c>
    </row>
    <row r="4203" spans="1:5">
      <c r="A4203" s="99">
        <v>44167</v>
      </c>
      <c r="B4203" s="100">
        <v>44167</v>
      </c>
      <c r="C4203" s="101" t="s">
        <v>398</v>
      </c>
      <c r="D4203" s="102">
        <f>VLOOKUP(Pag_Inicio_Corr_mas_casos[[#This Row],[Corregimiento]],Hoja3!$A$2:$D$676,4,0)</f>
        <v>80806</v>
      </c>
      <c r="E4203" s="101">
        <v>51</v>
      </c>
    </row>
    <row r="4204" spans="1:5">
      <c r="A4204" s="99">
        <v>44167</v>
      </c>
      <c r="B4204" s="100">
        <v>44167</v>
      </c>
      <c r="C4204" s="101" t="s">
        <v>399</v>
      </c>
      <c r="D4204" s="102">
        <f>VLOOKUP(Pag_Inicio_Corr_mas_casos[[#This Row],[Corregimiento]],Hoja3!$A$2:$D$676,4,0)</f>
        <v>130108</v>
      </c>
      <c r="E4204" s="101">
        <v>51</v>
      </c>
    </row>
    <row r="4205" spans="1:5">
      <c r="A4205" s="99">
        <v>44167</v>
      </c>
      <c r="B4205" s="100">
        <v>44167</v>
      </c>
      <c r="C4205" s="101" t="s">
        <v>384</v>
      </c>
      <c r="D4205" s="102">
        <f>VLOOKUP(Pag_Inicio_Corr_mas_casos[[#This Row],[Corregimiento]],Hoja3!$A$2:$D$676,4,0)</f>
        <v>80821</v>
      </c>
      <c r="E4205" s="101">
        <v>50</v>
      </c>
    </row>
    <row r="4206" spans="1:5">
      <c r="A4206" s="99">
        <v>44167</v>
      </c>
      <c r="B4206" s="100">
        <v>44167</v>
      </c>
      <c r="C4206" s="101" t="s">
        <v>415</v>
      </c>
      <c r="D4206" s="102">
        <f>VLOOKUP(Pag_Inicio_Corr_mas_casos[[#This Row],[Corregimiento]],Hoja3!$A$2:$D$676,4,0)</f>
        <v>80826</v>
      </c>
      <c r="E4206" s="101">
        <v>49</v>
      </c>
    </row>
    <row r="4207" spans="1:5">
      <c r="A4207" s="99">
        <v>44167</v>
      </c>
      <c r="B4207" s="100">
        <v>44167</v>
      </c>
      <c r="C4207" s="101" t="s">
        <v>393</v>
      </c>
      <c r="D4207" s="102">
        <f>VLOOKUP(Pag_Inicio_Corr_mas_casos[[#This Row],[Corregimiento]],Hoja3!$A$2:$D$676,4,0)</f>
        <v>130107</v>
      </c>
      <c r="E4207" s="101">
        <v>49</v>
      </c>
    </row>
    <row r="4208" spans="1:5">
      <c r="A4208" s="99">
        <v>44167</v>
      </c>
      <c r="B4208" s="100">
        <v>44167</v>
      </c>
      <c r="C4208" s="101" t="s">
        <v>426</v>
      </c>
      <c r="D4208" s="102">
        <f>VLOOKUP(Pag_Inicio_Corr_mas_casos[[#This Row],[Corregimiento]],Hoja3!$A$2:$D$676,4,0)</f>
        <v>81009</v>
      </c>
      <c r="E4208" s="101">
        <v>45</v>
      </c>
    </row>
    <row r="4209" spans="1:5">
      <c r="A4209" s="99">
        <v>44167</v>
      </c>
      <c r="B4209" s="100">
        <v>44167</v>
      </c>
      <c r="C4209" s="101" t="s">
        <v>400</v>
      </c>
      <c r="D4209" s="102">
        <f>VLOOKUP(Pag_Inicio_Corr_mas_casos[[#This Row],[Corregimiento]],Hoja3!$A$2:$D$676,4,0)</f>
        <v>80810</v>
      </c>
      <c r="E4209" s="101">
        <v>44</v>
      </c>
    </row>
    <row r="4210" spans="1:5">
      <c r="A4210" s="99">
        <v>44167</v>
      </c>
      <c r="B4210" s="100">
        <v>44167</v>
      </c>
      <c r="C4210" s="101" t="s">
        <v>425</v>
      </c>
      <c r="D4210" s="102">
        <f>VLOOKUP(Pag_Inicio_Corr_mas_casos[[#This Row],[Corregimiento]],Hoja3!$A$2:$D$676,4,0)</f>
        <v>81003</v>
      </c>
      <c r="E4210" s="101">
        <v>42</v>
      </c>
    </row>
    <row r="4211" spans="1:5">
      <c r="A4211" s="99">
        <v>44167</v>
      </c>
      <c r="B4211" s="100">
        <v>44167</v>
      </c>
      <c r="C4211" s="101" t="s">
        <v>385</v>
      </c>
      <c r="D4211" s="102">
        <f>VLOOKUP(Pag_Inicio_Corr_mas_casos[[#This Row],[Corregimiento]],Hoja3!$A$2:$D$676,4,0)</f>
        <v>81007</v>
      </c>
      <c r="E4211" s="101">
        <v>41</v>
      </c>
    </row>
    <row r="4212" spans="1:5">
      <c r="A4212" s="99">
        <v>44167</v>
      </c>
      <c r="B4212" s="100">
        <v>44167</v>
      </c>
      <c r="C4212" s="101" t="s">
        <v>396</v>
      </c>
      <c r="D4212" s="102">
        <f>VLOOKUP(Pag_Inicio_Corr_mas_casos[[#This Row],[Corregimiento]],Hoja3!$A$2:$D$676,4,0)</f>
        <v>130702</v>
      </c>
      <c r="E4212" s="101">
        <v>41</v>
      </c>
    </row>
    <row r="4213" spans="1:5">
      <c r="A4213" s="99">
        <v>44167</v>
      </c>
      <c r="B4213" s="100">
        <v>44167</v>
      </c>
      <c r="C4213" s="101" t="s">
        <v>389</v>
      </c>
      <c r="D4213" s="102">
        <f>VLOOKUP(Pag_Inicio_Corr_mas_casos[[#This Row],[Corregimiento]],Hoja3!$A$2:$D$676,4,0)</f>
        <v>80822</v>
      </c>
      <c r="E4213" s="101">
        <v>38</v>
      </c>
    </row>
    <row r="4214" spans="1:5">
      <c r="A4214" s="99">
        <v>44167</v>
      </c>
      <c r="B4214" s="100">
        <v>44167</v>
      </c>
      <c r="C4214" s="101" t="s">
        <v>388</v>
      </c>
      <c r="D4214" s="102">
        <f>VLOOKUP(Pag_Inicio_Corr_mas_casos[[#This Row],[Corregimiento]],Hoja3!$A$2:$D$676,4,0)</f>
        <v>80817</v>
      </c>
      <c r="E4214" s="101">
        <v>49</v>
      </c>
    </row>
    <row r="4215" spans="1:5">
      <c r="A4215" s="99">
        <v>44167</v>
      </c>
      <c r="B4215" s="100">
        <v>44167</v>
      </c>
      <c r="C4215" s="101" t="s">
        <v>405</v>
      </c>
      <c r="D4215" s="102">
        <f>VLOOKUP(Pag_Inicio_Corr_mas_casos[[#This Row],[Corregimiento]],Hoja3!$A$2:$D$676,4,0)</f>
        <v>80813</v>
      </c>
      <c r="E4215" s="101">
        <v>32</v>
      </c>
    </row>
    <row r="4216" spans="1:5">
      <c r="A4216" s="99">
        <v>44167</v>
      </c>
      <c r="B4216" s="100">
        <v>44167</v>
      </c>
      <c r="C4216" s="101" t="s">
        <v>431</v>
      </c>
      <c r="D4216" s="102">
        <f>VLOOKUP(Pag_Inicio_Corr_mas_casos[[#This Row],[Corregimiento]],Hoja3!$A$2:$D$676,4,0)</f>
        <v>80807</v>
      </c>
      <c r="E4216" s="101">
        <v>31</v>
      </c>
    </row>
    <row r="4217" spans="1:5">
      <c r="A4217" s="99">
        <v>44167</v>
      </c>
      <c r="B4217" s="100">
        <v>44167</v>
      </c>
      <c r="C4217" s="101" t="s">
        <v>387</v>
      </c>
      <c r="D4217" s="102">
        <f>VLOOKUP(Pag_Inicio_Corr_mas_casos[[#This Row],[Corregimiento]],Hoja3!$A$2:$D$676,4,0)</f>
        <v>80816</v>
      </c>
      <c r="E4217" s="101">
        <v>30</v>
      </c>
    </row>
    <row r="4218" spans="1:5">
      <c r="A4218" s="99">
        <v>44167</v>
      </c>
      <c r="B4218" s="100">
        <v>44167</v>
      </c>
      <c r="C4218" s="101" t="s">
        <v>397</v>
      </c>
      <c r="D4218" s="102">
        <f>VLOOKUP(Pag_Inicio_Corr_mas_casos[[#This Row],[Corregimiento]],Hoja3!$A$2:$D$676,4,0)</f>
        <v>40601</v>
      </c>
      <c r="E4218" s="101">
        <v>29</v>
      </c>
    </row>
    <row r="4219" spans="1:5">
      <c r="A4219" s="99">
        <v>44167</v>
      </c>
      <c r="B4219" s="100">
        <v>44167</v>
      </c>
      <c r="C4219" s="101" t="s">
        <v>390</v>
      </c>
      <c r="D4219" s="102">
        <f>VLOOKUP(Pag_Inicio_Corr_mas_casos[[#This Row],[Corregimiento]],Hoja3!$A$2:$D$676,4,0)</f>
        <v>80823</v>
      </c>
      <c r="E4219" s="101">
        <v>29</v>
      </c>
    </row>
    <row r="4220" spans="1:5">
      <c r="A4220" s="99">
        <v>44167</v>
      </c>
      <c r="B4220" s="100">
        <v>44167</v>
      </c>
      <c r="C4220" s="101" t="s">
        <v>386</v>
      </c>
      <c r="D4220" s="102">
        <f>VLOOKUP(Pag_Inicio_Corr_mas_casos[[#This Row],[Corregimiento]],Hoja3!$A$2:$D$676,4,0)</f>
        <v>81008</v>
      </c>
      <c r="E4220" s="101">
        <v>27</v>
      </c>
    </row>
    <row r="4221" spans="1:5">
      <c r="A4221" s="99">
        <v>44167</v>
      </c>
      <c r="B4221" s="100">
        <v>44167</v>
      </c>
      <c r="C4221" s="101" t="s">
        <v>583</v>
      </c>
      <c r="D4221" s="102">
        <f>VLOOKUP(Pag_Inicio_Corr_mas_casos[[#This Row],[Corregimiento]],Hoja3!$A$2:$D$676,4,0)</f>
        <v>60202</v>
      </c>
      <c r="E4221" s="101">
        <v>23</v>
      </c>
    </row>
    <row r="4222" spans="1:5">
      <c r="A4222" s="99">
        <v>44167</v>
      </c>
      <c r="B4222" s="100">
        <v>44167</v>
      </c>
      <c r="C4222" s="101" t="s">
        <v>432</v>
      </c>
      <c r="D4222" s="102">
        <f>VLOOKUP(Pag_Inicio_Corr_mas_casos[[#This Row],[Corregimiento]],Hoja3!$A$2:$D$676,4,0)</f>
        <v>80814</v>
      </c>
      <c r="E4222" s="101">
        <v>22</v>
      </c>
    </row>
    <row r="4223" spans="1:5">
      <c r="A4223" s="99">
        <v>44167</v>
      </c>
      <c r="B4223" s="100">
        <v>44167</v>
      </c>
      <c r="C4223" s="101" t="s">
        <v>409</v>
      </c>
      <c r="D4223" s="102">
        <f>VLOOKUP(Pag_Inicio_Corr_mas_casos[[#This Row],[Corregimiento]],Hoja3!$A$2:$D$676,4,0)</f>
        <v>80820</v>
      </c>
      <c r="E4223" s="101">
        <v>22</v>
      </c>
    </row>
    <row r="4224" spans="1:5">
      <c r="A4224" s="99">
        <v>44167</v>
      </c>
      <c r="B4224" s="100">
        <v>44167</v>
      </c>
      <c r="C4224" s="101" t="s">
        <v>424</v>
      </c>
      <c r="D4224" s="102">
        <f>VLOOKUP(Pag_Inicio_Corr_mas_casos[[#This Row],[Corregimiento]],Hoja3!$A$2:$D$676,4,0)</f>
        <v>130717</v>
      </c>
      <c r="E4224" s="101">
        <v>20</v>
      </c>
    </row>
    <row r="4225" spans="1:5">
      <c r="A4225" s="99">
        <v>44167</v>
      </c>
      <c r="B4225" s="100">
        <v>44167</v>
      </c>
      <c r="C4225" s="101" t="s">
        <v>380</v>
      </c>
      <c r="D4225" s="102">
        <f>VLOOKUP(Pag_Inicio_Corr_mas_casos[[#This Row],[Corregimiento]],Hoja3!$A$2:$D$676,4,0)</f>
        <v>81002</v>
      </c>
      <c r="E4225" s="101">
        <v>20</v>
      </c>
    </row>
    <row r="4226" spans="1:5">
      <c r="A4226" s="99">
        <v>44167</v>
      </c>
      <c r="B4226" s="100">
        <v>44167</v>
      </c>
      <c r="C4226" s="101" t="s">
        <v>391</v>
      </c>
      <c r="D4226" s="102">
        <f>VLOOKUP(Pag_Inicio_Corr_mas_casos[[#This Row],[Corregimiento]],Hoja3!$A$2:$D$676,4,0)</f>
        <v>81001</v>
      </c>
      <c r="E4226" s="101">
        <v>19</v>
      </c>
    </row>
    <row r="4227" spans="1:5">
      <c r="A4227" s="99">
        <v>44167</v>
      </c>
      <c r="B4227" s="100">
        <v>44167</v>
      </c>
      <c r="C4227" s="101" t="s">
        <v>412</v>
      </c>
      <c r="D4227" s="102">
        <f>VLOOKUP(Pag_Inicio_Corr_mas_casos[[#This Row],[Corregimiento]],Hoja3!$A$2:$D$676,4,0)</f>
        <v>80811</v>
      </c>
      <c r="E4227" s="101">
        <v>18</v>
      </c>
    </row>
    <row r="4228" spans="1:5">
      <c r="A4228" s="99">
        <v>44167</v>
      </c>
      <c r="B4228" s="100">
        <v>44167</v>
      </c>
      <c r="C4228" s="101" t="s">
        <v>485</v>
      </c>
      <c r="D4228" s="102">
        <f>VLOOKUP(Pag_Inicio_Corr_mas_casos[[#This Row],[Corregimiento]],Hoja3!$A$2:$D$676,4,0)</f>
        <v>41401</v>
      </c>
      <c r="E4228" s="101">
        <v>17</v>
      </c>
    </row>
    <row r="4229" spans="1:5">
      <c r="A4229" s="99">
        <v>44167</v>
      </c>
      <c r="B4229" s="100">
        <v>44167</v>
      </c>
      <c r="C4229" s="101" t="s">
        <v>410</v>
      </c>
      <c r="D4229" s="102">
        <f>VLOOKUP(Pag_Inicio_Corr_mas_casos[[#This Row],[Corregimiento]],Hoja3!$A$2:$D$676,4,0)</f>
        <v>80815</v>
      </c>
      <c r="E4229" s="101">
        <v>32</v>
      </c>
    </row>
    <row r="4230" spans="1:5">
      <c r="A4230" s="99">
        <v>44167</v>
      </c>
      <c r="B4230" s="100">
        <v>44167</v>
      </c>
      <c r="C4230" s="101" t="s">
        <v>443</v>
      </c>
      <c r="D4230" s="102">
        <f>VLOOKUP(Pag_Inicio_Corr_mas_casos[[#This Row],[Corregimiento]],Hoja3!$A$2:$D$676,4,0)</f>
        <v>130716</v>
      </c>
      <c r="E4230" s="101">
        <v>16</v>
      </c>
    </row>
    <row r="4231" spans="1:5">
      <c r="A4231" s="99">
        <v>44167</v>
      </c>
      <c r="B4231" s="100">
        <v>44167</v>
      </c>
      <c r="C4231" s="101" t="s">
        <v>418</v>
      </c>
      <c r="D4231" s="102">
        <f>VLOOKUP(Pag_Inicio_Corr_mas_casos[[#This Row],[Corregimiento]],Hoja3!$A$2:$D$676,4,0)</f>
        <v>130105</v>
      </c>
      <c r="E4231" s="101">
        <v>15</v>
      </c>
    </row>
    <row r="4232" spans="1:5">
      <c r="A4232" s="99">
        <v>44167</v>
      </c>
      <c r="B4232" s="100">
        <v>44167</v>
      </c>
      <c r="C4232" s="101" t="s">
        <v>408</v>
      </c>
      <c r="D4232" s="102">
        <f>VLOOKUP(Pag_Inicio_Corr_mas_casos[[#This Row],[Corregimiento]],Hoja3!$A$2:$D$676,4,0)</f>
        <v>80808</v>
      </c>
      <c r="E4232" s="101">
        <v>14</v>
      </c>
    </row>
    <row r="4233" spans="1:5">
      <c r="A4233" s="99">
        <v>44167</v>
      </c>
      <c r="B4233" s="100">
        <v>44167</v>
      </c>
      <c r="C4233" s="101" t="s">
        <v>521</v>
      </c>
      <c r="D4233" s="102">
        <f>VLOOKUP(Pag_Inicio_Corr_mas_casos[[#This Row],[Corregimiento]],Hoja3!$A$2:$D$676,4,0)</f>
        <v>20107</v>
      </c>
      <c r="E4233" s="101">
        <v>13</v>
      </c>
    </row>
    <row r="4234" spans="1:5">
      <c r="A4234" s="99">
        <v>44167</v>
      </c>
      <c r="B4234" s="100">
        <v>44167</v>
      </c>
      <c r="C4234" s="101" t="s">
        <v>394</v>
      </c>
      <c r="D4234" s="102">
        <f>VLOOKUP(Pag_Inicio_Corr_mas_casos[[#This Row],[Corregimiento]],Hoja3!$A$2:$D$676,4,0)</f>
        <v>81006</v>
      </c>
      <c r="E4234" s="101">
        <v>13</v>
      </c>
    </row>
    <row r="4235" spans="1:5">
      <c r="A4235" s="99">
        <v>44167</v>
      </c>
      <c r="B4235" s="100">
        <v>44167</v>
      </c>
      <c r="C4235" s="101" t="s">
        <v>417</v>
      </c>
      <c r="D4235" s="102">
        <f>VLOOKUP(Pag_Inicio_Corr_mas_casos[[#This Row],[Corregimiento]],Hoja3!$A$2:$D$676,4,0)</f>
        <v>80803</v>
      </c>
      <c r="E4235" s="101">
        <v>12</v>
      </c>
    </row>
    <row r="4236" spans="1:5">
      <c r="A4236" s="99">
        <v>44167</v>
      </c>
      <c r="B4236" s="100">
        <v>44167</v>
      </c>
      <c r="C4236" s="101" t="s">
        <v>416</v>
      </c>
      <c r="D4236" s="102">
        <f>VLOOKUP(Pag_Inicio_Corr_mas_casos[[#This Row],[Corregimiento]],Hoja3!$A$2:$D$676,4,0)</f>
        <v>50208</v>
      </c>
      <c r="E4236" s="101">
        <v>12</v>
      </c>
    </row>
    <row r="4237" spans="1:5">
      <c r="A4237" s="99">
        <v>44167</v>
      </c>
      <c r="B4237" s="100">
        <v>44167</v>
      </c>
      <c r="C4237" s="101" t="s">
        <v>413</v>
      </c>
      <c r="D4237" s="102">
        <f>VLOOKUP(Pag_Inicio_Corr_mas_casos[[#This Row],[Corregimiento]],Hoja3!$A$2:$D$676,4,0)</f>
        <v>50316</v>
      </c>
      <c r="E4237" s="101">
        <v>12</v>
      </c>
    </row>
    <row r="4238" spans="1:5">
      <c r="A4238" s="99">
        <v>44167</v>
      </c>
      <c r="B4238" s="100">
        <v>44167</v>
      </c>
      <c r="C4238" s="101" t="s">
        <v>428</v>
      </c>
      <c r="D4238" s="102">
        <f>VLOOKUP(Pag_Inicio_Corr_mas_casos[[#This Row],[Corregimiento]],Hoja3!$A$2:$D$676,4,0)</f>
        <v>130701</v>
      </c>
      <c r="E4238" s="101">
        <v>11</v>
      </c>
    </row>
    <row r="4239" spans="1:5">
      <c r="A4239" s="99">
        <v>44167</v>
      </c>
      <c r="B4239" s="100">
        <v>44167</v>
      </c>
      <c r="C4239" s="101" t="s">
        <v>430</v>
      </c>
      <c r="D4239" s="102">
        <f>VLOOKUP(Pag_Inicio_Corr_mas_casos[[#This Row],[Corregimiento]],Hoja3!$A$2:$D$676,4,0)</f>
        <v>80508</v>
      </c>
      <c r="E4239" s="101">
        <v>11</v>
      </c>
    </row>
    <row r="4240" spans="1:5">
      <c r="A4240" s="99">
        <v>44167</v>
      </c>
      <c r="B4240" s="100">
        <v>44167</v>
      </c>
      <c r="C4240" s="101" t="s">
        <v>455</v>
      </c>
      <c r="D4240" s="102">
        <f>VLOOKUP(Pag_Inicio_Corr_mas_casos[[#This Row],[Corregimiento]],Hoja3!$A$2:$D$676,4,0)</f>
        <v>81004</v>
      </c>
      <c r="E4240" s="101">
        <v>11</v>
      </c>
    </row>
    <row r="4241" spans="1:5">
      <c r="A4241" s="122">
        <v>44168</v>
      </c>
      <c r="B4241" s="123">
        <v>44168</v>
      </c>
      <c r="C4241" s="124" t="s">
        <v>381</v>
      </c>
      <c r="D4241" s="144">
        <f>VLOOKUP(Pag_Inicio_Corr_mas_casos[[#This Row],[Corregimiento]],Hoja3!$A$2:$D$676,4,0)</f>
        <v>130106</v>
      </c>
      <c r="E4241" s="124">
        <v>88</v>
      </c>
    </row>
    <row r="4242" spans="1:5">
      <c r="A4242" s="122">
        <v>44168</v>
      </c>
      <c r="B4242" s="123">
        <v>44168</v>
      </c>
      <c r="C4242" s="124" t="s">
        <v>379</v>
      </c>
      <c r="D4242" s="144">
        <f>VLOOKUP(Pag_Inicio_Corr_mas_casos[[#This Row],[Corregimiento]],Hoja3!$A$2:$D$676,4,0)</f>
        <v>130101</v>
      </c>
      <c r="E4242" s="124">
        <v>75</v>
      </c>
    </row>
    <row r="4243" spans="1:5">
      <c r="A4243" s="122">
        <v>44168</v>
      </c>
      <c r="B4243" s="123">
        <v>44168</v>
      </c>
      <c r="C4243" s="124" t="s">
        <v>392</v>
      </c>
      <c r="D4243" s="144">
        <f>VLOOKUP(Pag_Inicio_Corr_mas_casos[[#This Row],[Corregimiento]],Hoja3!$A$2:$D$676,4,0)</f>
        <v>80819</v>
      </c>
      <c r="E4243" s="124">
        <v>69</v>
      </c>
    </row>
    <row r="4244" spans="1:5">
      <c r="A4244" s="122">
        <v>44168</v>
      </c>
      <c r="B4244" s="123">
        <v>44168</v>
      </c>
      <c r="C4244" s="124" t="s">
        <v>395</v>
      </c>
      <c r="D4244" s="144">
        <f>VLOOKUP(Pag_Inicio_Corr_mas_casos[[#This Row],[Corregimiento]],Hoja3!$A$2:$D$676,4,0)</f>
        <v>80812</v>
      </c>
      <c r="E4244" s="124">
        <v>62</v>
      </c>
    </row>
    <row r="4245" spans="1:5">
      <c r="A4245" s="122">
        <v>44168</v>
      </c>
      <c r="B4245" s="123">
        <v>44168</v>
      </c>
      <c r="C4245" s="124" t="s">
        <v>420</v>
      </c>
      <c r="D4245" s="144">
        <f>VLOOKUP(Pag_Inicio_Corr_mas_casos[[#This Row],[Corregimiento]],Hoja3!$A$2:$D$676,4,0)</f>
        <v>80809</v>
      </c>
      <c r="E4245" s="124">
        <v>51</v>
      </c>
    </row>
    <row r="4246" spans="1:5">
      <c r="A4246" s="122">
        <v>44168</v>
      </c>
      <c r="B4246" s="123">
        <v>44168</v>
      </c>
      <c r="C4246" s="124" t="s">
        <v>415</v>
      </c>
      <c r="D4246" s="144">
        <f>VLOOKUP(Pag_Inicio_Corr_mas_casos[[#This Row],[Corregimiento]],Hoja3!$A$2:$D$676,4,0)</f>
        <v>80826</v>
      </c>
      <c r="E4246" s="124">
        <v>43</v>
      </c>
    </row>
    <row r="4247" spans="1:5">
      <c r="A4247" s="122">
        <v>44168</v>
      </c>
      <c r="B4247" s="123">
        <v>44168</v>
      </c>
      <c r="C4247" s="124" t="s">
        <v>383</v>
      </c>
      <c r="D4247" s="144">
        <f>VLOOKUP(Pag_Inicio_Corr_mas_casos[[#This Row],[Corregimiento]],Hoja3!$A$2:$D$676,4,0)</f>
        <v>130102</v>
      </c>
      <c r="E4247" s="124">
        <v>43</v>
      </c>
    </row>
    <row r="4248" spans="1:5">
      <c r="A4248" s="122">
        <v>44168</v>
      </c>
      <c r="B4248" s="123">
        <v>44168</v>
      </c>
      <c r="C4248" s="124" t="s">
        <v>396</v>
      </c>
      <c r="D4248" s="144">
        <f>VLOOKUP(Pag_Inicio_Corr_mas_casos[[#This Row],[Corregimiento]],Hoja3!$A$2:$D$676,4,0)</f>
        <v>130702</v>
      </c>
      <c r="E4248" s="124">
        <v>39</v>
      </c>
    </row>
    <row r="4249" spans="1:5">
      <c r="A4249" s="122">
        <v>44168</v>
      </c>
      <c r="B4249" s="123">
        <v>44168</v>
      </c>
      <c r="C4249" s="124" t="s">
        <v>398</v>
      </c>
      <c r="D4249" s="144">
        <f>VLOOKUP(Pag_Inicio_Corr_mas_casos[[#This Row],[Corregimiento]],Hoja3!$A$2:$D$676,4,0)</f>
        <v>80806</v>
      </c>
      <c r="E4249" s="124">
        <v>39</v>
      </c>
    </row>
    <row r="4250" spans="1:5">
      <c r="A4250" s="122">
        <v>44168</v>
      </c>
      <c r="B4250" s="123">
        <v>44168</v>
      </c>
      <c r="C4250" s="124" t="s">
        <v>400</v>
      </c>
      <c r="D4250" s="144">
        <f>VLOOKUP(Pag_Inicio_Corr_mas_casos[[#This Row],[Corregimiento]],Hoja3!$A$2:$D$676,4,0)</f>
        <v>80810</v>
      </c>
      <c r="E4250" s="124">
        <v>34</v>
      </c>
    </row>
    <row r="4251" spans="1:5">
      <c r="A4251" s="122">
        <v>44168</v>
      </c>
      <c r="B4251" s="123">
        <v>44168</v>
      </c>
      <c r="C4251" s="124" t="s">
        <v>424</v>
      </c>
      <c r="D4251" s="144">
        <f>VLOOKUP(Pag_Inicio_Corr_mas_casos[[#This Row],[Corregimiento]],Hoja3!$A$2:$D$676,4,0)</f>
        <v>130717</v>
      </c>
      <c r="E4251" s="124">
        <v>34</v>
      </c>
    </row>
    <row r="4252" spans="1:5">
      <c r="A4252" s="122">
        <v>44168</v>
      </c>
      <c r="B4252" s="123">
        <v>44168</v>
      </c>
      <c r="C4252" s="124" t="s">
        <v>412</v>
      </c>
      <c r="D4252" s="144">
        <f>VLOOKUP(Pag_Inicio_Corr_mas_casos[[#This Row],[Corregimiento]],Hoja3!$A$2:$D$676,4,0)</f>
        <v>80811</v>
      </c>
      <c r="E4252" s="124">
        <v>33</v>
      </c>
    </row>
    <row r="4253" spans="1:5">
      <c r="A4253" s="122">
        <v>44168</v>
      </c>
      <c r="B4253" s="123">
        <v>44168</v>
      </c>
      <c r="C4253" s="124" t="s">
        <v>426</v>
      </c>
      <c r="D4253" s="144">
        <f>VLOOKUP(Pag_Inicio_Corr_mas_casos[[#This Row],[Corregimiento]],Hoja3!$A$2:$D$676,4,0)</f>
        <v>81009</v>
      </c>
      <c r="E4253" s="124">
        <v>32</v>
      </c>
    </row>
    <row r="4254" spans="1:5">
      <c r="A4254" s="122">
        <v>44168</v>
      </c>
      <c r="B4254" s="123">
        <v>44168</v>
      </c>
      <c r="C4254" s="124" t="s">
        <v>384</v>
      </c>
      <c r="D4254" s="144">
        <f>VLOOKUP(Pag_Inicio_Corr_mas_casos[[#This Row],[Corregimiento]],Hoja3!$A$2:$D$676,4,0)</f>
        <v>80821</v>
      </c>
      <c r="E4254" s="124">
        <v>30</v>
      </c>
    </row>
    <row r="4255" spans="1:5">
      <c r="A4255" s="122">
        <v>44168</v>
      </c>
      <c r="B4255" s="123">
        <v>44168</v>
      </c>
      <c r="C4255" s="124" t="s">
        <v>431</v>
      </c>
      <c r="D4255" s="144">
        <f>VLOOKUP(Pag_Inicio_Corr_mas_casos[[#This Row],[Corregimiento]],Hoja3!$A$2:$D$676,4,0)</f>
        <v>80807</v>
      </c>
      <c r="E4255" s="124">
        <v>30</v>
      </c>
    </row>
    <row r="4256" spans="1:5">
      <c r="A4256" s="122">
        <v>44168</v>
      </c>
      <c r="B4256" s="123">
        <v>44168</v>
      </c>
      <c r="C4256" s="124" t="s">
        <v>393</v>
      </c>
      <c r="D4256" s="144">
        <f>VLOOKUP(Pag_Inicio_Corr_mas_casos[[#This Row],[Corregimiento]],Hoja3!$A$2:$D$676,4,0)</f>
        <v>130107</v>
      </c>
      <c r="E4256" s="124">
        <v>30</v>
      </c>
    </row>
    <row r="4257" spans="1:5">
      <c r="A4257" s="122">
        <v>44168</v>
      </c>
      <c r="B4257" s="123">
        <v>44168</v>
      </c>
      <c r="C4257" s="124" t="s">
        <v>600</v>
      </c>
      <c r="D4257" s="144">
        <f>VLOOKUP(Pag_Inicio_Corr_mas_casos[[#This Row],[Corregimiento]],Hoja3!$A$2:$D$676,4,0)</f>
        <v>41003</v>
      </c>
      <c r="E4257" s="124">
        <v>30</v>
      </c>
    </row>
    <row r="4258" spans="1:5">
      <c r="A4258" s="122">
        <v>44168</v>
      </c>
      <c r="B4258" s="123">
        <v>44168</v>
      </c>
      <c r="C4258" s="124" t="s">
        <v>388</v>
      </c>
      <c r="D4258" s="144">
        <f>VLOOKUP(Pag_Inicio_Corr_mas_casos[[#This Row],[Corregimiento]],Hoja3!$A$2:$D$676,4,0)</f>
        <v>80817</v>
      </c>
      <c r="E4258" s="124">
        <v>46</v>
      </c>
    </row>
    <row r="4259" spans="1:5">
      <c r="A4259" s="122">
        <v>44168</v>
      </c>
      <c r="B4259" s="123">
        <v>44168</v>
      </c>
      <c r="C4259" s="124" t="s">
        <v>389</v>
      </c>
      <c r="D4259" s="144">
        <f>VLOOKUP(Pag_Inicio_Corr_mas_casos[[#This Row],[Corregimiento]],Hoja3!$A$2:$D$676,4,0)</f>
        <v>80822</v>
      </c>
      <c r="E4259" s="124">
        <v>29</v>
      </c>
    </row>
    <row r="4260" spans="1:5">
      <c r="A4260" s="122">
        <v>44168</v>
      </c>
      <c r="B4260" s="123">
        <v>44168</v>
      </c>
      <c r="C4260" s="124" t="s">
        <v>428</v>
      </c>
      <c r="D4260" s="144">
        <f>VLOOKUP(Pag_Inicio_Corr_mas_casos[[#This Row],[Corregimiento]],Hoja3!$A$2:$D$676,4,0)</f>
        <v>130701</v>
      </c>
      <c r="E4260" s="124">
        <v>29</v>
      </c>
    </row>
    <row r="4261" spans="1:5">
      <c r="A4261" s="122">
        <v>44168</v>
      </c>
      <c r="B4261" s="123">
        <v>44168</v>
      </c>
      <c r="C4261" s="124" t="s">
        <v>405</v>
      </c>
      <c r="D4261" s="144">
        <f>VLOOKUP(Pag_Inicio_Corr_mas_casos[[#This Row],[Corregimiento]],Hoja3!$A$2:$D$676,4,0)</f>
        <v>80813</v>
      </c>
      <c r="E4261" s="124">
        <v>29</v>
      </c>
    </row>
    <row r="4262" spans="1:5">
      <c r="A4262" s="122">
        <v>44168</v>
      </c>
      <c r="B4262" s="123">
        <v>44168</v>
      </c>
      <c r="C4262" s="124" t="s">
        <v>380</v>
      </c>
      <c r="D4262" s="144">
        <f>VLOOKUP(Pag_Inicio_Corr_mas_casos[[#This Row],[Corregimiento]],Hoja3!$A$2:$D$676,4,0)</f>
        <v>81002</v>
      </c>
      <c r="E4262" s="124">
        <v>28</v>
      </c>
    </row>
    <row r="4263" spans="1:5">
      <c r="A4263" s="122">
        <v>44168</v>
      </c>
      <c r="B4263" s="123">
        <v>44168</v>
      </c>
      <c r="C4263" s="124" t="s">
        <v>425</v>
      </c>
      <c r="D4263" s="144">
        <f>VLOOKUP(Pag_Inicio_Corr_mas_casos[[#This Row],[Corregimiento]],Hoja3!$A$2:$D$676,4,0)</f>
        <v>81003</v>
      </c>
      <c r="E4263" s="124">
        <v>28</v>
      </c>
    </row>
    <row r="4264" spans="1:5">
      <c r="A4264" s="122">
        <v>44168</v>
      </c>
      <c r="B4264" s="123">
        <v>44168</v>
      </c>
      <c r="C4264" s="124" t="s">
        <v>390</v>
      </c>
      <c r="D4264" s="144">
        <f>VLOOKUP(Pag_Inicio_Corr_mas_casos[[#This Row],[Corregimiento]],Hoja3!$A$2:$D$676,4,0)</f>
        <v>80823</v>
      </c>
      <c r="E4264" s="124">
        <v>27</v>
      </c>
    </row>
    <row r="4265" spans="1:5">
      <c r="A4265" s="122">
        <v>44168</v>
      </c>
      <c r="B4265" s="123">
        <v>44168</v>
      </c>
      <c r="C4265" s="124" t="s">
        <v>386</v>
      </c>
      <c r="D4265" s="144">
        <f>VLOOKUP(Pag_Inicio_Corr_mas_casos[[#This Row],[Corregimiento]],Hoja3!$A$2:$D$676,4,0)</f>
        <v>81008</v>
      </c>
      <c r="E4265" s="124">
        <v>27</v>
      </c>
    </row>
    <row r="4266" spans="1:5">
      <c r="A4266" s="122">
        <v>44168</v>
      </c>
      <c r="B4266" s="123">
        <v>44168</v>
      </c>
      <c r="C4266" s="124" t="s">
        <v>387</v>
      </c>
      <c r="D4266" s="144">
        <f>VLOOKUP(Pag_Inicio_Corr_mas_casos[[#This Row],[Corregimiento]],Hoja3!$A$2:$D$676,4,0)</f>
        <v>80816</v>
      </c>
      <c r="E4266" s="124">
        <v>26</v>
      </c>
    </row>
    <row r="4267" spans="1:5">
      <c r="A4267" s="122">
        <v>44168</v>
      </c>
      <c r="B4267" s="123">
        <v>44168</v>
      </c>
      <c r="C4267" s="124" t="s">
        <v>385</v>
      </c>
      <c r="D4267" s="144">
        <f>VLOOKUP(Pag_Inicio_Corr_mas_casos[[#This Row],[Corregimiento]],Hoja3!$A$2:$D$676,4,0)</f>
        <v>81007</v>
      </c>
      <c r="E4267" s="124">
        <v>25</v>
      </c>
    </row>
    <row r="4268" spans="1:5">
      <c r="A4268" s="122">
        <v>44168</v>
      </c>
      <c r="B4268" s="123">
        <v>44168</v>
      </c>
      <c r="C4268" s="124" t="s">
        <v>455</v>
      </c>
      <c r="D4268" s="144">
        <f>VLOOKUP(Pag_Inicio_Corr_mas_casos[[#This Row],[Corregimiento]],Hoja3!$A$2:$D$676,4,0)</f>
        <v>81004</v>
      </c>
      <c r="E4268" s="124">
        <v>25</v>
      </c>
    </row>
    <row r="4269" spans="1:5">
      <c r="A4269" s="122">
        <v>44168</v>
      </c>
      <c r="B4269" s="123">
        <v>44168</v>
      </c>
      <c r="C4269" s="124" t="s">
        <v>391</v>
      </c>
      <c r="D4269" s="144">
        <f>VLOOKUP(Pag_Inicio_Corr_mas_casos[[#This Row],[Corregimiento]],Hoja3!$A$2:$D$676,4,0)</f>
        <v>81001</v>
      </c>
      <c r="E4269" s="124">
        <v>24</v>
      </c>
    </row>
    <row r="4270" spans="1:5">
      <c r="A4270" s="122">
        <v>44168</v>
      </c>
      <c r="B4270" s="123">
        <v>44168</v>
      </c>
      <c r="C4270" s="124" t="s">
        <v>440</v>
      </c>
      <c r="D4270" s="144">
        <f>VLOOKUP(Pag_Inicio_Corr_mas_casos[[#This Row],[Corregimiento]],Hoja3!$A$2:$D$676,4,0)</f>
        <v>100101</v>
      </c>
      <c r="E4270" s="124">
        <v>23</v>
      </c>
    </row>
    <row r="4271" spans="1:5">
      <c r="A4271" s="122">
        <v>44168</v>
      </c>
      <c r="B4271" s="123">
        <v>44168</v>
      </c>
      <c r="C4271" s="124" t="s">
        <v>432</v>
      </c>
      <c r="D4271" s="144">
        <f>VLOOKUP(Pag_Inicio_Corr_mas_casos[[#This Row],[Corregimiento]],Hoja3!$A$2:$D$676,4,0)</f>
        <v>80814</v>
      </c>
      <c r="E4271" s="124">
        <v>22</v>
      </c>
    </row>
    <row r="4272" spans="1:5">
      <c r="A4272" s="122">
        <v>44168</v>
      </c>
      <c r="B4272" s="123">
        <v>44168</v>
      </c>
      <c r="C4272" s="124" t="s">
        <v>399</v>
      </c>
      <c r="D4272" s="144">
        <f>VLOOKUP(Pag_Inicio_Corr_mas_casos[[#This Row],[Corregimiento]],Hoja3!$A$2:$D$676,4,0)</f>
        <v>130108</v>
      </c>
      <c r="E4272" s="124">
        <v>22</v>
      </c>
    </row>
    <row r="4273" spans="1:5">
      <c r="A4273" s="122">
        <v>44168</v>
      </c>
      <c r="B4273" s="123">
        <v>44168</v>
      </c>
      <c r="C4273" s="124" t="s">
        <v>410</v>
      </c>
      <c r="D4273" s="144">
        <f>VLOOKUP(Pag_Inicio_Corr_mas_casos[[#This Row],[Corregimiento]],Hoja3!$A$2:$D$676,4,0)</f>
        <v>80815</v>
      </c>
      <c r="E4273" s="124">
        <v>43</v>
      </c>
    </row>
    <row r="4274" spans="1:5">
      <c r="A4274" s="122">
        <v>44168</v>
      </c>
      <c r="B4274" s="123">
        <v>44168</v>
      </c>
      <c r="C4274" s="124" t="s">
        <v>418</v>
      </c>
      <c r="D4274" s="144">
        <f>VLOOKUP(Pag_Inicio_Corr_mas_casos[[#This Row],[Corregimiento]],Hoja3!$A$2:$D$676,4,0)</f>
        <v>130105</v>
      </c>
      <c r="E4274" s="124">
        <v>22</v>
      </c>
    </row>
    <row r="4275" spans="1:5">
      <c r="A4275" s="122">
        <v>44168</v>
      </c>
      <c r="B4275" s="123">
        <v>44168</v>
      </c>
      <c r="C4275" s="124" t="s">
        <v>408</v>
      </c>
      <c r="D4275" s="144">
        <f>VLOOKUP(Pag_Inicio_Corr_mas_casos[[#This Row],[Corregimiento]],Hoja3!$A$2:$D$676,4,0)</f>
        <v>80808</v>
      </c>
      <c r="E4275" s="124">
        <v>19</v>
      </c>
    </row>
    <row r="4276" spans="1:5">
      <c r="A4276" s="122">
        <v>44168</v>
      </c>
      <c r="B4276" s="123">
        <v>44168</v>
      </c>
      <c r="C4276" s="124" t="s">
        <v>443</v>
      </c>
      <c r="D4276" s="144">
        <f>VLOOKUP(Pag_Inicio_Corr_mas_casos[[#This Row],[Corregimiento]],Hoja3!$A$2:$D$676,4,0)</f>
        <v>130716</v>
      </c>
      <c r="E4276" s="124">
        <v>18</v>
      </c>
    </row>
    <row r="4277" spans="1:5">
      <c r="A4277" s="122">
        <v>44168</v>
      </c>
      <c r="B4277" s="123">
        <v>44168</v>
      </c>
      <c r="C4277" s="124" t="s">
        <v>414</v>
      </c>
      <c r="D4277" s="144">
        <f>VLOOKUP(Pag_Inicio_Corr_mas_casos[[#This Row],[Corregimiento]],Hoja3!$A$2:$D$676,4,0)</f>
        <v>130708</v>
      </c>
      <c r="E4277" s="124">
        <v>17</v>
      </c>
    </row>
    <row r="4278" spans="1:5">
      <c r="A4278" s="122">
        <v>44168</v>
      </c>
      <c r="B4278" s="123">
        <v>44168</v>
      </c>
      <c r="C4278" s="124" t="s">
        <v>409</v>
      </c>
      <c r="D4278" s="144">
        <f>VLOOKUP(Pag_Inicio_Corr_mas_casos[[#This Row],[Corregimiento]],Hoja3!$A$2:$D$676,4,0)</f>
        <v>80820</v>
      </c>
      <c r="E4278" s="124">
        <v>17</v>
      </c>
    </row>
    <row r="4279" spans="1:5">
      <c r="A4279" s="122">
        <v>44168</v>
      </c>
      <c r="B4279" s="123">
        <v>44168</v>
      </c>
      <c r="C4279" s="124" t="s">
        <v>436</v>
      </c>
      <c r="D4279" s="144">
        <f>VLOOKUP(Pag_Inicio_Corr_mas_casos[[#This Row],[Corregimiento]],Hoja3!$A$2:$D$676,4,0)</f>
        <v>91001</v>
      </c>
      <c r="E4279" s="124">
        <v>17</v>
      </c>
    </row>
    <row r="4280" spans="1:5">
      <c r="A4280" s="122">
        <v>44168</v>
      </c>
      <c r="B4280" s="123">
        <v>44168</v>
      </c>
      <c r="C4280" s="124" t="s">
        <v>394</v>
      </c>
      <c r="D4280" s="144">
        <f>VLOOKUP(Pag_Inicio_Corr_mas_casos[[#This Row],[Corregimiento]],Hoja3!$A$2:$D$676,4,0)</f>
        <v>81006</v>
      </c>
      <c r="E4280" s="124">
        <v>15</v>
      </c>
    </row>
    <row r="4281" spans="1:5">
      <c r="A4281" s="122">
        <v>44168</v>
      </c>
      <c r="B4281" s="123">
        <v>44168</v>
      </c>
      <c r="C4281" s="124" t="s">
        <v>429</v>
      </c>
      <c r="D4281" s="144">
        <f>VLOOKUP(Pag_Inicio_Corr_mas_casos[[#This Row],[Corregimiento]],Hoja3!$A$2:$D$676,4,0)</f>
        <v>80804</v>
      </c>
      <c r="E4281" s="124">
        <v>15</v>
      </c>
    </row>
    <row r="4282" spans="1:5">
      <c r="A4282" s="122">
        <v>44168</v>
      </c>
      <c r="B4282" s="123">
        <v>44168</v>
      </c>
      <c r="C4282" s="124" t="s">
        <v>602</v>
      </c>
      <c r="D4282" s="144">
        <f>VLOOKUP(Pag_Inicio_Corr_mas_casos[[#This Row],[Corregimiento]],Hoja3!$A$2:$D$676,4,0)</f>
        <v>20105</v>
      </c>
      <c r="E4282" s="124">
        <v>14</v>
      </c>
    </row>
    <row r="4283" spans="1:5">
      <c r="A4283" s="122">
        <v>44168</v>
      </c>
      <c r="B4283" s="123">
        <v>44168</v>
      </c>
      <c r="C4283" s="124" t="s">
        <v>430</v>
      </c>
      <c r="D4283" s="144">
        <f>VLOOKUP(Pag_Inicio_Corr_mas_casos[[#This Row],[Corregimiento]],Hoja3!$A$2:$D$676,4,0)</f>
        <v>80508</v>
      </c>
      <c r="E4283" s="124">
        <v>13</v>
      </c>
    </row>
    <row r="4284" spans="1:5">
      <c r="A4284" s="122">
        <v>44168</v>
      </c>
      <c r="B4284" s="123">
        <v>44168</v>
      </c>
      <c r="C4284" s="124" t="s">
        <v>423</v>
      </c>
      <c r="D4284" s="144">
        <f>VLOOKUP(Pag_Inicio_Corr_mas_casos[[#This Row],[Corregimiento]],Hoja3!$A$2:$D$676,4,0)</f>
        <v>80805</v>
      </c>
      <c r="E4284" s="124">
        <v>12</v>
      </c>
    </row>
    <row r="4285" spans="1:5">
      <c r="A4285" s="122">
        <v>44168</v>
      </c>
      <c r="B4285" s="123">
        <v>44168</v>
      </c>
      <c r="C4285" s="124" t="s">
        <v>372</v>
      </c>
      <c r="D4285" s="144">
        <f>VLOOKUP(Pag_Inicio_Corr_mas_casos[[#This Row],[Corregimiento]],Hoja3!$A$2:$D$676,4,0)</f>
        <v>130709</v>
      </c>
      <c r="E4285" s="124">
        <v>12</v>
      </c>
    </row>
    <row r="4286" spans="1:5">
      <c r="A4286" s="122">
        <v>44168</v>
      </c>
      <c r="B4286" s="123">
        <v>44168</v>
      </c>
      <c r="C4286" s="124" t="s">
        <v>583</v>
      </c>
      <c r="D4286" s="144">
        <f>VLOOKUP(Pag_Inicio_Corr_mas_casos[[#This Row],[Corregimiento]],Hoja3!$A$2:$D$676,4,0)</f>
        <v>60202</v>
      </c>
      <c r="E4286" s="124">
        <v>11</v>
      </c>
    </row>
    <row r="4287" spans="1:5">
      <c r="A4287" s="122">
        <v>44168</v>
      </c>
      <c r="B4287" s="123">
        <v>44168</v>
      </c>
      <c r="C4287" s="124" t="s">
        <v>549</v>
      </c>
      <c r="D4287" s="144">
        <f>VLOOKUP(Pag_Inicio_Corr_mas_casos[[#This Row],[Corregimiento]],Hoja3!$A$2:$D$676,4,0)</f>
        <v>130103</v>
      </c>
      <c r="E4287" s="124">
        <v>11</v>
      </c>
    </row>
    <row r="4288" spans="1:5">
      <c r="A4288" s="122">
        <v>44168</v>
      </c>
      <c r="B4288" s="123">
        <v>44168</v>
      </c>
      <c r="C4288" s="124" t="s">
        <v>542</v>
      </c>
      <c r="D4288" s="144">
        <f>VLOOKUP(Pag_Inicio_Corr_mas_casos[[#This Row],[Corregimiento]],Hoja3!$A$2:$D$676,4,0)</f>
        <v>60101</v>
      </c>
      <c r="E4288" s="124">
        <v>10</v>
      </c>
    </row>
    <row r="4289" spans="1:6">
      <c r="A4289" s="87">
        <v>44169</v>
      </c>
      <c r="B4289" s="88">
        <v>44169</v>
      </c>
      <c r="C4289" s="89" t="s">
        <v>381</v>
      </c>
      <c r="D4289" s="90">
        <f>VLOOKUP(Pag_Inicio_Corr_mas_casos[[#This Row],[Corregimiento]],Hoja3!$A$2:$D$676,4,0)</f>
        <v>130106</v>
      </c>
      <c r="E4289" s="89">
        <v>77</v>
      </c>
    </row>
    <row r="4290" spans="1:6">
      <c r="A4290" s="87">
        <v>44169</v>
      </c>
      <c r="B4290" s="88">
        <v>44169</v>
      </c>
      <c r="C4290" s="89" t="s">
        <v>396</v>
      </c>
      <c r="D4290" s="90">
        <f>VLOOKUP(Pag_Inicio_Corr_mas_casos[[#This Row],[Corregimiento]],Hoja3!$A$2:$D$676,4,0)</f>
        <v>130702</v>
      </c>
      <c r="E4290" s="89">
        <v>71</v>
      </c>
    </row>
    <row r="4291" spans="1:6">
      <c r="A4291" s="87">
        <v>44169</v>
      </c>
      <c r="B4291" s="88">
        <v>44169</v>
      </c>
      <c r="C4291" s="89" t="s">
        <v>395</v>
      </c>
      <c r="D4291" s="90">
        <f>VLOOKUP(Pag_Inicio_Corr_mas_casos[[#This Row],[Corregimiento]],Hoja3!$A$2:$D$676,4,0)</f>
        <v>80812</v>
      </c>
      <c r="E4291" s="89">
        <v>71</v>
      </c>
    </row>
    <row r="4292" spans="1:6">
      <c r="A4292" s="87">
        <v>44169</v>
      </c>
      <c r="B4292" s="88">
        <v>44169</v>
      </c>
      <c r="C4292" s="89" t="s">
        <v>379</v>
      </c>
      <c r="D4292" s="90">
        <f>VLOOKUP(Pag_Inicio_Corr_mas_casos[[#This Row],[Corregimiento]],Hoja3!$A$2:$D$676,4,0)</f>
        <v>130101</v>
      </c>
      <c r="E4292" s="89">
        <v>59</v>
      </c>
    </row>
    <row r="4293" spans="1:6">
      <c r="A4293" s="87">
        <v>44169</v>
      </c>
      <c r="B4293" s="88">
        <v>44169</v>
      </c>
      <c r="C4293" s="89" t="s">
        <v>420</v>
      </c>
      <c r="D4293" s="90">
        <f>VLOOKUP(Pag_Inicio_Corr_mas_casos[[#This Row],[Corregimiento]],Hoja3!$A$2:$D$676,4,0)</f>
        <v>80809</v>
      </c>
      <c r="E4293" s="89">
        <v>56</v>
      </c>
    </row>
    <row r="4294" spans="1:6">
      <c r="A4294" s="87">
        <v>44169</v>
      </c>
      <c r="B4294" s="88">
        <v>44169</v>
      </c>
      <c r="C4294" s="89" t="s">
        <v>392</v>
      </c>
      <c r="D4294" s="90">
        <f>VLOOKUP(Pag_Inicio_Corr_mas_casos[[#This Row],[Corregimiento]],Hoja3!$A$2:$D$676,4,0)</f>
        <v>80819</v>
      </c>
      <c r="E4294" s="89">
        <v>54</v>
      </c>
    </row>
    <row r="4295" spans="1:6">
      <c r="A4295" s="87">
        <v>44169</v>
      </c>
      <c r="B4295" s="88">
        <v>44169</v>
      </c>
      <c r="C4295" s="89" t="s">
        <v>398</v>
      </c>
      <c r="D4295" s="90">
        <f>VLOOKUP(Pag_Inicio_Corr_mas_casos[[#This Row],[Corregimiento]],Hoja3!$A$2:$D$676,4,0)</f>
        <v>80806</v>
      </c>
      <c r="E4295" s="89">
        <v>53</v>
      </c>
    </row>
    <row r="4296" spans="1:6">
      <c r="A4296" s="87">
        <v>44169</v>
      </c>
      <c r="B4296" s="88">
        <v>44169</v>
      </c>
      <c r="C4296" s="89" t="s">
        <v>400</v>
      </c>
      <c r="D4296" s="90">
        <f>VLOOKUP(Pag_Inicio_Corr_mas_casos[[#This Row],[Corregimiento]],Hoja3!$A$2:$D$676,4,0)</f>
        <v>80810</v>
      </c>
      <c r="E4296" s="89">
        <v>51</v>
      </c>
    </row>
    <row r="4297" spans="1:6">
      <c r="A4297" s="87">
        <v>44169</v>
      </c>
      <c r="B4297" s="88">
        <v>44169</v>
      </c>
      <c r="C4297" s="89" t="s">
        <v>384</v>
      </c>
      <c r="D4297" s="90">
        <f>VLOOKUP(Pag_Inicio_Corr_mas_casos[[#This Row],[Corregimiento]],Hoja3!$A$2:$D$676,4,0)</f>
        <v>80821</v>
      </c>
      <c r="E4297" s="89">
        <v>50</v>
      </c>
    </row>
    <row r="4298" spans="1:6">
      <c r="A4298" s="87">
        <v>44169</v>
      </c>
      <c r="B4298" s="88">
        <v>44169</v>
      </c>
      <c r="C4298" s="89" t="s">
        <v>389</v>
      </c>
      <c r="D4298" s="90">
        <f>VLOOKUP(Pag_Inicio_Corr_mas_casos[[#This Row],[Corregimiento]],Hoja3!$A$2:$D$676,4,0)</f>
        <v>80822</v>
      </c>
      <c r="E4298" s="89">
        <v>49</v>
      </c>
    </row>
    <row r="4299" spans="1:6">
      <c r="A4299" s="87">
        <v>44169</v>
      </c>
      <c r="B4299" s="88">
        <v>44169</v>
      </c>
      <c r="C4299" s="89" t="s">
        <v>388</v>
      </c>
      <c r="D4299" s="90">
        <f>VLOOKUP(Pag_Inicio_Corr_mas_casos[[#This Row],[Corregimiento]],Hoja3!$A$2:$D$676,4,0)</f>
        <v>80817</v>
      </c>
      <c r="E4299" s="89">
        <v>48</v>
      </c>
      <c r="F4299" s="26"/>
    </row>
    <row r="4300" spans="1:6">
      <c r="A4300" s="87">
        <v>44169</v>
      </c>
      <c r="B4300" s="88">
        <v>44169</v>
      </c>
      <c r="C4300" s="89" t="s">
        <v>405</v>
      </c>
      <c r="D4300" s="90">
        <f>VLOOKUP(Pag_Inicio_Corr_mas_casos[[#This Row],[Corregimiento]],Hoja3!$A$2:$D$676,4,0)</f>
        <v>80813</v>
      </c>
      <c r="E4300" s="89">
        <v>48</v>
      </c>
    </row>
    <row r="4301" spans="1:6">
      <c r="A4301" s="87">
        <v>44169</v>
      </c>
      <c r="B4301" s="88">
        <v>44169</v>
      </c>
      <c r="C4301" s="89" t="s">
        <v>393</v>
      </c>
      <c r="D4301" s="90">
        <f>VLOOKUP(Pag_Inicio_Corr_mas_casos[[#This Row],[Corregimiento]],Hoja3!$A$2:$D$676,4,0)</f>
        <v>130107</v>
      </c>
      <c r="E4301" s="89">
        <v>46</v>
      </c>
    </row>
    <row r="4302" spans="1:6">
      <c r="A4302" s="87">
        <v>44169</v>
      </c>
      <c r="B4302" s="88">
        <v>44169</v>
      </c>
      <c r="C4302" s="89" t="s">
        <v>383</v>
      </c>
      <c r="D4302" s="90">
        <f>VLOOKUP(Pag_Inicio_Corr_mas_casos[[#This Row],[Corregimiento]],Hoja3!$A$2:$D$676,4,0)</f>
        <v>130102</v>
      </c>
      <c r="E4302" s="89">
        <v>46</v>
      </c>
    </row>
    <row r="4303" spans="1:6">
      <c r="A4303" s="87">
        <v>44169</v>
      </c>
      <c r="B4303" s="88">
        <v>44169</v>
      </c>
      <c r="C4303" s="89" t="s">
        <v>428</v>
      </c>
      <c r="D4303" s="90">
        <f>VLOOKUP(Pag_Inicio_Corr_mas_casos[[#This Row],[Corregimiento]],Hoja3!$A$2:$D$676,4,0)</f>
        <v>130701</v>
      </c>
      <c r="E4303" s="89">
        <v>45</v>
      </c>
    </row>
    <row r="4304" spans="1:6">
      <c r="A4304" s="87">
        <v>44169</v>
      </c>
      <c r="B4304" s="88">
        <v>44169</v>
      </c>
      <c r="C4304" s="89" t="s">
        <v>385</v>
      </c>
      <c r="D4304" s="90">
        <f>VLOOKUP(Pag_Inicio_Corr_mas_casos[[#This Row],[Corregimiento]],Hoja3!$A$2:$D$676,4,0)</f>
        <v>81007</v>
      </c>
      <c r="E4304" s="89">
        <v>44</v>
      </c>
    </row>
    <row r="4305" spans="1:6">
      <c r="A4305" s="87">
        <v>44169</v>
      </c>
      <c r="B4305" s="88">
        <v>44169</v>
      </c>
      <c r="C4305" s="89" t="s">
        <v>424</v>
      </c>
      <c r="D4305" s="90">
        <f>VLOOKUP(Pag_Inicio_Corr_mas_casos[[#This Row],[Corregimiento]],Hoja3!$A$2:$D$676,4,0)</f>
        <v>130717</v>
      </c>
      <c r="E4305" s="89">
        <v>44</v>
      </c>
    </row>
    <row r="4306" spans="1:6">
      <c r="A4306" s="87">
        <v>44169</v>
      </c>
      <c r="B4306" s="88">
        <v>44169</v>
      </c>
      <c r="C4306" s="89" t="s">
        <v>431</v>
      </c>
      <c r="D4306" s="90">
        <f>VLOOKUP(Pag_Inicio_Corr_mas_casos[[#This Row],[Corregimiento]],Hoja3!$A$2:$D$676,4,0)</f>
        <v>80807</v>
      </c>
      <c r="E4306" s="89">
        <v>41</v>
      </c>
    </row>
    <row r="4307" spans="1:6">
      <c r="A4307" s="87">
        <v>44169</v>
      </c>
      <c r="B4307" s="88">
        <v>44169</v>
      </c>
      <c r="C4307" s="89" t="s">
        <v>415</v>
      </c>
      <c r="D4307" s="90">
        <f>VLOOKUP(Pag_Inicio_Corr_mas_casos[[#This Row],[Corregimiento]],Hoja3!$A$2:$D$676,4,0)</f>
        <v>80826</v>
      </c>
      <c r="E4307" s="89">
        <v>40</v>
      </c>
    </row>
    <row r="4308" spans="1:6">
      <c r="A4308" s="87">
        <v>44169</v>
      </c>
      <c r="B4308" s="88">
        <v>44169</v>
      </c>
      <c r="C4308" s="89" t="s">
        <v>387</v>
      </c>
      <c r="D4308" s="90">
        <f>VLOOKUP(Pag_Inicio_Corr_mas_casos[[#This Row],[Corregimiento]],Hoja3!$A$2:$D$676,4,0)</f>
        <v>80816</v>
      </c>
      <c r="E4308" s="89">
        <v>40</v>
      </c>
    </row>
    <row r="4309" spans="1:6">
      <c r="A4309" s="87">
        <v>44169</v>
      </c>
      <c r="B4309" s="88">
        <v>44169</v>
      </c>
      <c r="C4309" s="89" t="s">
        <v>391</v>
      </c>
      <c r="D4309" s="90">
        <f>VLOOKUP(Pag_Inicio_Corr_mas_casos[[#This Row],[Corregimiento]],Hoja3!$A$2:$D$676,4,0)</f>
        <v>81001</v>
      </c>
      <c r="E4309" s="89">
        <v>38</v>
      </c>
    </row>
    <row r="4310" spans="1:6">
      <c r="A4310" s="87">
        <v>44169</v>
      </c>
      <c r="B4310" s="88">
        <v>44169</v>
      </c>
      <c r="C4310" s="89" t="s">
        <v>380</v>
      </c>
      <c r="D4310" s="90">
        <f>VLOOKUP(Pag_Inicio_Corr_mas_casos[[#This Row],[Corregimiento]],Hoja3!$A$2:$D$676,4,0)</f>
        <v>81002</v>
      </c>
      <c r="E4310" s="89">
        <v>38</v>
      </c>
    </row>
    <row r="4311" spans="1:6">
      <c r="A4311" s="87">
        <v>44169</v>
      </c>
      <c r="B4311" s="88">
        <v>44169</v>
      </c>
      <c r="C4311" s="89" t="s">
        <v>399</v>
      </c>
      <c r="D4311" s="90">
        <f>VLOOKUP(Pag_Inicio_Corr_mas_casos[[#This Row],[Corregimiento]],Hoja3!$A$2:$D$676,4,0)</f>
        <v>130108</v>
      </c>
      <c r="E4311" s="89">
        <v>38</v>
      </c>
    </row>
    <row r="4312" spans="1:6">
      <c r="A4312" s="87">
        <v>44169</v>
      </c>
      <c r="B4312" s="88">
        <v>44169</v>
      </c>
      <c r="C4312" s="89" t="s">
        <v>409</v>
      </c>
      <c r="D4312" s="90">
        <f>VLOOKUP(Pag_Inicio_Corr_mas_casos[[#This Row],[Corregimiento]],Hoja3!$A$2:$D$676,4,0)</f>
        <v>80820</v>
      </c>
      <c r="E4312" s="89">
        <v>37</v>
      </c>
    </row>
    <row r="4313" spans="1:6">
      <c r="A4313" s="87">
        <v>44169</v>
      </c>
      <c r="B4313" s="88">
        <v>44169</v>
      </c>
      <c r="C4313" s="89" t="s">
        <v>386</v>
      </c>
      <c r="D4313" s="90">
        <f>VLOOKUP(Pag_Inicio_Corr_mas_casos[[#This Row],[Corregimiento]],Hoja3!$A$2:$D$676,4,0)</f>
        <v>81008</v>
      </c>
      <c r="E4313" s="89">
        <v>33</v>
      </c>
    </row>
    <row r="4314" spans="1:6">
      <c r="A4314" s="87">
        <v>44169</v>
      </c>
      <c r="B4314" s="88">
        <v>44169</v>
      </c>
      <c r="C4314" s="89" t="s">
        <v>443</v>
      </c>
      <c r="D4314" s="90">
        <f>VLOOKUP(Pag_Inicio_Corr_mas_casos[[#This Row],[Corregimiento]],Hoja3!$A$2:$D$676,4,0)</f>
        <v>130716</v>
      </c>
      <c r="E4314" s="89">
        <v>33</v>
      </c>
    </row>
    <row r="4315" spans="1:6">
      <c r="A4315" s="87">
        <v>44169</v>
      </c>
      <c r="B4315" s="88">
        <v>44169</v>
      </c>
      <c r="C4315" s="89" t="s">
        <v>408</v>
      </c>
      <c r="D4315" s="90">
        <f>VLOOKUP(Pag_Inicio_Corr_mas_casos[[#This Row],[Corregimiento]],Hoja3!$A$2:$D$676,4,0)</f>
        <v>80808</v>
      </c>
      <c r="E4315" s="89">
        <v>32</v>
      </c>
    </row>
    <row r="4316" spans="1:6">
      <c r="A4316" s="87">
        <v>44169</v>
      </c>
      <c r="B4316" s="88">
        <v>44169</v>
      </c>
      <c r="C4316" s="89" t="s">
        <v>410</v>
      </c>
      <c r="D4316" s="90">
        <f>VLOOKUP(Pag_Inicio_Corr_mas_casos[[#This Row],[Corregimiento]],Hoja3!$A$2:$D$676,4,0)</f>
        <v>80815</v>
      </c>
      <c r="E4316" s="89">
        <v>47</v>
      </c>
      <c r="F4316" s="26"/>
    </row>
    <row r="4317" spans="1:6">
      <c r="A4317" s="87">
        <v>44169</v>
      </c>
      <c r="B4317" s="88">
        <v>44169</v>
      </c>
      <c r="C4317" s="89" t="s">
        <v>402</v>
      </c>
      <c r="D4317" s="90">
        <f>VLOOKUP(Pag_Inicio_Corr_mas_casos[[#This Row],[Corregimiento]],Hoja3!$A$2:$D$676,4,0)</f>
        <v>30113</v>
      </c>
      <c r="E4317" s="89">
        <v>30</v>
      </c>
    </row>
    <row r="4318" spans="1:6">
      <c r="A4318" s="87">
        <v>44169</v>
      </c>
      <c r="B4318" s="88">
        <v>44169</v>
      </c>
      <c r="C4318" s="89" t="s">
        <v>451</v>
      </c>
      <c r="D4318" s="90">
        <f>VLOOKUP(Pag_Inicio_Corr_mas_casos[[#This Row],[Corregimiento]],Hoja3!$A$2:$D$676,4,0)</f>
        <v>20601</v>
      </c>
      <c r="E4318" s="89">
        <v>29</v>
      </c>
    </row>
    <row r="4319" spans="1:6">
      <c r="A4319" s="87">
        <v>44169</v>
      </c>
      <c r="B4319" s="88">
        <v>44169</v>
      </c>
      <c r="C4319" s="89" t="s">
        <v>448</v>
      </c>
      <c r="D4319" s="90">
        <f>VLOOKUP(Pag_Inicio_Corr_mas_casos[[#This Row],[Corregimiento]],Hoja3!$A$2:$D$676,4,0)</f>
        <v>20101</v>
      </c>
      <c r="E4319" s="89">
        <v>27</v>
      </c>
    </row>
    <row r="4320" spans="1:6">
      <c r="A4320" s="87">
        <v>44169</v>
      </c>
      <c r="B4320" s="88">
        <v>44169</v>
      </c>
      <c r="C4320" s="89" t="s">
        <v>390</v>
      </c>
      <c r="D4320" s="90">
        <f>VLOOKUP(Pag_Inicio_Corr_mas_casos[[#This Row],[Corregimiento]],Hoja3!$A$2:$D$676,4,0)</f>
        <v>80823</v>
      </c>
      <c r="E4320" s="89">
        <v>27</v>
      </c>
    </row>
    <row r="4321" spans="1:6">
      <c r="A4321" s="87">
        <v>44169</v>
      </c>
      <c r="B4321" s="88">
        <v>44169</v>
      </c>
      <c r="C4321" s="89" t="s">
        <v>432</v>
      </c>
      <c r="D4321" s="90">
        <f>VLOOKUP(Pag_Inicio_Corr_mas_casos[[#This Row],[Corregimiento]],Hoja3!$A$2:$D$676,4,0)</f>
        <v>80814</v>
      </c>
      <c r="E4321" s="89">
        <v>26</v>
      </c>
    </row>
    <row r="4322" spans="1:6">
      <c r="A4322" s="87">
        <v>44169</v>
      </c>
      <c r="B4322" s="88">
        <v>44169</v>
      </c>
      <c r="C4322" s="89" t="s">
        <v>414</v>
      </c>
      <c r="D4322" s="90">
        <f>VLOOKUP(Pag_Inicio_Corr_mas_casos[[#This Row],[Corregimiento]],Hoja3!$A$2:$D$676,4,0)</f>
        <v>130708</v>
      </c>
      <c r="E4322" s="89">
        <v>26</v>
      </c>
    </row>
    <row r="4323" spans="1:6">
      <c r="A4323" s="87">
        <v>44169</v>
      </c>
      <c r="B4323" s="88">
        <v>44169</v>
      </c>
      <c r="C4323" s="89" t="s">
        <v>425</v>
      </c>
      <c r="D4323" s="90">
        <f>VLOOKUP(Pag_Inicio_Corr_mas_casos[[#This Row],[Corregimiento]],Hoja3!$A$2:$D$676,4,0)</f>
        <v>81003</v>
      </c>
      <c r="E4323" s="89">
        <v>26</v>
      </c>
    </row>
    <row r="4324" spans="1:6">
      <c r="A4324" s="87">
        <v>44169</v>
      </c>
      <c r="B4324" s="88">
        <v>44169</v>
      </c>
      <c r="C4324" s="89" t="s">
        <v>426</v>
      </c>
      <c r="D4324" s="90">
        <f>VLOOKUP(Pag_Inicio_Corr_mas_casos[[#This Row],[Corregimiento]],Hoja3!$A$2:$D$676,4,0)</f>
        <v>81009</v>
      </c>
      <c r="E4324" s="89">
        <v>24</v>
      </c>
    </row>
    <row r="4325" spans="1:6">
      <c r="A4325" s="87">
        <v>44169</v>
      </c>
      <c r="B4325" s="88">
        <v>44169</v>
      </c>
      <c r="C4325" s="89" t="s">
        <v>372</v>
      </c>
      <c r="D4325" s="90">
        <f>VLOOKUP(Pag_Inicio_Corr_mas_casos[[#This Row],[Corregimiento]],Hoja3!$A$2:$D$676,4,0)</f>
        <v>130709</v>
      </c>
      <c r="E4325" s="89">
        <v>23</v>
      </c>
    </row>
    <row r="4326" spans="1:6">
      <c r="A4326" s="87">
        <v>44169</v>
      </c>
      <c r="B4326" s="88">
        <v>44169</v>
      </c>
      <c r="C4326" s="89" t="s">
        <v>418</v>
      </c>
      <c r="D4326" s="90">
        <f>VLOOKUP(Pag_Inicio_Corr_mas_casos[[#This Row],[Corregimiento]],Hoja3!$A$2:$D$676,4,0)</f>
        <v>130105</v>
      </c>
      <c r="E4326" s="89">
        <v>23</v>
      </c>
    </row>
    <row r="4327" spans="1:6">
      <c r="A4327" s="87">
        <v>44169</v>
      </c>
      <c r="B4327" s="88">
        <v>44169</v>
      </c>
      <c r="C4327" s="89" t="s">
        <v>429</v>
      </c>
      <c r="D4327" s="90">
        <f>VLOOKUP(Pag_Inicio_Corr_mas_casos[[#This Row],[Corregimiento]],Hoja3!$A$2:$D$676,4,0)</f>
        <v>80804</v>
      </c>
      <c r="E4327" s="89">
        <v>22</v>
      </c>
    </row>
    <row r="4328" spans="1:6">
      <c r="A4328" s="87">
        <v>44169</v>
      </c>
      <c r="B4328" s="88">
        <v>44169</v>
      </c>
      <c r="C4328" s="89" t="s">
        <v>436</v>
      </c>
      <c r="D4328" s="90">
        <f>VLOOKUP(Pag_Inicio_Corr_mas_casos[[#This Row],[Corregimiento]],Hoja3!$A$2:$D$676,4,0)</f>
        <v>91001</v>
      </c>
      <c r="E4328" s="89">
        <v>22</v>
      </c>
    </row>
    <row r="4329" spans="1:6">
      <c r="A4329" s="87">
        <v>44169</v>
      </c>
      <c r="B4329" s="88">
        <v>44169</v>
      </c>
      <c r="C4329" s="89" t="s">
        <v>412</v>
      </c>
      <c r="D4329" s="90">
        <f>VLOOKUP(Pag_Inicio_Corr_mas_casos[[#This Row],[Corregimiento]],Hoja3!$A$2:$D$676,4,0)</f>
        <v>80811</v>
      </c>
      <c r="E4329" s="89">
        <v>21</v>
      </c>
    </row>
    <row r="4330" spans="1:6">
      <c r="A4330" s="87">
        <v>44169</v>
      </c>
      <c r="B4330" s="88">
        <v>44169</v>
      </c>
      <c r="C4330" s="89" t="s">
        <v>442</v>
      </c>
      <c r="D4330" s="90">
        <f>VLOOKUP(Pag_Inicio_Corr_mas_casos[[#This Row],[Corregimiento]],Hoja3!$A$2:$D$676,4,0)</f>
        <v>81005</v>
      </c>
      <c r="E4330" s="89">
        <v>21</v>
      </c>
    </row>
    <row r="4331" spans="1:6">
      <c r="A4331" s="87">
        <v>44169</v>
      </c>
      <c r="B4331" s="88">
        <v>44169</v>
      </c>
      <c r="C4331" s="89" t="s">
        <v>435</v>
      </c>
      <c r="D4331" s="90">
        <f>VLOOKUP(Pag_Inicio_Corr_mas_casos[[#This Row],[Corregimiento]],Hoja3!$A$2:$D$676,4,0)</f>
        <v>130706</v>
      </c>
      <c r="E4331" s="89">
        <v>20</v>
      </c>
    </row>
    <row r="4332" spans="1:6">
      <c r="A4332" s="87">
        <v>44169</v>
      </c>
      <c r="B4332" s="88">
        <v>44169</v>
      </c>
      <c r="C4332" s="89" t="s">
        <v>515</v>
      </c>
      <c r="D4332" s="90">
        <f>VLOOKUP(Pag_Inicio_Corr_mas_casos[[#This Row],[Corregimiento]],Hoja3!$A$2:$D$676,4,0)</f>
        <v>91101</v>
      </c>
      <c r="E4332" s="89">
        <v>17</v>
      </c>
    </row>
    <row r="4333" spans="1:6">
      <c r="A4333" s="87">
        <v>44169</v>
      </c>
      <c r="B4333" s="88">
        <v>44169</v>
      </c>
      <c r="C4333" s="89" t="s">
        <v>440</v>
      </c>
      <c r="D4333" s="90">
        <f>VLOOKUP(Pag_Inicio_Corr_mas_casos[[#This Row],[Corregimiento]],Hoja3!$A$2:$D$676,4,0)</f>
        <v>100101</v>
      </c>
      <c r="E4333" s="89">
        <v>15</v>
      </c>
    </row>
    <row r="4334" spans="1:6">
      <c r="A4334" s="87">
        <v>44169</v>
      </c>
      <c r="B4334" s="88">
        <v>44169</v>
      </c>
      <c r="C4334" s="89" t="s">
        <v>430</v>
      </c>
      <c r="D4334" s="90">
        <f>VLOOKUP(Pag_Inicio_Corr_mas_casos[[#This Row],[Corregimiento]],Hoja3!$A$2:$D$676,4,0)</f>
        <v>80508</v>
      </c>
      <c r="E4334" s="89">
        <v>15</v>
      </c>
    </row>
    <row r="4335" spans="1:6">
      <c r="A4335" s="87">
        <v>44169</v>
      </c>
      <c r="B4335" s="88">
        <v>44169</v>
      </c>
      <c r="C4335" s="89" t="s">
        <v>583</v>
      </c>
      <c r="D4335" s="90">
        <f>VLOOKUP(Pag_Inicio_Corr_mas_casos[[#This Row],[Corregimiento]],Hoja3!$A$2:$D$676,4,0)</f>
        <v>60202</v>
      </c>
      <c r="E4335" s="89">
        <v>14</v>
      </c>
      <c r="F4335" s="26"/>
    </row>
    <row r="4336" spans="1:6">
      <c r="A4336" s="87">
        <v>44169</v>
      </c>
      <c r="B4336" s="88">
        <v>44169</v>
      </c>
      <c r="C4336" s="89" t="s">
        <v>382</v>
      </c>
      <c r="D4336" s="90">
        <f>VLOOKUP(Pag_Inicio_Corr_mas_casos[[#This Row],[Corregimiento]],Hoja3!$A$2:$D$676,4,0)</f>
        <v>80802</v>
      </c>
      <c r="E4336" s="89">
        <v>14</v>
      </c>
    </row>
    <row r="4337" spans="1:6">
      <c r="A4337" s="87">
        <v>44169</v>
      </c>
      <c r="B4337" s="88">
        <v>44169</v>
      </c>
      <c r="C4337" s="89" t="s">
        <v>544</v>
      </c>
      <c r="D4337" s="90">
        <f>VLOOKUP(Pag_Inicio_Corr_mas_casos[[#This Row],[Corregimiento]],Hoja3!$A$2:$D$676,4,0)</f>
        <v>60103</v>
      </c>
      <c r="E4337" s="89">
        <v>14</v>
      </c>
    </row>
    <row r="4338" spans="1:6">
      <c r="A4338" s="87">
        <v>44169</v>
      </c>
      <c r="B4338" s="88">
        <v>44169</v>
      </c>
      <c r="C4338" s="89" t="s">
        <v>552</v>
      </c>
      <c r="D4338" s="90">
        <f>VLOOKUP(Pag_Inicio_Corr_mas_casos[[#This Row],[Corregimiento]],Hoja3!$A$2:$D$676,4,0)</f>
        <v>20401</v>
      </c>
      <c r="E4338" s="89">
        <v>13</v>
      </c>
    </row>
    <row r="4339" spans="1:6">
      <c r="A4339" s="87">
        <v>44169</v>
      </c>
      <c r="B4339" s="88">
        <v>44169</v>
      </c>
      <c r="C4339" s="89" t="s">
        <v>421</v>
      </c>
      <c r="D4339" s="90">
        <f>VLOOKUP(Pag_Inicio_Corr_mas_casos[[#This Row],[Corregimiento]],Hoja3!$A$2:$D$676,4,0)</f>
        <v>40201</v>
      </c>
      <c r="E4339" s="89">
        <v>13</v>
      </c>
    </row>
    <row r="4340" spans="1:6">
      <c r="A4340" s="87">
        <v>44169</v>
      </c>
      <c r="B4340" s="88">
        <v>44169</v>
      </c>
      <c r="C4340" s="89" t="s">
        <v>603</v>
      </c>
      <c r="D4340" s="90">
        <f>VLOOKUP(Pag_Inicio_Corr_mas_casos[[#This Row],[Corregimiento]],Hoja3!$A$2:$D$676,4,0)</f>
        <v>130718</v>
      </c>
      <c r="E4340" s="89">
        <v>13</v>
      </c>
    </row>
    <row r="4341" spans="1:6">
      <c r="A4341" s="87">
        <v>44169</v>
      </c>
      <c r="B4341" s="88">
        <v>44169</v>
      </c>
      <c r="C4341" s="89" t="s">
        <v>407</v>
      </c>
      <c r="D4341" s="90">
        <f>VLOOKUP(Pag_Inicio_Corr_mas_casos[[#This Row],[Corregimiento]],Hoja3!$A$2:$D$676,4,0)</f>
        <v>80501</v>
      </c>
      <c r="E4341" s="89">
        <v>12</v>
      </c>
      <c r="F4341" s="26"/>
    </row>
    <row r="4342" spans="1:6">
      <c r="A4342" s="87">
        <v>44169</v>
      </c>
      <c r="B4342" s="88">
        <v>44169</v>
      </c>
      <c r="C4342" s="89" t="s">
        <v>401</v>
      </c>
      <c r="D4342" s="90">
        <f>VLOOKUP(Pag_Inicio_Corr_mas_casos[[#This Row],[Corregimiento]],Hoja3!$A$2:$D$676,4,0)</f>
        <v>30107</v>
      </c>
      <c r="E4342" s="89">
        <v>12</v>
      </c>
    </row>
    <row r="4343" spans="1:6">
      <c r="A4343" s="87">
        <v>44169</v>
      </c>
      <c r="B4343" s="88">
        <v>44169</v>
      </c>
      <c r="C4343" s="89" t="s">
        <v>397</v>
      </c>
      <c r="D4343" s="90">
        <f>VLOOKUP(Pag_Inicio_Corr_mas_casos[[#This Row],[Corregimiento]],Hoja3!$A$2:$D$676,4,0)</f>
        <v>40601</v>
      </c>
      <c r="E4343" s="89">
        <v>12</v>
      </c>
    </row>
    <row r="4344" spans="1:6">
      <c r="A4344" s="87">
        <v>44169</v>
      </c>
      <c r="B4344" s="88">
        <v>44169</v>
      </c>
      <c r="C4344" s="89" t="s">
        <v>455</v>
      </c>
      <c r="D4344" s="90">
        <f>VLOOKUP(Pag_Inicio_Corr_mas_casos[[#This Row],[Corregimiento]],Hoja3!$A$2:$D$676,4,0)</f>
        <v>81004</v>
      </c>
      <c r="E4344" s="89">
        <v>12</v>
      </c>
    </row>
    <row r="4345" spans="1:6">
      <c r="A4345" s="87">
        <v>44169</v>
      </c>
      <c r="B4345" s="88">
        <v>44169</v>
      </c>
      <c r="C4345" s="89" t="s">
        <v>549</v>
      </c>
      <c r="D4345" s="90">
        <f>VLOOKUP(Pag_Inicio_Corr_mas_casos[[#This Row],[Corregimiento]],Hoja3!$A$2:$D$676,4,0)</f>
        <v>130103</v>
      </c>
      <c r="E4345" s="89">
        <v>12</v>
      </c>
    </row>
    <row r="4346" spans="1:6">
      <c r="A4346" s="87">
        <v>44169</v>
      </c>
      <c r="B4346" s="88">
        <v>44169</v>
      </c>
      <c r="C4346" s="89" t="s">
        <v>417</v>
      </c>
      <c r="D4346" s="90">
        <f>VLOOKUP(Pag_Inicio_Corr_mas_casos[[#This Row],[Corregimiento]],Hoja3!$A$2:$D$676,4,0)</f>
        <v>80803</v>
      </c>
      <c r="E4346" s="89">
        <v>12</v>
      </c>
    </row>
    <row r="4347" spans="1:6">
      <c r="A4347" s="87">
        <v>44169</v>
      </c>
      <c r="B4347" s="88">
        <v>44169</v>
      </c>
      <c r="C4347" s="89" t="s">
        <v>394</v>
      </c>
      <c r="D4347" s="90">
        <f>VLOOKUP(Pag_Inicio_Corr_mas_casos[[#This Row],[Corregimiento]],Hoja3!$A$2:$D$676,4,0)</f>
        <v>81006</v>
      </c>
      <c r="E4347" s="89">
        <v>10</v>
      </c>
    </row>
    <row r="4348" spans="1:6">
      <c r="A4348" s="58">
        <v>44170</v>
      </c>
      <c r="B4348" s="59">
        <v>44170</v>
      </c>
      <c r="C4348" s="60" t="s">
        <v>420</v>
      </c>
      <c r="D4348" s="61">
        <f>VLOOKUP(Pag_Inicio_Corr_mas_casos[[#This Row],[Corregimiento]],Hoja3!$A$2:$D$676,4,0)</f>
        <v>80809</v>
      </c>
      <c r="E4348" s="60">
        <v>104</v>
      </c>
    </row>
    <row r="4349" spans="1:6">
      <c r="A4349" s="58">
        <v>44170</v>
      </c>
      <c r="B4349" s="59">
        <v>44170</v>
      </c>
      <c r="C4349" s="60" t="s">
        <v>379</v>
      </c>
      <c r="D4349" s="61">
        <f>VLOOKUP(Pag_Inicio_Corr_mas_casos[[#This Row],[Corregimiento]],Hoja3!$A$2:$D$676,4,0)</f>
        <v>130101</v>
      </c>
      <c r="E4349" s="60">
        <v>95</v>
      </c>
    </row>
    <row r="4350" spans="1:6">
      <c r="A4350" s="58">
        <v>44170</v>
      </c>
      <c r="B4350" s="59">
        <v>44170</v>
      </c>
      <c r="C4350" s="60" t="s">
        <v>381</v>
      </c>
      <c r="D4350" s="61">
        <f>VLOOKUP(Pag_Inicio_Corr_mas_casos[[#This Row],[Corregimiento]],Hoja3!$A$2:$D$676,4,0)</f>
        <v>130106</v>
      </c>
      <c r="E4350" s="60">
        <v>88</v>
      </c>
    </row>
    <row r="4351" spans="1:6">
      <c r="A4351" s="58">
        <v>44170</v>
      </c>
      <c r="B4351" s="59">
        <v>44170</v>
      </c>
      <c r="C4351" s="60" t="s">
        <v>395</v>
      </c>
      <c r="D4351" s="61">
        <f>VLOOKUP(Pag_Inicio_Corr_mas_casos[[#This Row],[Corregimiento]],Hoja3!$A$2:$D$676,4,0)</f>
        <v>80812</v>
      </c>
      <c r="E4351" s="60">
        <v>68</v>
      </c>
    </row>
    <row r="4352" spans="1:6">
      <c r="A4352" s="58">
        <v>44170</v>
      </c>
      <c r="B4352" s="59">
        <v>44170</v>
      </c>
      <c r="C4352" s="60" t="s">
        <v>385</v>
      </c>
      <c r="D4352" s="61">
        <f>VLOOKUP(Pag_Inicio_Corr_mas_casos[[#This Row],[Corregimiento]],Hoja3!$A$2:$D$676,4,0)</f>
        <v>81007</v>
      </c>
      <c r="E4352" s="60">
        <v>60</v>
      </c>
    </row>
    <row r="4353" spans="1:6">
      <c r="A4353" s="58">
        <v>44170</v>
      </c>
      <c r="B4353" s="59">
        <v>44170</v>
      </c>
      <c r="C4353" s="60" t="s">
        <v>392</v>
      </c>
      <c r="D4353" s="61">
        <f>VLOOKUP(Pag_Inicio_Corr_mas_casos[[#This Row],[Corregimiento]],Hoja3!$A$2:$D$676,4,0)</f>
        <v>80819</v>
      </c>
      <c r="E4353" s="60">
        <v>56</v>
      </c>
    </row>
    <row r="4354" spans="1:6">
      <c r="A4354" s="58">
        <v>44170</v>
      </c>
      <c r="B4354" s="59">
        <v>44170</v>
      </c>
      <c r="C4354" s="60" t="s">
        <v>384</v>
      </c>
      <c r="D4354" s="61">
        <f>VLOOKUP(Pag_Inicio_Corr_mas_casos[[#This Row],[Corregimiento]],Hoja3!$A$2:$D$676,4,0)</f>
        <v>80821</v>
      </c>
      <c r="E4354" s="60">
        <v>48</v>
      </c>
    </row>
    <row r="4355" spans="1:6">
      <c r="A4355" s="58">
        <v>44170</v>
      </c>
      <c r="B4355" s="59">
        <v>44170</v>
      </c>
      <c r="C4355" s="60" t="s">
        <v>410</v>
      </c>
      <c r="D4355" s="61">
        <f>VLOOKUP(Pag_Inicio_Corr_mas_casos[[#This Row],[Corregimiento]],Hoja3!$A$2:$D$676,4,0)</f>
        <v>80815</v>
      </c>
      <c r="E4355" s="60">
        <v>58</v>
      </c>
      <c r="F4355" s="26"/>
    </row>
    <row r="4356" spans="1:6">
      <c r="A4356" s="58">
        <v>44170</v>
      </c>
      <c r="B4356" s="59">
        <v>44170</v>
      </c>
      <c r="C4356" s="60" t="s">
        <v>390</v>
      </c>
      <c r="D4356" s="61">
        <f>VLOOKUP(Pag_Inicio_Corr_mas_casos[[#This Row],[Corregimiento]],Hoja3!$A$2:$D$676,4,0)</f>
        <v>80823</v>
      </c>
      <c r="E4356" s="60">
        <v>47</v>
      </c>
    </row>
    <row r="4357" spans="1:6">
      <c r="A4357" s="58">
        <v>44170</v>
      </c>
      <c r="B4357" s="59">
        <v>44170</v>
      </c>
      <c r="C4357" s="60" t="s">
        <v>388</v>
      </c>
      <c r="D4357" s="61">
        <f>VLOOKUP(Pag_Inicio_Corr_mas_casos[[#This Row],[Corregimiento]],Hoja3!$A$2:$D$676,4,0)</f>
        <v>80817</v>
      </c>
      <c r="E4357" s="60">
        <v>62</v>
      </c>
    </row>
    <row r="4358" spans="1:6">
      <c r="A4358" s="58">
        <v>44170</v>
      </c>
      <c r="B4358" s="59">
        <v>44170</v>
      </c>
      <c r="C4358" s="60" t="s">
        <v>400</v>
      </c>
      <c r="D4358" s="61">
        <f>VLOOKUP(Pag_Inicio_Corr_mas_casos[[#This Row],[Corregimiento]],Hoja3!$A$2:$D$676,4,0)</f>
        <v>80810</v>
      </c>
      <c r="E4358" s="60">
        <v>46</v>
      </c>
    </row>
    <row r="4359" spans="1:6">
      <c r="A4359" s="58">
        <v>44170</v>
      </c>
      <c r="B4359" s="59">
        <v>44170</v>
      </c>
      <c r="C4359" s="60" t="s">
        <v>383</v>
      </c>
      <c r="D4359" s="61">
        <f>VLOOKUP(Pag_Inicio_Corr_mas_casos[[#This Row],[Corregimiento]],Hoja3!$A$2:$D$676,4,0)</f>
        <v>130102</v>
      </c>
      <c r="E4359" s="60">
        <v>44</v>
      </c>
    </row>
    <row r="4360" spans="1:6">
      <c r="A4360" s="58">
        <v>44170</v>
      </c>
      <c r="B4360" s="59">
        <v>44170</v>
      </c>
      <c r="C4360" s="60" t="s">
        <v>389</v>
      </c>
      <c r="D4360" s="61">
        <f>VLOOKUP(Pag_Inicio_Corr_mas_casos[[#This Row],[Corregimiento]],Hoja3!$A$2:$D$676,4,0)</f>
        <v>80822</v>
      </c>
      <c r="E4360" s="60">
        <v>42</v>
      </c>
    </row>
    <row r="4361" spans="1:6">
      <c r="A4361" s="58">
        <v>44170</v>
      </c>
      <c r="B4361" s="59">
        <v>44170</v>
      </c>
      <c r="C4361" s="60" t="s">
        <v>386</v>
      </c>
      <c r="D4361" s="61">
        <f>VLOOKUP(Pag_Inicio_Corr_mas_casos[[#This Row],[Corregimiento]],Hoja3!$A$2:$D$676,4,0)</f>
        <v>81008</v>
      </c>
      <c r="E4361" s="60">
        <v>42</v>
      </c>
    </row>
    <row r="4362" spans="1:6">
      <c r="A4362" s="58">
        <v>44170</v>
      </c>
      <c r="B4362" s="59">
        <v>44170</v>
      </c>
      <c r="C4362" s="60" t="s">
        <v>415</v>
      </c>
      <c r="D4362" s="61">
        <f>VLOOKUP(Pag_Inicio_Corr_mas_casos[[#This Row],[Corregimiento]],Hoja3!$A$2:$D$676,4,0)</f>
        <v>80826</v>
      </c>
      <c r="E4362" s="60">
        <v>40</v>
      </c>
    </row>
    <row r="4363" spans="1:6">
      <c r="A4363" s="58">
        <v>44170</v>
      </c>
      <c r="B4363" s="59">
        <v>44170</v>
      </c>
      <c r="C4363" s="60" t="s">
        <v>398</v>
      </c>
      <c r="D4363" s="61">
        <f>VLOOKUP(Pag_Inicio_Corr_mas_casos[[#This Row],[Corregimiento]],Hoja3!$A$2:$D$676,4,0)</f>
        <v>80806</v>
      </c>
      <c r="E4363" s="60">
        <v>40</v>
      </c>
    </row>
    <row r="4364" spans="1:6">
      <c r="A4364" s="58">
        <v>44170</v>
      </c>
      <c r="B4364" s="59">
        <v>44170</v>
      </c>
      <c r="C4364" s="60" t="s">
        <v>391</v>
      </c>
      <c r="D4364" s="61">
        <f>VLOOKUP(Pag_Inicio_Corr_mas_casos[[#This Row],[Corregimiento]],Hoja3!$A$2:$D$676,4,0)</f>
        <v>81001</v>
      </c>
      <c r="E4364" s="60">
        <v>38</v>
      </c>
    </row>
    <row r="4365" spans="1:6">
      <c r="A4365" s="58">
        <v>44170</v>
      </c>
      <c r="B4365" s="59">
        <v>44170</v>
      </c>
      <c r="C4365" s="60" t="s">
        <v>405</v>
      </c>
      <c r="D4365" s="61">
        <f>VLOOKUP(Pag_Inicio_Corr_mas_casos[[#This Row],[Corregimiento]],Hoja3!$A$2:$D$676,4,0)</f>
        <v>80813</v>
      </c>
      <c r="E4365" s="60">
        <v>36</v>
      </c>
    </row>
    <row r="4366" spans="1:6">
      <c r="A4366" s="58">
        <v>44170</v>
      </c>
      <c r="B4366" s="59">
        <v>44170</v>
      </c>
      <c r="C4366" s="60" t="s">
        <v>387</v>
      </c>
      <c r="D4366" s="61">
        <f>VLOOKUP(Pag_Inicio_Corr_mas_casos[[#This Row],[Corregimiento]],Hoja3!$A$2:$D$676,4,0)</f>
        <v>80816</v>
      </c>
      <c r="E4366" s="60">
        <v>35</v>
      </c>
    </row>
    <row r="4367" spans="1:6">
      <c r="A4367" s="58">
        <v>44170</v>
      </c>
      <c r="B4367" s="59">
        <v>44170</v>
      </c>
      <c r="C4367" s="60" t="s">
        <v>431</v>
      </c>
      <c r="D4367" s="61">
        <f>VLOOKUP(Pag_Inicio_Corr_mas_casos[[#This Row],[Corregimiento]],Hoja3!$A$2:$D$676,4,0)</f>
        <v>80807</v>
      </c>
      <c r="E4367" s="60">
        <v>34</v>
      </c>
    </row>
    <row r="4368" spans="1:6">
      <c r="A4368" s="58">
        <v>44170</v>
      </c>
      <c r="B4368" s="59">
        <v>44170</v>
      </c>
      <c r="C4368" s="60" t="s">
        <v>412</v>
      </c>
      <c r="D4368" s="61">
        <f>VLOOKUP(Pag_Inicio_Corr_mas_casos[[#This Row],[Corregimiento]],Hoja3!$A$2:$D$676,4,0)</f>
        <v>80811</v>
      </c>
      <c r="E4368" s="60">
        <v>34</v>
      </c>
    </row>
    <row r="4369" spans="1:6">
      <c r="A4369" s="58">
        <v>44170</v>
      </c>
      <c r="B4369" s="59">
        <v>44170</v>
      </c>
      <c r="C4369" s="60" t="s">
        <v>432</v>
      </c>
      <c r="D4369" s="61">
        <f>VLOOKUP(Pag_Inicio_Corr_mas_casos[[#This Row],[Corregimiento]],Hoja3!$A$2:$D$676,4,0)</f>
        <v>80814</v>
      </c>
      <c r="E4369" s="60">
        <v>34</v>
      </c>
    </row>
    <row r="4370" spans="1:6">
      <c r="A4370" s="58">
        <v>44170</v>
      </c>
      <c r="B4370" s="59">
        <v>44170</v>
      </c>
      <c r="C4370" s="60" t="s">
        <v>426</v>
      </c>
      <c r="D4370" s="61">
        <f>VLOOKUP(Pag_Inicio_Corr_mas_casos[[#This Row],[Corregimiento]],Hoja3!$A$2:$D$676,4,0)</f>
        <v>81009</v>
      </c>
      <c r="E4370" s="60">
        <v>33</v>
      </c>
    </row>
    <row r="4371" spans="1:6">
      <c r="A4371" s="58">
        <v>44170</v>
      </c>
      <c r="B4371" s="59">
        <v>44170</v>
      </c>
      <c r="C4371" s="60" t="s">
        <v>425</v>
      </c>
      <c r="D4371" s="61">
        <f>VLOOKUP(Pag_Inicio_Corr_mas_casos[[#This Row],[Corregimiento]],Hoja3!$A$2:$D$676,4,0)</f>
        <v>81003</v>
      </c>
      <c r="E4371" s="60">
        <v>33</v>
      </c>
    </row>
    <row r="4372" spans="1:6">
      <c r="A4372" s="58">
        <v>44170</v>
      </c>
      <c r="B4372" s="59">
        <v>44170</v>
      </c>
      <c r="C4372" s="60" t="s">
        <v>448</v>
      </c>
      <c r="D4372" s="61">
        <f>VLOOKUP(Pag_Inicio_Corr_mas_casos[[#This Row],[Corregimiento]],Hoja3!$A$2:$D$676,4,0)</f>
        <v>20101</v>
      </c>
      <c r="E4372" s="60">
        <v>33</v>
      </c>
    </row>
    <row r="4373" spans="1:6">
      <c r="A4373" s="58">
        <v>44170</v>
      </c>
      <c r="B4373" s="59">
        <v>44170</v>
      </c>
      <c r="C4373" s="60" t="s">
        <v>393</v>
      </c>
      <c r="D4373" s="61">
        <f>VLOOKUP(Pag_Inicio_Corr_mas_casos[[#This Row],[Corregimiento]],Hoja3!$A$2:$D$676,4,0)</f>
        <v>130107</v>
      </c>
      <c r="E4373" s="60">
        <v>31</v>
      </c>
    </row>
    <row r="4374" spans="1:6">
      <c r="A4374" s="58">
        <v>44170</v>
      </c>
      <c r="B4374" s="59">
        <v>44170</v>
      </c>
      <c r="C4374" s="60" t="s">
        <v>424</v>
      </c>
      <c r="D4374" s="61">
        <f>VLOOKUP(Pag_Inicio_Corr_mas_casos[[#This Row],[Corregimiento]],Hoja3!$A$2:$D$676,4,0)</f>
        <v>130717</v>
      </c>
      <c r="E4374" s="60">
        <v>30</v>
      </c>
    </row>
    <row r="4375" spans="1:6">
      <c r="A4375" s="58">
        <v>44170</v>
      </c>
      <c r="B4375" s="59">
        <v>44170</v>
      </c>
      <c r="C4375" s="60" t="s">
        <v>396</v>
      </c>
      <c r="D4375" s="61">
        <f>VLOOKUP(Pag_Inicio_Corr_mas_casos[[#This Row],[Corregimiento]],Hoja3!$A$2:$D$676,4,0)</f>
        <v>130702</v>
      </c>
      <c r="E4375" s="60">
        <v>29</v>
      </c>
    </row>
    <row r="4376" spans="1:6">
      <c r="A4376" s="58">
        <v>44170</v>
      </c>
      <c r="B4376" s="59">
        <v>44170</v>
      </c>
      <c r="C4376" s="60" t="s">
        <v>380</v>
      </c>
      <c r="D4376" s="61">
        <f>VLOOKUP(Pag_Inicio_Corr_mas_casos[[#This Row],[Corregimiento]],Hoja3!$A$2:$D$676,4,0)</f>
        <v>81002</v>
      </c>
      <c r="E4376" s="60">
        <v>26</v>
      </c>
    </row>
    <row r="4377" spans="1:6">
      <c r="A4377" s="58">
        <v>44170</v>
      </c>
      <c r="B4377" s="59">
        <v>44170</v>
      </c>
      <c r="C4377" s="60" t="s">
        <v>442</v>
      </c>
      <c r="D4377" s="61">
        <f>VLOOKUP(Pag_Inicio_Corr_mas_casos[[#This Row],[Corregimiento]],Hoja3!$A$2:$D$676,4,0)</f>
        <v>81005</v>
      </c>
      <c r="E4377" s="60">
        <v>26</v>
      </c>
    </row>
    <row r="4378" spans="1:6">
      <c r="A4378" s="58">
        <v>44170</v>
      </c>
      <c r="B4378" s="59">
        <v>44170</v>
      </c>
      <c r="C4378" s="60" t="s">
        <v>407</v>
      </c>
      <c r="D4378" s="61">
        <f>VLOOKUP(Pag_Inicio_Corr_mas_casos[[#This Row],[Corregimiento]],Hoja3!$A$2:$D$676,4,0)</f>
        <v>80501</v>
      </c>
      <c r="E4378" s="60">
        <v>25</v>
      </c>
      <c r="F4378" s="26"/>
    </row>
    <row r="4379" spans="1:6">
      <c r="A4379" s="58">
        <v>44170</v>
      </c>
      <c r="B4379" s="59">
        <v>44170</v>
      </c>
      <c r="C4379" s="60" t="s">
        <v>408</v>
      </c>
      <c r="D4379" s="61">
        <f>VLOOKUP(Pag_Inicio_Corr_mas_casos[[#This Row],[Corregimiento]],Hoja3!$A$2:$D$676,4,0)</f>
        <v>80808</v>
      </c>
      <c r="E4379" s="60">
        <v>25</v>
      </c>
    </row>
    <row r="4380" spans="1:6">
      <c r="A4380" s="58">
        <v>44170</v>
      </c>
      <c r="B4380" s="59">
        <v>44170</v>
      </c>
      <c r="C4380" s="60" t="s">
        <v>416</v>
      </c>
      <c r="D4380" s="61">
        <f>VLOOKUP(Pag_Inicio_Corr_mas_casos[[#This Row],[Corregimiento]],Hoja3!$A$2:$D$676,4,0)</f>
        <v>50208</v>
      </c>
      <c r="E4380" s="60">
        <v>24</v>
      </c>
    </row>
    <row r="4381" spans="1:6">
      <c r="A4381" s="58">
        <v>44170</v>
      </c>
      <c r="B4381" s="59">
        <v>44170</v>
      </c>
      <c r="C4381" s="60" t="s">
        <v>604</v>
      </c>
      <c r="D4381" s="61">
        <f>VLOOKUP(Pag_Inicio_Corr_mas_casos[[#This Row],[Corregimiento]],Hoja3!$A$2:$D$676,4,0)</f>
        <v>20208</v>
      </c>
      <c r="E4381" s="60">
        <v>24</v>
      </c>
    </row>
    <row r="4382" spans="1:6">
      <c r="A4382" s="58">
        <v>44170</v>
      </c>
      <c r="B4382" s="59">
        <v>44170</v>
      </c>
      <c r="C4382" s="60" t="s">
        <v>451</v>
      </c>
      <c r="D4382" s="61">
        <f>VLOOKUP(Pag_Inicio_Corr_mas_casos[[#This Row],[Corregimiento]],Hoja3!$A$2:$D$676,4,0)</f>
        <v>20601</v>
      </c>
      <c r="E4382" s="60">
        <v>24</v>
      </c>
    </row>
    <row r="4383" spans="1:6">
      <c r="A4383" s="58">
        <v>44170</v>
      </c>
      <c r="B4383" s="59">
        <v>44170</v>
      </c>
      <c r="C4383" s="60" t="s">
        <v>483</v>
      </c>
      <c r="D4383" s="61">
        <f>VLOOKUP(Pag_Inicio_Corr_mas_casos[[#This Row],[Corregimiento]],Hoja3!$A$2:$D$676,4,0)</f>
        <v>40606</v>
      </c>
      <c r="E4383" s="60">
        <v>23</v>
      </c>
    </row>
    <row r="4384" spans="1:6">
      <c r="A4384" s="58">
        <v>44170</v>
      </c>
      <c r="B4384" s="59">
        <v>44170</v>
      </c>
      <c r="C4384" s="60" t="s">
        <v>409</v>
      </c>
      <c r="D4384" s="61">
        <f>VLOOKUP(Pag_Inicio_Corr_mas_casos[[#This Row],[Corregimiento]],Hoja3!$A$2:$D$676,4,0)</f>
        <v>80820</v>
      </c>
      <c r="E4384" s="60">
        <v>23</v>
      </c>
    </row>
    <row r="4385" spans="1:6">
      <c r="A4385" s="58">
        <v>44170</v>
      </c>
      <c r="B4385" s="59">
        <v>44170</v>
      </c>
      <c r="C4385" s="60" t="s">
        <v>430</v>
      </c>
      <c r="D4385" s="61">
        <f>VLOOKUP(Pag_Inicio_Corr_mas_casos[[#This Row],[Corregimiento]],Hoja3!$A$2:$D$676,4,0)</f>
        <v>80508</v>
      </c>
      <c r="E4385" s="60">
        <v>21</v>
      </c>
    </row>
    <row r="4386" spans="1:6">
      <c r="A4386" s="58">
        <v>44170</v>
      </c>
      <c r="B4386" s="59">
        <v>44170</v>
      </c>
      <c r="C4386" s="60" t="s">
        <v>418</v>
      </c>
      <c r="D4386" s="61">
        <f>VLOOKUP(Pag_Inicio_Corr_mas_casos[[#This Row],[Corregimiento]],Hoja3!$A$2:$D$676,4,0)</f>
        <v>130105</v>
      </c>
      <c r="E4386" s="60">
        <v>21</v>
      </c>
    </row>
    <row r="4387" spans="1:6">
      <c r="A4387" s="58">
        <v>44170</v>
      </c>
      <c r="B4387" s="59">
        <v>44170</v>
      </c>
      <c r="C4387" s="60" t="s">
        <v>414</v>
      </c>
      <c r="D4387" s="61">
        <f>VLOOKUP(Pag_Inicio_Corr_mas_casos[[#This Row],[Corregimiento]],Hoja3!$A$2:$D$676,4,0)</f>
        <v>130708</v>
      </c>
      <c r="E4387" s="60">
        <v>20</v>
      </c>
      <c r="F4387" s="26"/>
    </row>
    <row r="4388" spans="1:6">
      <c r="A4388" s="58">
        <v>44170</v>
      </c>
      <c r="B4388" s="59">
        <v>44170</v>
      </c>
      <c r="C4388" s="60" t="s">
        <v>417</v>
      </c>
      <c r="D4388" s="61">
        <f>VLOOKUP(Pag_Inicio_Corr_mas_casos[[#This Row],[Corregimiento]],Hoja3!$A$2:$D$676,4,0)</f>
        <v>80803</v>
      </c>
      <c r="E4388" s="60">
        <v>20</v>
      </c>
    </row>
    <row r="4389" spans="1:6">
      <c r="A4389" s="58">
        <v>44170</v>
      </c>
      <c r="B4389" s="59">
        <v>44170</v>
      </c>
      <c r="C4389" s="60" t="s">
        <v>592</v>
      </c>
      <c r="D4389" s="61">
        <f>VLOOKUP(Pag_Inicio_Corr_mas_casos[[#This Row],[Corregimiento]],Hoja3!$A$2:$D$676,4,0)</f>
        <v>50307</v>
      </c>
      <c r="E4389" s="60">
        <v>18</v>
      </c>
    </row>
    <row r="4390" spans="1:6">
      <c r="A4390" s="58">
        <v>44170</v>
      </c>
      <c r="B4390" s="59">
        <v>44170</v>
      </c>
      <c r="C4390" s="60" t="s">
        <v>401</v>
      </c>
      <c r="D4390" s="61">
        <f>VLOOKUP(Pag_Inicio_Corr_mas_casos[[#This Row],[Corregimiento]],Hoja3!$A$2:$D$676,4,0)</f>
        <v>30107</v>
      </c>
      <c r="E4390" s="60">
        <v>17</v>
      </c>
    </row>
    <row r="4391" spans="1:6">
      <c r="A4391" s="58">
        <v>44170</v>
      </c>
      <c r="B4391" s="59">
        <v>44170</v>
      </c>
      <c r="C4391" s="60" t="s">
        <v>436</v>
      </c>
      <c r="D4391" s="61">
        <f>VLOOKUP(Pag_Inicio_Corr_mas_casos[[#This Row],[Corregimiento]],Hoja3!$A$2:$D$676,4,0)</f>
        <v>91001</v>
      </c>
      <c r="E4391" s="60">
        <v>16</v>
      </c>
    </row>
    <row r="4392" spans="1:6">
      <c r="A4392" s="58">
        <v>44170</v>
      </c>
      <c r="B4392" s="59">
        <v>44170</v>
      </c>
      <c r="C4392" s="60" t="s">
        <v>399</v>
      </c>
      <c r="D4392" s="61">
        <f>VLOOKUP(Pag_Inicio_Corr_mas_casos[[#This Row],[Corregimiento]],Hoja3!$A$2:$D$676,4,0)</f>
        <v>130108</v>
      </c>
      <c r="E4392" s="60">
        <v>15</v>
      </c>
    </row>
    <row r="4393" spans="1:6">
      <c r="A4393" s="58">
        <v>44170</v>
      </c>
      <c r="B4393" s="59">
        <v>44170</v>
      </c>
      <c r="C4393" s="60" t="s">
        <v>397</v>
      </c>
      <c r="D4393" s="61">
        <f>VLOOKUP(Pag_Inicio_Corr_mas_casos[[#This Row],[Corregimiento]],Hoja3!$A$2:$D$676,4,0)</f>
        <v>40601</v>
      </c>
      <c r="E4393" s="60">
        <v>14</v>
      </c>
    </row>
    <row r="4394" spans="1:6">
      <c r="A4394" s="58">
        <v>44170</v>
      </c>
      <c r="B4394" s="59">
        <v>44170</v>
      </c>
      <c r="C4394" s="60" t="s">
        <v>428</v>
      </c>
      <c r="D4394" s="61">
        <f>VLOOKUP(Pag_Inicio_Corr_mas_casos[[#This Row],[Corregimiento]],Hoja3!$A$2:$D$676,4,0)</f>
        <v>130701</v>
      </c>
      <c r="E4394" s="60">
        <v>14</v>
      </c>
    </row>
    <row r="4395" spans="1:6">
      <c r="A4395" s="58">
        <v>44170</v>
      </c>
      <c r="B4395" s="59">
        <v>44170</v>
      </c>
      <c r="C4395" s="60" t="s">
        <v>394</v>
      </c>
      <c r="D4395" s="61">
        <f>VLOOKUP(Pag_Inicio_Corr_mas_casos[[#This Row],[Corregimiento]],Hoja3!$A$2:$D$676,4,0)</f>
        <v>81006</v>
      </c>
      <c r="E4395" s="60">
        <v>14</v>
      </c>
    </row>
    <row r="4396" spans="1:6">
      <c r="A4396" s="58">
        <v>44170</v>
      </c>
      <c r="B4396" s="59">
        <v>44170</v>
      </c>
      <c r="C4396" s="60" t="s">
        <v>372</v>
      </c>
      <c r="D4396" s="61">
        <f>VLOOKUP(Pag_Inicio_Corr_mas_casos[[#This Row],[Corregimiento]],Hoja3!$A$2:$D$676,4,0)</f>
        <v>130709</v>
      </c>
      <c r="E4396" s="60">
        <v>14</v>
      </c>
    </row>
    <row r="4397" spans="1:6">
      <c r="A4397" s="58">
        <v>44170</v>
      </c>
      <c r="B4397" s="59">
        <v>44170</v>
      </c>
      <c r="C4397" s="60" t="s">
        <v>382</v>
      </c>
      <c r="D4397" s="61">
        <f>VLOOKUP(Pag_Inicio_Corr_mas_casos[[#This Row],[Corregimiento]],Hoja3!$A$2:$D$676,4,0)</f>
        <v>80802</v>
      </c>
      <c r="E4397" s="60">
        <v>13</v>
      </c>
    </row>
    <row r="4398" spans="1:6">
      <c r="A4398" s="58">
        <v>44170</v>
      </c>
      <c r="B4398" s="59">
        <v>44170</v>
      </c>
      <c r="C4398" s="60" t="s">
        <v>429</v>
      </c>
      <c r="D4398" s="61">
        <f>VLOOKUP(Pag_Inicio_Corr_mas_casos[[#This Row],[Corregimiento]],Hoja3!$A$2:$D$676,4,0)</f>
        <v>80804</v>
      </c>
      <c r="E4398" s="60">
        <v>13</v>
      </c>
    </row>
    <row r="4399" spans="1:6">
      <c r="A4399" s="58">
        <v>44170</v>
      </c>
      <c r="B4399" s="59">
        <v>44170</v>
      </c>
      <c r="C4399" s="60" t="s">
        <v>445</v>
      </c>
      <c r="D4399" s="61">
        <f>VLOOKUP(Pag_Inicio_Corr_mas_casos[[#This Row],[Corregimiento]],Hoja3!$A$2:$D$676,4,0)</f>
        <v>130301</v>
      </c>
      <c r="E4399" s="60">
        <v>12</v>
      </c>
    </row>
    <row r="4400" spans="1:6">
      <c r="A4400" s="58">
        <v>44170</v>
      </c>
      <c r="B4400" s="59">
        <v>44170</v>
      </c>
      <c r="C4400" s="60" t="s">
        <v>602</v>
      </c>
      <c r="D4400" s="61">
        <f>VLOOKUP(Pag_Inicio_Corr_mas_casos[[#This Row],[Corregimiento]],Hoja3!$A$2:$D$676,4,0)</f>
        <v>20105</v>
      </c>
      <c r="E4400" s="60">
        <v>12</v>
      </c>
    </row>
    <row r="4401" spans="1:5">
      <c r="A4401" s="58">
        <v>44170</v>
      </c>
      <c r="B4401" s="59">
        <v>44170</v>
      </c>
      <c r="C4401" s="60" t="s">
        <v>434</v>
      </c>
      <c r="D4401" s="61">
        <f>VLOOKUP(Pag_Inicio_Corr_mas_casos[[#This Row],[Corregimiento]],Hoja3!$A$2:$D$676,4,0)</f>
        <v>30111</v>
      </c>
      <c r="E4401" s="60">
        <v>12</v>
      </c>
    </row>
    <row r="4402" spans="1:5">
      <c r="A4402" s="58">
        <v>44170</v>
      </c>
      <c r="B4402" s="59">
        <v>44170</v>
      </c>
      <c r="C4402" s="60" t="s">
        <v>605</v>
      </c>
      <c r="D4402" s="61">
        <f>VLOOKUP(Pag_Inicio_Corr_mas_casos[[#This Row],[Corregimiento]],Hoja3!$A$2:$D$676,4,0)</f>
        <v>91010</v>
      </c>
      <c r="E4402" s="60">
        <v>11</v>
      </c>
    </row>
    <row r="4403" spans="1:5">
      <c r="A4403" s="58">
        <v>44170</v>
      </c>
      <c r="B4403" s="59">
        <v>44170</v>
      </c>
      <c r="C4403" s="60" t="s">
        <v>435</v>
      </c>
      <c r="D4403" s="61">
        <f>VLOOKUP(Pag_Inicio_Corr_mas_casos[[#This Row],[Corregimiento]],Hoja3!$A$2:$D$676,4,0)</f>
        <v>130706</v>
      </c>
      <c r="E4403" s="60">
        <v>11</v>
      </c>
    </row>
    <row r="4404" spans="1:5">
      <c r="A4404" s="103">
        <v>44171</v>
      </c>
      <c r="B4404" s="104">
        <v>44171</v>
      </c>
      <c r="C4404" s="105" t="s">
        <v>379</v>
      </c>
      <c r="D4404" s="106">
        <f>VLOOKUP(Pag_Inicio_Corr_mas_casos[[#This Row],[Corregimiento]],Hoja3!$A$2:$D$676,4,0)</f>
        <v>130101</v>
      </c>
      <c r="E4404" s="105">
        <v>83</v>
      </c>
    </row>
    <row r="4405" spans="1:5">
      <c r="A4405" s="103">
        <v>44171</v>
      </c>
      <c r="B4405" s="104">
        <v>44171</v>
      </c>
      <c r="C4405" s="105" t="s">
        <v>381</v>
      </c>
      <c r="D4405" s="106">
        <f>VLOOKUP(Pag_Inicio_Corr_mas_casos[[#This Row],[Corregimiento]],Hoja3!$A$2:$D$676,4,0)</f>
        <v>130106</v>
      </c>
      <c r="E4405" s="105">
        <v>68</v>
      </c>
    </row>
    <row r="4406" spans="1:5">
      <c r="A4406" s="103">
        <v>44171</v>
      </c>
      <c r="B4406" s="104">
        <v>44171</v>
      </c>
      <c r="C4406" s="105" t="s">
        <v>392</v>
      </c>
      <c r="D4406" s="106">
        <f>VLOOKUP(Pag_Inicio_Corr_mas_casos[[#This Row],[Corregimiento]],Hoja3!$A$2:$D$676,4,0)</f>
        <v>80819</v>
      </c>
      <c r="E4406" s="105">
        <v>58</v>
      </c>
    </row>
    <row r="4407" spans="1:5">
      <c r="A4407" s="103">
        <v>44171</v>
      </c>
      <c r="B4407" s="104">
        <v>44171</v>
      </c>
      <c r="C4407" s="105" t="s">
        <v>405</v>
      </c>
      <c r="D4407" s="106">
        <f>VLOOKUP(Pag_Inicio_Corr_mas_casos[[#This Row],[Corregimiento]],Hoja3!$A$2:$D$676,4,0)</f>
        <v>80813</v>
      </c>
      <c r="E4407" s="105">
        <v>49</v>
      </c>
    </row>
    <row r="4408" spans="1:5">
      <c r="A4408" s="103">
        <v>44171</v>
      </c>
      <c r="B4408" s="104">
        <v>44171</v>
      </c>
      <c r="C4408" s="105" t="s">
        <v>395</v>
      </c>
      <c r="D4408" s="106">
        <f>VLOOKUP(Pag_Inicio_Corr_mas_casos[[#This Row],[Corregimiento]],Hoja3!$A$2:$D$676,4,0)</f>
        <v>80812</v>
      </c>
      <c r="E4408" s="105">
        <v>49</v>
      </c>
    </row>
    <row r="4409" spans="1:5">
      <c r="A4409" s="103">
        <v>44171</v>
      </c>
      <c r="B4409" s="104">
        <v>44171</v>
      </c>
      <c r="C4409" s="105" t="s">
        <v>420</v>
      </c>
      <c r="D4409" s="106">
        <f>VLOOKUP(Pag_Inicio_Corr_mas_casos[[#This Row],[Corregimiento]],Hoja3!$A$2:$D$676,4,0)</f>
        <v>80809</v>
      </c>
      <c r="E4409" s="105">
        <v>47</v>
      </c>
    </row>
    <row r="4410" spans="1:5">
      <c r="A4410" s="103">
        <v>44171</v>
      </c>
      <c r="B4410" s="104">
        <v>44171</v>
      </c>
      <c r="C4410" s="105" t="s">
        <v>425</v>
      </c>
      <c r="D4410" s="106">
        <f>VLOOKUP(Pag_Inicio_Corr_mas_casos[[#This Row],[Corregimiento]],Hoja3!$A$2:$D$676,4,0)</f>
        <v>81003</v>
      </c>
      <c r="E4410" s="105">
        <v>41</v>
      </c>
    </row>
    <row r="4411" spans="1:5">
      <c r="A4411" s="103">
        <v>44171</v>
      </c>
      <c r="B4411" s="104">
        <v>44171</v>
      </c>
      <c r="C4411" s="105" t="s">
        <v>391</v>
      </c>
      <c r="D4411" s="106">
        <f>VLOOKUP(Pag_Inicio_Corr_mas_casos[[#This Row],[Corregimiento]],Hoja3!$A$2:$D$676,4,0)</f>
        <v>81001</v>
      </c>
      <c r="E4411" s="105">
        <v>41</v>
      </c>
    </row>
    <row r="4412" spans="1:5">
      <c r="A4412" s="103">
        <v>44171</v>
      </c>
      <c r="B4412" s="104">
        <v>44171</v>
      </c>
      <c r="C4412" s="105" t="s">
        <v>385</v>
      </c>
      <c r="D4412" s="106">
        <f>VLOOKUP(Pag_Inicio_Corr_mas_casos[[#This Row],[Corregimiento]],Hoja3!$A$2:$D$676,4,0)</f>
        <v>81007</v>
      </c>
      <c r="E4412" s="105">
        <v>40</v>
      </c>
    </row>
    <row r="4413" spans="1:5">
      <c r="A4413" s="103">
        <v>44171</v>
      </c>
      <c r="B4413" s="104">
        <v>44171</v>
      </c>
      <c r="C4413" s="105" t="s">
        <v>390</v>
      </c>
      <c r="D4413" s="106">
        <f>VLOOKUP(Pag_Inicio_Corr_mas_casos[[#This Row],[Corregimiento]],Hoja3!$A$2:$D$676,4,0)</f>
        <v>80823</v>
      </c>
      <c r="E4413" s="105">
        <v>38</v>
      </c>
    </row>
    <row r="4414" spans="1:5">
      <c r="A4414" s="103">
        <v>44171</v>
      </c>
      <c r="B4414" s="104">
        <v>44171</v>
      </c>
      <c r="C4414" s="105" t="s">
        <v>393</v>
      </c>
      <c r="D4414" s="106">
        <f>VLOOKUP(Pag_Inicio_Corr_mas_casos[[#This Row],[Corregimiento]],Hoja3!$A$2:$D$676,4,0)</f>
        <v>130107</v>
      </c>
      <c r="E4414" s="105">
        <v>38</v>
      </c>
    </row>
    <row r="4415" spans="1:5">
      <c r="A4415" s="103">
        <v>44171</v>
      </c>
      <c r="B4415" s="104">
        <v>44171</v>
      </c>
      <c r="C4415" s="105" t="s">
        <v>384</v>
      </c>
      <c r="D4415" s="106">
        <f>VLOOKUP(Pag_Inicio_Corr_mas_casos[[#This Row],[Corregimiento]],Hoja3!$A$2:$D$676,4,0)</f>
        <v>80821</v>
      </c>
      <c r="E4415" s="105">
        <v>36</v>
      </c>
    </row>
    <row r="4416" spans="1:5">
      <c r="A4416" s="103">
        <v>44171</v>
      </c>
      <c r="B4416" s="104">
        <v>44171</v>
      </c>
      <c r="C4416" s="105" t="s">
        <v>400</v>
      </c>
      <c r="D4416" s="106">
        <f>VLOOKUP(Pag_Inicio_Corr_mas_casos[[#This Row],[Corregimiento]],Hoja3!$A$2:$D$676,4,0)</f>
        <v>80810</v>
      </c>
      <c r="E4416" s="105">
        <v>35</v>
      </c>
    </row>
    <row r="4417" spans="1:6">
      <c r="A4417" s="103">
        <v>44171</v>
      </c>
      <c r="B4417" s="104">
        <v>44171</v>
      </c>
      <c r="C4417" s="105" t="s">
        <v>407</v>
      </c>
      <c r="D4417" s="106">
        <f>VLOOKUP(Pag_Inicio_Corr_mas_casos[[#This Row],[Corregimiento]],Hoja3!$A$2:$D$676,4,0)</f>
        <v>80501</v>
      </c>
      <c r="E4417" s="105">
        <v>34</v>
      </c>
      <c r="F4417" s="163"/>
    </row>
    <row r="4418" spans="1:6">
      <c r="A4418" s="103">
        <v>44171</v>
      </c>
      <c r="B4418" s="104">
        <v>44171</v>
      </c>
      <c r="C4418" s="105" t="s">
        <v>409</v>
      </c>
      <c r="D4418" s="106">
        <f>VLOOKUP(Pag_Inicio_Corr_mas_casos[[#This Row],[Corregimiento]],Hoja3!$A$2:$D$676,4,0)</f>
        <v>80820</v>
      </c>
      <c r="E4418" s="105">
        <v>33</v>
      </c>
    </row>
    <row r="4419" spans="1:6">
      <c r="A4419" s="103">
        <v>44171</v>
      </c>
      <c r="B4419" s="104">
        <v>44171</v>
      </c>
      <c r="C4419" s="105" t="s">
        <v>415</v>
      </c>
      <c r="D4419" s="106">
        <f>VLOOKUP(Pag_Inicio_Corr_mas_casos[[#This Row],[Corregimiento]],Hoja3!$A$2:$D$676,4,0)</f>
        <v>80826</v>
      </c>
      <c r="E4419" s="105">
        <v>32</v>
      </c>
    </row>
    <row r="4420" spans="1:6">
      <c r="A4420" s="103">
        <v>44171</v>
      </c>
      <c r="B4420" s="104">
        <v>44171</v>
      </c>
      <c r="C4420" s="105" t="s">
        <v>396</v>
      </c>
      <c r="D4420" s="106">
        <f>VLOOKUP(Pag_Inicio_Corr_mas_casos[[#This Row],[Corregimiento]],Hoja3!$A$2:$D$676,4,0)</f>
        <v>130702</v>
      </c>
      <c r="E4420" s="105">
        <v>32</v>
      </c>
    </row>
    <row r="4421" spans="1:6">
      <c r="A4421" s="103">
        <v>44171</v>
      </c>
      <c r="B4421" s="104">
        <v>44171</v>
      </c>
      <c r="C4421" s="105" t="s">
        <v>383</v>
      </c>
      <c r="D4421" s="106">
        <f>VLOOKUP(Pag_Inicio_Corr_mas_casos[[#This Row],[Corregimiento]],Hoja3!$A$2:$D$676,4,0)</f>
        <v>130102</v>
      </c>
      <c r="E4421" s="105">
        <v>31</v>
      </c>
    </row>
    <row r="4422" spans="1:6">
      <c r="A4422" s="103">
        <v>44171</v>
      </c>
      <c r="B4422" s="104">
        <v>44171</v>
      </c>
      <c r="C4422" s="105" t="s">
        <v>398</v>
      </c>
      <c r="D4422" s="106">
        <f>VLOOKUP(Pag_Inicio_Corr_mas_casos[[#This Row],[Corregimiento]],Hoja3!$A$2:$D$676,4,0)</f>
        <v>80806</v>
      </c>
      <c r="E4422" s="105">
        <v>30</v>
      </c>
    </row>
    <row r="4423" spans="1:6">
      <c r="A4423" s="103">
        <v>44171</v>
      </c>
      <c r="B4423" s="104">
        <v>44171</v>
      </c>
      <c r="C4423" s="105" t="s">
        <v>606</v>
      </c>
      <c r="D4423" s="106">
        <f>VLOOKUP(Pag_Inicio_Corr_mas_casos[[#This Row],[Corregimiento]],Hoja3!$A$2:$D$676,4,0)</f>
        <v>40104</v>
      </c>
      <c r="E4423" s="105">
        <v>29</v>
      </c>
    </row>
    <row r="4424" spans="1:6">
      <c r="A4424" s="103">
        <v>44171</v>
      </c>
      <c r="B4424" s="104">
        <v>44171</v>
      </c>
      <c r="C4424" s="105" t="s">
        <v>451</v>
      </c>
      <c r="D4424" s="106">
        <f>VLOOKUP(Pag_Inicio_Corr_mas_casos[[#This Row],[Corregimiento]],Hoja3!$A$2:$D$676,4,0)</f>
        <v>20601</v>
      </c>
      <c r="E4424" s="105">
        <v>28</v>
      </c>
    </row>
    <row r="4425" spans="1:6">
      <c r="A4425" s="103">
        <v>44171</v>
      </c>
      <c r="B4425" s="104">
        <v>44171</v>
      </c>
      <c r="C4425" s="105" t="s">
        <v>410</v>
      </c>
      <c r="D4425" s="106">
        <f>VLOOKUP(Pag_Inicio_Corr_mas_casos[[#This Row],[Corregimiento]],Hoja3!$A$2:$D$676,4,0)</f>
        <v>80815</v>
      </c>
      <c r="E4425" s="105">
        <v>28</v>
      </c>
      <c r="F4425" s="26"/>
    </row>
    <row r="4426" spans="1:6">
      <c r="A4426" s="103">
        <v>44171</v>
      </c>
      <c r="B4426" s="104">
        <v>44171</v>
      </c>
      <c r="C4426" s="105" t="s">
        <v>428</v>
      </c>
      <c r="D4426" s="106">
        <f>VLOOKUP(Pag_Inicio_Corr_mas_casos[[#This Row],[Corregimiento]],Hoja3!$A$2:$D$676,4,0)</f>
        <v>130701</v>
      </c>
      <c r="E4426" s="105">
        <v>27</v>
      </c>
    </row>
    <row r="4427" spans="1:6">
      <c r="A4427" s="103">
        <v>44171</v>
      </c>
      <c r="B4427" s="104">
        <v>44171</v>
      </c>
      <c r="C4427" s="105" t="s">
        <v>424</v>
      </c>
      <c r="D4427" s="106">
        <f>VLOOKUP(Pag_Inicio_Corr_mas_casos[[#This Row],[Corregimiento]],Hoja3!$A$2:$D$676,4,0)</f>
        <v>130717</v>
      </c>
      <c r="E4427" s="105">
        <v>26</v>
      </c>
    </row>
    <row r="4428" spans="1:6">
      <c r="A4428" s="103">
        <v>44171</v>
      </c>
      <c r="B4428" s="104">
        <v>44171</v>
      </c>
      <c r="C4428" s="105" t="s">
        <v>443</v>
      </c>
      <c r="D4428" s="106">
        <f>VLOOKUP(Pag_Inicio_Corr_mas_casos[[#This Row],[Corregimiento]],Hoja3!$A$2:$D$676,4,0)</f>
        <v>130716</v>
      </c>
      <c r="E4428" s="105">
        <v>26</v>
      </c>
    </row>
    <row r="4429" spans="1:6">
      <c r="A4429" s="103">
        <v>44171</v>
      </c>
      <c r="B4429" s="104">
        <v>44171</v>
      </c>
      <c r="C4429" s="105" t="s">
        <v>386</v>
      </c>
      <c r="D4429" s="106">
        <f>VLOOKUP(Pag_Inicio_Corr_mas_casos[[#This Row],[Corregimiento]],Hoja3!$A$2:$D$676,4,0)</f>
        <v>81008</v>
      </c>
      <c r="E4429" s="105">
        <v>26</v>
      </c>
    </row>
    <row r="4430" spans="1:6">
      <c r="A4430" s="103">
        <v>44171</v>
      </c>
      <c r="B4430" s="104">
        <v>44171</v>
      </c>
      <c r="C4430" s="105" t="s">
        <v>412</v>
      </c>
      <c r="D4430" s="106">
        <f>VLOOKUP(Pag_Inicio_Corr_mas_casos[[#This Row],[Corregimiento]],Hoja3!$A$2:$D$676,4,0)</f>
        <v>80811</v>
      </c>
      <c r="E4430" s="105">
        <v>26</v>
      </c>
    </row>
    <row r="4431" spans="1:6">
      <c r="A4431" s="103">
        <v>44171</v>
      </c>
      <c r="B4431" s="104">
        <v>44171</v>
      </c>
      <c r="C4431" s="105" t="s">
        <v>380</v>
      </c>
      <c r="D4431" s="106">
        <f>VLOOKUP(Pag_Inicio_Corr_mas_casos[[#This Row],[Corregimiento]],Hoja3!$A$2:$D$676,4,0)</f>
        <v>81002</v>
      </c>
      <c r="E4431" s="105">
        <v>24</v>
      </c>
    </row>
    <row r="4432" spans="1:6">
      <c r="A4432" s="103">
        <v>44171</v>
      </c>
      <c r="B4432" s="104">
        <v>44171</v>
      </c>
      <c r="C4432" s="105" t="s">
        <v>426</v>
      </c>
      <c r="D4432" s="106">
        <f>VLOOKUP(Pag_Inicio_Corr_mas_casos[[#This Row],[Corregimiento]],Hoja3!$A$2:$D$676,4,0)</f>
        <v>81009</v>
      </c>
      <c r="E4432" s="105">
        <v>23</v>
      </c>
    </row>
    <row r="4433" spans="1:5">
      <c r="A4433" s="103">
        <v>44171</v>
      </c>
      <c r="B4433" s="104">
        <v>44171</v>
      </c>
      <c r="C4433" s="105" t="s">
        <v>432</v>
      </c>
      <c r="D4433" s="106">
        <f>VLOOKUP(Pag_Inicio_Corr_mas_casos[[#This Row],[Corregimiento]],Hoja3!$A$2:$D$676,4,0)</f>
        <v>80814</v>
      </c>
      <c r="E4433" s="105">
        <v>23</v>
      </c>
    </row>
    <row r="4434" spans="1:5">
      <c r="A4434" s="103">
        <v>44171</v>
      </c>
      <c r="B4434" s="104">
        <v>44171</v>
      </c>
      <c r="C4434" s="105" t="s">
        <v>431</v>
      </c>
      <c r="D4434" s="106">
        <f>VLOOKUP(Pag_Inicio_Corr_mas_casos[[#This Row],[Corregimiento]],Hoja3!$A$2:$D$676,4,0)</f>
        <v>80807</v>
      </c>
      <c r="E4434" s="105">
        <v>22</v>
      </c>
    </row>
    <row r="4435" spans="1:5">
      <c r="A4435" s="103">
        <v>44171</v>
      </c>
      <c r="B4435" s="104">
        <v>44171</v>
      </c>
      <c r="C4435" s="105" t="s">
        <v>387</v>
      </c>
      <c r="D4435" s="106">
        <f>VLOOKUP(Pag_Inicio_Corr_mas_casos[[#This Row],[Corregimiento]],Hoja3!$A$2:$D$676,4,0)</f>
        <v>80816</v>
      </c>
      <c r="E4435" s="105">
        <v>20</v>
      </c>
    </row>
    <row r="4436" spans="1:5">
      <c r="A4436" s="103">
        <v>44171</v>
      </c>
      <c r="B4436" s="104">
        <v>44171</v>
      </c>
      <c r="C4436" s="105" t="s">
        <v>408</v>
      </c>
      <c r="D4436" s="106">
        <f>VLOOKUP(Pag_Inicio_Corr_mas_casos[[#This Row],[Corregimiento]],Hoja3!$A$2:$D$676,4,0)</f>
        <v>80808</v>
      </c>
      <c r="E4436" s="105">
        <v>20</v>
      </c>
    </row>
    <row r="4437" spans="1:5">
      <c r="A4437" s="103">
        <v>44171</v>
      </c>
      <c r="B4437" s="104">
        <v>44171</v>
      </c>
      <c r="C4437" s="105" t="s">
        <v>399</v>
      </c>
      <c r="D4437" s="106">
        <f>VLOOKUP(Pag_Inicio_Corr_mas_casos[[#This Row],[Corregimiento]],Hoja3!$A$2:$D$676,4,0)</f>
        <v>130108</v>
      </c>
      <c r="E4437" s="105">
        <v>19</v>
      </c>
    </row>
    <row r="4438" spans="1:5">
      <c r="A4438" s="103">
        <v>44171</v>
      </c>
      <c r="B4438" s="104">
        <v>44171</v>
      </c>
      <c r="C4438" s="105" t="s">
        <v>414</v>
      </c>
      <c r="D4438" s="106">
        <f>VLOOKUP(Pag_Inicio_Corr_mas_casos[[#This Row],[Corregimiento]],Hoja3!$A$2:$D$676,4,0)</f>
        <v>130708</v>
      </c>
      <c r="E4438" s="105">
        <v>16</v>
      </c>
    </row>
    <row r="4439" spans="1:5">
      <c r="A4439" s="103">
        <v>44171</v>
      </c>
      <c r="B4439" s="104">
        <v>44171</v>
      </c>
      <c r="C4439" s="105" t="s">
        <v>435</v>
      </c>
      <c r="D4439" s="106">
        <f>VLOOKUP(Pag_Inicio_Corr_mas_casos[[#This Row],[Corregimiento]],Hoja3!$A$2:$D$676,4,0)</f>
        <v>130706</v>
      </c>
      <c r="E4439" s="105">
        <v>16</v>
      </c>
    </row>
    <row r="4440" spans="1:5">
      <c r="A4440" s="103">
        <v>44171</v>
      </c>
      <c r="B4440" s="104">
        <v>44171</v>
      </c>
      <c r="C4440" s="105" t="s">
        <v>389</v>
      </c>
      <c r="D4440" s="106">
        <f>VLOOKUP(Pag_Inicio_Corr_mas_casos[[#This Row],[Corregimiento]],Hoja3!$A$2:$D$676,4,0)</f>
        <v>80822</v>
      </c>
      <c r="E4440" s="105">
        <v>15</v>
      </c>
    </row>
    <row r="4441" spans="1:5">
      <c r="A4441" s="103">
        <v>44171</v>
      </c>
      <c r="B4441" s="104">
        <v>44171</v>
      </c>
      <c r="C4441" s="105" t="s">
        <v>388</v>
      </c>
      <c r="D4441" s="106">
        <f>VLOOKUP(Pag_Inicio_Corr_mas_casos[[#This Row],[Corregimiento]],Hoja3!$A$2:$D$676,4,0)</f>
        <v>80817</v>
      </c>
      <c r="E4441" s="105">
        <v>15</v>
      </c>
    </row>
    <row r="4442" spans="1:5">
      <c r="A4442" s="103">
        <v>44171</v>
      </c>
      <c r="B4442" s="104">
        <v>44171</v>
      </c>
      <c r="C4442" s="105" t="s">
        <v>372</v>
      </c>
      <c r="D4442" s="106">
        <f>VLOOKUP(Pag_Inicio_Corr_mas_casos[[#This Row],[Corregimiento]],Hoja3!$A$2:$D$676,4,0)</f>
        <v>130709</v>
      </c>
      <c r="E4442" s="105">
        <v>14</v>
      </c>
    </row>
    <row r="4443" spans="1:5">
      <c r="A4443" s="103">
        <v>44171</v>
      </c>
      <c r="B4443" s="104">
        <v>44171</v>
      </c>
      <c r="C4443" s="105" t="s">
        <v>397</v>
      </c>
      <c r="D4443" s="106">
        <f>VLOOKUP(Pag_Inicio_Corr_mas_casos[[#This Row],[Corregimiento]],Hoja3!$A$2:$D$676,4,0)</f>
        <v>40601</v>
      </c>
      <c r="E4443" s="105">
        <v>14</v>
      </c>
    </row>
    <row r="4444" spans="1:5">
      <c r="A4444" s="103">
        <v>44171</v>
      </c>
      <c r="B4444" s="104">
        <v>44171</v>
      </c>
      <c r="C4444" s="105" t="s">
        <v>429</v>
      </c>
      <c r="D4444" s="106">
        <f>VLOOKUP(Pag_Inicio_Corr_mas_casos[[#This Row],[Corregimiento]],Hoja3!$A$2:$D$676,4,0)</f>
        <v>80804</v>
      </c>
      <c r="E4444" s="105">
        <v>13</v>
      </c>
    </row>
    <row r="4445" spans="1:5">
      <c r="A4445" s="103">
        <v>44171</v>
      </c>
      <c r="B4445" s="104">
        <v>44171</v>
      </c>
      <c r="C4445" s="105" t="s">
        <v>404</v>
      </c>
      <c r="D4445" s="106">
        <f>VLOOKUP(Pag_Inicio_Corr_mas_casos[[#This Row],[Corregimiento]],Hoja3!$A$2:$D$676,4,0)</f>
        <v>50207</v>
      </c>
      <c r="E4445" s="105">
        <v>13</v>
      </c>
    </row>
    <row r="4446" spans="1:5">
      <c r="A4446" s="103">
        <v>44171</v>
      </c>
      <c r="B4446" s="104">
        <v>44171</v>
      </c>
      <c r="C4446" s="105" t="s">
        <v>416</v>
      </c>
      <c r="D4446" s="106">
        <f>VLOOKUP(Pag_Inicio_Corr_mas_casos[[#This Row],[Corregimiento]],Hoja3!$A$2:$D$676,4,0)</f>
        <v>50208</v>
      </c>
      <c r="E4446" s="105">
        <v>13</v>
      </c>
    </row>
    <row r="4447" spans="1:5">
      <c r="A4447" s="103">
        <v>44171</v>
      </c>
      <c r="B4447" s="104">
        <v>44171</v>
      </c>
      <c r="C4447" s="105" t="s">
        <v>523</v>
      </c>
      <c r="D4447" s="106">
        <f>VLOOKUP(Pag_Inicio_Corr_mas_casos[[#This Row],[Corregimiento]],Hoja3!$A$2:$D$676,4,0)</f>
        <v>20201</v>
      </c>
      <c r="E4447" s="105">
        <v>12</v>
      </c>
    </row>
    <row r="4448" spans="1:5">
      <c r="A4448" s="103">
        <v>44171</v>
      </c>
      <c r="B4448" s="104">
        <v>44171</v>
      </c>
      <c r="C4448" s="105" t="s">
        <v>459</v>
      </c>
      <c r="D4448" s="106">
        <f>VLOOKUP(Pag_Inicio_Corr_mas_casos[[#This Row],[Corregimiento]],Hoja3!$A$2:$D$676,4,0)</f>
        <v>40611</v>
      </c>
      <c r="E4448" s="105">
        <v>11</v>
      </c>
    </row>
    <row r="4449" spans="1:5">
      <c r="A4449" s="103">
        <v>44171</v>
      </c>
      <c r="B4449" s="104">
        <v>44171</v>
      </c>
      <c r="C4449" s="105" t="s">
        <v>483</v>
      </c>
      <c r="D4449" s="106">
        <f>VLOOKUP(Pag_Inicio_Corr_mas_casos[[#This Row],[Corregimiento]],Hoja3!$A$2:$D$676,4,0)</f>
        <v>40606</v>
      </c>
      <c r="E4449" s="105">
        <v>11</v>
      </c>
    </row>
    <row r="4450" spans="1:5">
      <c r="A4450" s="103">
        <v>44171</v>
      </c>
      <c r="B4450" s="104">
        <v>44171</v>
      </c>
      <c r="C4450" s="105" t="s">
        <v>394</v>
      </c>
      <c r="D4450" s="106">
        <f>VLOOKUP(Pag_Inicio_Corr_mas_casos[[#This Row],[Corregimiento]],Hoja3!$A$2:$D$676,4,0)</f>
        <v>81006</v>
      </c>
      <c r="E4450" s="105">
        <v>11</v>
      </c>
    </row>
    <row r="4451" spans="1:5">
      <c r="A4451" s="99">
        <v>44172</v>
      </c>
      <c r="B4451" s="100">
        <v>44172</v>
      </c>
      <c r="C4451" s="101" t="s">
        <v>381</v>
      </c>
      <c r="D4451" s="102">
        <f>VLOOKUP(Pag_Inicio_Corr_mas_casos[[#This Row],[Corregimiento]],Hoja3!$A$2:$D$676,4,0)</f>
        <v>130106</v>
      </c>
      <c r="E4451" s="101">
        <v>41</v>
      </c>
    </row>
    <row r="4452" spans="1:5">
      <c r="A4452" s="99">
        <v>44172</v>
      </c>
      <c r="B4452" s="100">
        <v>44172</v>
      </c>
      <c r="C4452" s="101" t="s">
        <v>379</v>
      </c>
      <c r="D4452" s="102">
        <f>VLOOKUP(Pag_Inicio_Corr_mas_casos[[#This Row],[Corregimiento]],Hoja3!$A$2:$D$676,4,0)</f>
        <v>130101</v>
      </c>
      <c r="E4452" s="101">
        <v>39</v>
      </c>
    </row>
    <row r="4453" spans="1:5">
      <c r="A4453" s="99">
        <v>44172</v>
      </c>
      <c r="B4453" s="100">
        <v>44172</v>
      </c>
      <c r="C4453" s="101" t="s">
        <v>383</v>
      </c>
      <c r="D4453" s="102">
        <f>VLOOKUP(Pag_Inicio_Corr_mas_casos[[#This Row],[Corregimiento]],Hoja3!$A$2:$D$676,4,0)</f>
        <v>130102</v>
      </c>
      <c r="E4453" s="101">
        <v>38</v>
      </c>
    </row>
    <row r="4454" spans="1:5">
      <c r="A4454" s="99">
        <v>44172</v>
      </c>
      <c r="B4454" s="100">
        <v>44172</v>
      </c>
      <c r="C4454" s="101" t="s">
        <v>425</v>
      </c>
      <c r="D4454" s="102">
        <f>VLOOKUP(Pag_Inicio_Corr_mas_casos[[#This Row],[Corregimiento]],Hoja3!$A$2:$D$676,4,0)</f>
        <v>81003</v>
      </c>
      <c r="E4454" s="101">
        <v>36</v>
      </c>
    </row>
    <row r="4455" spans="1:5">
      <c r="A4455" s="99">
        <v>44172</v>
      </c>
      <c r="B4455" s="100">
        <v>44172</v>
      </c>
      <c r="C4455" s="101" t="s">
        <v>420</v>
      </c>
      <c r="D4455" s="102">
        <f>VLOOKUP(Pag_Inicio_Corr_mas_casos[[#This Row],[Corregimiento]],Hoja3!$A$2:$D$676,4,0)</f>
        <v>80809</v>
      </c>
      <c r="E4455" s="101">
        <v>36</v>
      </c>
    </row>
    <row r="4456" spans="1:5">
      <c r="A4456" s="99">
        <v>44172</v>
      </c>
      <c r="B4456" s="100">
        <v>44172</v>
      </c>
      <c r="C4456" s="101" t="s">
        <v>398</v>
      </c>
      <c r="D4456" s="102">
        <f>VLOOKUP(Pag_Inicio_Corr_mas_casos[[#This Row],[Corregimiento]],Hoja3!$A$2:$D$676,4,0)</f>
        <v>80806</v>
      </c>
      <c r="E4456" s="101">
        <v>36</v>
      </c>
    </row>
    <row r="4457" spans="1:5">
      <c r="A4457" s="99">
        <v>44172</v>
      </c>
      <c r="B4457" s="100">
        <v>44172</v>
      </c>
      <c r="C4457" s="101" t="s">
        <v>391</v>
      </c>
      <c r="D4457" s="102">
        <f>VLOOKUP(Pag_Inicio_Corr_mas_casos[[#This Row],[Corregimiento]],Hoja3!$A$2:$D$676,4,0)</f>
        <v>81001</v>
      </c>
      <c r="E4457" s="101">
        <v>35</v>
      </c>
    </row>
    <row r="4458" spans="1:5">
      <c r="A4458" s="99">
        <v>44172</v>
      </c>
      <c r="B4458" s="100">
        <v>44172</v>
      </c>
      <c r="C4458" s="101" t="s">
        <v>396</v>
      </c>
      <c r="D4458" s="102">
        <f>VLOOKUP(Pag_Inicio_Corr_mas_casos[[#This Row],[Corregimiento]],Hoja3!$A$2:$D$676,4,0)</f>
        <v>130702</v>
      </c>
      <c r="E4458" s="101">
        <v>35</v>
      </c>
    </row>
    <row r="4459" spans="1:5">
      <c r="A4459" s="99">
        <v>44172</v>
      </c>
      <c r="B4459" s="100">
        <v>44172</v>
      </c>
      <c r="C4459" s="101" t="s">
        <v>392</v>
      </c>
      <c r="D4459" s="102">
        <f>VLOOKUP(Pag_Inicio_Corr_mas_casos[[#This Row],[Corregimiento]],Hoja3!$A$2:$D$676,4,0)</f>
        <v>80819</v>
      </c>
      <c r="E4459" s="101">
        <v>35</v>
      </c>
    </row>
    <row r="4460" spans="1:5">
      <c r="A4460" s="99">
        <v>44172</v>
      </c>
      <c r="B4460" s="100">
        <v>44172</v>
      </c>
      <c r="C4460" s="101" t="s">
        <v>424</v>
      </c>
      <c r="D4460" s="102">
        <f>VLOOKUP(Pag_Inicio_Corr_mas_casos[[#This Row],[Corregimiento]],Hoja3!$A$2:$D$676,4,0)</f>
        <v>130717</v>
      </c>
      <c r="E4460" s="101">
        <v>34</v>
      </c>
    </row>
    <row r="4461" spans="1:5">
      <c r="A4461" s="99">
        <v>44172</v>
      </c>
      <c r="B4461" s="100">
        <v>44172</v>
      </c>
      <c r="C4461" s="101" t="s">
        <v>428</v>
      </c>
      <c r="D4461" s="102">
        <f>VLOOKUP(Pag_Inicio_Corr_mas_casos[[#This Row],[Corregimiento]],Hoja3!$A$2:$D$676,4,0)</f>
        <v>130701</v>
      </c>
      <c r="E4461" s="101">
        <v>32</v>
      </c>
    </row>
    <row r="4462" spans="1:5">
      <c r="A4462" s="99">
        <v>44172</v>
      </c>
      <c r="B4462" s="100">
        <v>44172</v>
      </c>
      <c r="C4462" s="101" t="s">
        <v>386</v>
      </c>
      <c r="D4462" s="102">
        <f>VLOOKUP(Pag_Inicio_Corr_mas_casos[[#This Row],[Corregimiento]],Hoja3!$A$2:$D$676,4,0)</f>
        <v>81008</v>
      </c>
      <c r="E4462" s="101">
        <v>29</v>
      </c>
    </row>
    <row r="4463" spans="1:5">
      <c r="A4463" s="99">
        <v>44172</v>
      </c>
      <c r="B4463" s="100">
        <v>44172</v>
      </c>
      <c r="C4463" s="101" t="s">
        <v>385</v>
      </c>
      <c r="D4463" s="102">
        <f>VLOOKUP(Pag_Inicio_Corr_mas_casos[[#This Row],[Corregimiento]],Hoja3!$A$2:$D$676,4,0)</f>
        <v>81007</v>
      </c>
      <c r="E4463" s="101">
        <v>28</v>
      </c>
    </row>
    <row r="4464" spans="1:5">
      <c r="A4464" s="99">
        <v>44172</v>
      </c>
      <c r="B4464" s="100">
        <v>44172</v>
      </c>
      <c r="C4464" s="101" t="s">
        <v>390</v>
      </c>
      <c r="D4464" s="102">
        <f>VLOOKUP(Pag_Inicio_Corr_mas_casos[[#This Row],[Corregimiento]],Hoja3!$A$2:$D$676,4,0)</f>
        <v>80823</v>
      </c>
      <c r="E4464" s="101">
        <v>28</v>
      </c>
    </row>
    <row r="4465" spans="1:6">
      <c r="A4465" s="99">
        <v>44172</v>
      </c>
      <c r="B4465" s="100">
        <v>44172</v>
      </c>
      <c r="C4465" s="101" t="s">
        <v>393</v>
      </c>
      <c r="D4465" s="102">
        <f>VLOOKUP(Pag_Inicio_Corr_mas_casos[[#This Row],[Corregimiento]],Hoja3!$A$2:$D$676,4,0)</f>
        <v>130107</v>
      </c>
      <c r="E4465" s="101">
        <v>26</v>
      </c>
    </row>
    <row r="4466" spans="1:6">
      <c r="A4466" s="99">
        <v>44172</v>
      </c>
      <c r="B4466" s="100">
        <v>44172</v>
      </c>
      <c r="C4466" s="101" t="s">
        <v>388</v>
      </c>
      <c r="D4466" s="102">
        <f>VLOOKUP(Pag_Inicio_Corr_mas_casos[[#This Row],[Corregimiento]],Hoja3!$A$2:$D$676,4,0)</f>
        <v>80817</v>
      </c>
      <c r="E4466" s="101">
        <v>26</v>
      </c>
      <c r="F4466" s="7"/>
    </row>
    <row r="4467" spans="1:6">
      <c r="A4467" s="99">
        <v>44172</v>
      </c>
      <c r="B4467" s="100">
        <v>44172</v>
      </c>
      <c r="C4467" s="101" t="s">
        <v>409</v>
      </c>
      <c r="D4467" s="102">
        <f>VLOOKUP(Pag_Inicio_Corr_mas_casos[[#This Row],[Corregimiento]],Hoja3!$A$2:$D$676,4,0)</f>
        <v>80820</v>
      </c>
      <c r="E4467" s="101">
        <v>26</v>
      </c>
    </row>
    <row r="4468" spans="1:6">
      <c r="A4468" s="99">
        <v>44172</v>
      </c>
      <c r="B4468" s="100">
        <v>44172</v>
      </c>
      <c r="C4468" s="101" t="s">
        <v>407</v>
      </c>
      <c r="D4468" s="102">
        <f>VLOOKUP(Pag_Inicio_Corr_mas_casos[[#This Row],[Corregimiento]],Hoja3!$A$2:$D$676,4,0)</f>
        <v>80501</v>
      </c>
      <c r="E4468" s="101">
        <v>26</v>
      </c>
    </row>
    <row r="4469" spans="1:6">
      <c r="A4469" s="99">
        <v>44172</v>
      </c>
      <c r="B4469" s="100">
        <v>44172</v>
      </c>
      <c r="C4469" s="101" t="s">
        <v>395</v>
      </c>
      <c r="D4469" s="102">
        <f>VLOOKUP(Pag_Inicio_Corr_mas_casos[[#This Row],[Corregimiento]],Hoja3!$A$2:$D$676,4,0)</f>
        <v>80812</v>
      </c>
      <c r="E4469" s="101">
        <v>25</v>
      </c>
    </row>
    <row r="4470" spans="1:6">
      <c r="A4470" s="99">
        <v>44172</v>
      </c>
      <c r="B4470" s="100">
        <v>44172</v>
      </c>
      <c r="C4470" s="101" t="s">
        <v>431</v>
      </c>
      <c r="D4470" s="102">
        <f>VLOOKUP(Pag_Inicio_Corr_mas_casos[[#This Row],[Corregimiento]],Hoja3!$A$2:$D$676,4,0)</f>
        <v>80807</v>
      </c>
      <c r="E4470" s="101">
        <v>24</v>
      </c>
    </row>
    <row r="4471" spans="1:6">
      <c r="A4471" s="99">
        <v>44172</v>
      </c>
      <c r="B4471" s="100">
        <v>44172</v>
      </c>
      <c r="C4471" s="101" t="s">
        <v>389</v>
      </c>
      <c r="D4471" s="102">
        <f>VLOOKUP(Pag_Inicio_Corr_mas_casos[[#This Row],[Corregimiento]],Hoja3!$A$2:$D$676,4,0)</f>
        <v>80822</v>
      </c>
      <c r="E4471" s="101">
        <v>24</v>
      </c>
    </row>
    <row r="4472" spans="1:6">
      <c r="A4472" s="99">
        <v>44172</v>
      </c>
      <c r="B4472" s="100">
        <v>44172</v>
      </c>
      <c r="C4472" s="101" t="s">
        <v>414</v>
      </c>
      <c r="D4472" s="102">
        <f>VLOOKUP(Pag_Inicio_Corr_mas_casos[[#This Row],[Corregimiento]],Hoja3!$A$2:$D$676,4,0)</f>
        <v>130708</v>
      </c>
      <c r="E4472" s="101">
        <v>24</v>
      </c>
    </row>
    <row r="4473" spans="1:6">
      <c r="A4473" s="99">
        <v>44172</v>
      </c>
      <c r="B4473" s="100">
        <v>44172</v>
      </c>
      <c r="C4473" s="101" t="s">
        <v>380</v>
      </c>
      <c r="D4473" s="102">
        <f>VLOOKUP(Pag_Inicio_Corr_mas_casos[[#This Row],[Corregimiento]],Hoja3!$A$2:$D$676,4,0)</f>
        <v>81002</v>
      </c>
      <c r="E4473" s="101">
        <v>23</v>
      </c>
    </row>
    <row r="4474" spans="1:6">
      <c r="A4474" s="99">
        <v>44172</v>
      </c>
      <c r="B4474" s="100">
        <v>44172</v>
      </c>
      <c r="C4474" s="101" t="s">
        <v>400</v>
      </c>
      <c r="D4474" s="102">
        <f>VLOOKUP(Pag_Inicio_Corr_mas_casos[[#This Row],[Corregimiento]],Hoja3!$A$2:$D$676,4,0)</f>
        <v>80810</v>
      </c>
      <c r="E4474" s="101">
        <v>22</v>
      </c>
    </row>
    <row r="4475" spans="1:6">
      <c r="A4475" s="99">
        <v>44172</v>
      </c>
      <c r="B4475" s="100">
        <v>44172</v>
      </c>
      <c r="C4475" s="101" t="s">
        <v>384</v>
      </c>
      <c r="D4475" s="102">
        <f>VLOOKUP(Pag_Inicio_Corr_mas_casos[[#This Row],[Corregimiento]],Hoja3!$A$2:$D$676,4,0)</f>
        <v>80821</v>
      </c>
      <c r="E4475" s="101">
        <v>21</v>
      </c>
    </row>
    <row r="4476" spans="1:6">
      <c r="A4476" s="99">
        <v>44172</v>
      </c>
      <c r="B4476" s="100">
        <v>44172</v>
      </c>
      <c r="C4476" s="101" t="s">
        <v>418</v>
      </c>
      <c r="D4476" s="102">
        <f>VLOOKUP(Pag_Inicio_Corr_mas_casos[[#This Row],[Corregimiento]],Hoja3!$A$2:$D$676,4,0)</f>
        <v>130105</v>
      </c>
      <c r="E4476" s="101">
        <v>20</v>
      </c>
    </row>
    <row r="4477" spans="1:6">
      <c r="A4477" s="99">
        <v>44172</v>
      </c>
      <c r="B4477" s="100">
        <v>44172</v>
      </c>
      <c r="C4477" s="101" t="s">
        <v>387</v>
      </c>
      <c r="D4477" s="102">
        <f>VLOOKUP(Pag_Inicio_Corr_mas_casos[[#This Row],[Corregimiento]],Hoja3!$A$2:$D$676,4,0)</f>
        <v>80816</v>
      </c>
      <c r="E4477" s="101">
        <v>19</v>
      </c>
    </row>
    <row r="4478" spans="1:6">
      <c r="A4478" s="99">
        <v>44172</v>
      </c>
      <c r="B4478" s="100">
        <v>44172</v>
      </c>
      <c r="C4478" s="101" t="s">
        <v>443</v>
      </c>
      <c r="D4478" s="102">
        <f>VLOOKUP(Pag_Inicio_Corr_mas_casos[[#This Row],[Corregimiento]],Hoja3!$A$2:$D$676,4,0)</f>
        <v>130716</v>
      </c>
      <c r="E4478" s="101">
        <v>18</v>
      </c>
    </row>
    <row r="4479" spans="1:6">
      <c r="A4479" s="99">
        <v>44172</v>
      </c>
      <c r="B4479" s="100">
        <v>44172</v>
      </c>
      <c r="C4479" s="101" t="s">
        <v>415</v>
      </c>
      <c r="D4479" s="102">
        <f>VLOOKUP(Pag_Inicio_Corr_mas_casos[[#This Row],[Corregimiento]],Hoja3!$A$2:$D$676,4,0)</f>
        <v>80826</v>
      </c>
      <c r="E4479" s="101">
        <v>18</v>
      </c>
    </row>
    <row r="4480" spans="1:6">
      <c r="A4480" s="99">
        <v>44172</v>
      </c>
      <c r="B4480" s="100">
        <v>44172</v>
      </c>
      <c r="C4480" s="101" t="s">
        <v>410</v>
      </c>
      <c r="D4480" s="102">
        <f>VLOOKUP(Pag_Inicio_Corr_mas_casos[[#This Row],[Corregimiento]],Hoja3!$A$2:$D$676,4,0)</f>
        <v>80815</v>
      </c>
      <c r="E4480" s="101">
        <v>18</v>
      </c>
      <c r="F4480" s="7"/>
    </row>
    <row r="4481" spans="1:5">
      <c r="A4481" s="99">
        <v>44172</v>
      </c>
      <c r="B4481" s="100">
        <v>44172</v>
      </c>
      <c r="C4481" s="101" t="s">
        <v>427</v>
      </c>
      <c r="D4481" s="102">
        <f>VLOOKUP(Pag_Inicio_Corr_mas_casos[[#This Row],[Corregimiento]],Hoja3!$A$2:$D$676,4,0)</f>
        <v>30104</v>
      </c>
      <c r="E4481" s="101">
        <v>17</v>
      </c>
    </row>
    <row r="4482" spans="1:5">
      <c r="A4482" s="99">
        <v>44172</v>
      </c>
      <c r="B4482" s="100">
        <v>44172</v>
      </c>
      <c r="C4482" s="101" t="s">
        <v>549</v>
      </c>
      <c r="D4482" s="102">
        <f>VLOOKUP(Pag_Inicio_Corr_mas_casos[[#This Row],[Corregimiento]],Hoja3!$A$2:$D$676,4,0)</f>
        <v>130103</v>
      </c>
      <c r="E4482" s="101">
        <v>17</v>
      </c>
    </row>
    <row r="4483" spans="1:5">
      <c r="A4483" s="99">
        <v>44172</v>
      </c>
      <c r="B4483" s="100">
        <v>44172</v>
      </c>
      <c r="C4483" s="101" t="s">
        <v>405</v>
      </c>
      <c r="D4483" s="102">
        <f>VLOOKUP(Pag_Inicio_Corr_mas_casos[[#This Row],[Corregimiento]],Hoja3!$A$2:$D$676,4,0)</f>
        <v>80813</v>
      </c>
      <c r="E4483" s="101">
        <v>16</v>
      </c>
    </row>
    <row r="4484" spans="1:5">
      <c r="A4484" s="99">
        <v>44172</v>
      </c>
      <c r="B4484" s="100">
        <v>44172</v>
      </c>
      <c r="C4484" s="101" t="s">
        <v>607</v>
      </c>
      <c r="D4484" s="102">
        <f>VLOOKUP(Pag_Inicio_Corr_mas_casos[[#This Row],[Corregimiento]],Hoja3!$A$2:$D$676,4,0)</f>
        <v>40202</v>
      </c>
      <c r="E4484" s="101">
        <v>16</v>
      </c>
    </row>
    <row r="4485" spans="1:5">
      <c r="A4485" s="99">
        <v>44172</v>
      </c>
      <c r="B4485" s="100">
        <v>44172</v>
      </c>
      <c r="C4485" s="101" t="s">
        <v>432</v>
      </c>
      <c r="D4485" s="102">
        <f>VLOOKUP(Pag_Inicio_Corr_mas_casos[[#This Row],[Corregimiento]],Hoja3!$A$2:$D$676,4,0)</f>
        <v>80814</v>
      </c>
      <c r="E4485" s="101">
        <v>15</v>
      </c>
    </row>
    <row r="4486" spans="1:5">
      <c r="A4486" s="99">
        <v>44172</v>
      </c>
      <c r="B4486" s="100">
        <v>44172</v>
      </c>
      <c r="C4486" s="101" t="s">
        <v>426</v>
      </c>
      <c r="D4486" s="102">
        <f>VLOOKUP(Pag_Inicio_Corr_mas_casos[[#This Row],[Corregimiento]],Hoja3!$A$2:$D$676,4,0)</f>
        <v>81009</v>
      </c>
      <c r="E4486" s="101">
        <v>15</v>
      </c>
    </row>
    <row r="4487" spans="1:5">
      <c r="A4487" s="99">
        <v>44172</v>
      </c>
      <c r="B4487" s="100">
        <v>44172</v>
      </c>
      <c r="C4487" s="101" t="s">
        <v>435</v>
      </c>
      <c r="D4487" s="102">
        <f>VLOOKUP(Pag_Inicio_Corr_mas_casos[[#This Row],[Corregimiento]],Hoja3!$A$2:$D$676,4,0)</f>
        <v>130706</v>
      </c>
      <c r="E4487" s="101">
        <v>15</v>
      </c>
    </row>
    <row r="4488" spans="1:5">
      <c r="A4488" s="99">
        <v>44172</v>
      </c>
      <c r="B4488" s="100">
        <v>44172</v>
      </c>
      <c r="C4488" s="101" t="s">
        <v>394</v>
      </c>
      <c r="D4488" s="102">
        <f>VLOOKUP(Pag_Inicio_Corr_mas_casos[[#This Row],[Corregimiento]],Hoja3!$A$2:$D$676,4,0)</f>
        <v>81006</v>
      </c>
      <c r="E4488" s="101">
        <v>14</v>
      </c>
    </row>
    <row r="4489" spans="1:5">
      <c r="A4489" s="99">
        <v>44172</v>
      </c>
      <c r="B4489" s="100">
        <v>44172</v>
      </c>
      <c r="C4489" s="101" t="s">
        <v>399</v>
      </c>
      <c r="D4489" s="102">
        <f>VLOOKUP(Pag_Inicio_Corr_mas_casos[[#This Row],[Corregimiento]],Hoja3!$A$2:$D$676,4,0)</f>
        <v>130108</v>
      </c>
      <c r="E4489" s="101">
        <v>14</v>
      </c>
    </row>
    <row r="4490" spans="1:5">
      <c r="A4490" s="99">
        <v>44172</v>
      </c>
      <c r="B4490" s="100">
        <v>44172</v>
      </c>
      <c r="C4490" s="101" t="s">
        <v>402</v>
      </c>
      <c r="D4490" s="102">
        <f>VLOOKUP(Pag_Inicio_Corr_mas_casos[[#This Row],[Corregimiento]],Hoja3!$A$2:$D$676,4,0)</f>
        <v>30113</v>
      </c>
      <c r="E4490" s="101">
        <v>14</v>
      </c>
    </row>
    <row r="4491" spans="1:5">
      <c r="A4491" s="99">
        <v>44172</v>
      </c>
      <c r="B4491" s="100">
        <v>44172</v>
      </c>
      <c r="C4491" s="101" t="s">
        <v>408</v>
      </c>
      <c r="D4491" s="102">
        <f>VLOOKUP(Pag_Inicio_Corr_mas_casos[[#This Row],[Corregimiento]],Hoja3!$A$2:$D$676,4,0)</f>
        <v>80808</v>
      </c>
      <c r="E4491" s="101">
        <v>13</v>
      </c>
    </row>
    <row r="4492" spans="1:5">
      <c r="A4492" s="99">
        <v>44172</v>
      </c>
      <c r="B4492" s="100">
        <v>44172</v>
      </c>
      <c r="C4492" s="101" t="s">
        <v>448</v>
      </c>
      <c r="D4492" s="102">
        <f>VLOOKUP(Pag_Inicio_Corr_mas_casos[[#This Row],[Corregimiento]],Hoja3!$A$2:$D$676,4,0)</f>
        <v>20101</v>
      </c>
      <c r="E4492" s="101">
        <v>13</v>
      </c>
    </row>
    <row r="4493" spans="1:5">
      <c r="A4493" s="99">
        <v>44172</v>
      </c>
      <c r="B4493" s="100">
        <v>44172</v>
      </c>
      <c r="C4493" s="101" t="s">
        <v>506</v>
      </c>
      <c r="D4493" s="102">
        <f>VLOOKUP(Pag_Inicio_Corr_mas_casos[[#This Row],[Corregimiento]],Hoja3!$A$2:$D$676,4,0)</f>
        <v>60105</v>
      </c>
      <c r="E4493" s="101">
        <v>12</v>
      </c>
    </row>
    <row r="4494" spans="1:5">
      <c r="A4494" s="99">
        <v>44172</v>
      </c>
      <c r="B4494" s="100">
        <v>44172</v>
      </c>
      <c r="C4494" s="101" t="s">
        <v>397</v>
      </c>
      <c r="D4494" s="102">
        <f>VLOOKUP(Pag_Inicio_Corr_mas_casos[[#This Row],[Corregimiento]],Hoja3!$A$2:$D$676,4,0)</f>
        <v>40601</v>
      </c>
      <c r="E4494" s="101">
        <v>12</v>
      </c>
    </row>
    <row r="4495" spans="1:5">
      <c r="A4495" s="99">
        <v>44172</v>
      </c>
      <c r="B4495" s="100">
        <v>44172</v>
      </c>
      <c r="C4495" s="101" t="s">
        <v>421</v>
      </c>
      <c r="D4495" s="102">
        <f>VLOOKUP(Pag_Inicio_Corr_mas_casos[[#This Row],[Corregimiento]],Hoja3!$A$2:$D$676,4,0)</f>
        <v>40201</v>
      </c>
      <c r="E4495" s="101">
        <v>11</v>
      </c>
    </row>
    <row r="4496" spans="1:5">
      <c r="A4496" s="99">
        <v>44172</v>
      </c>
      <c r="B4496" s="100">
        <v>44172</v>
      </c>
      <c r="C4496" s="101" t="s">
        <v>372</v>
      </c>
      <c r="D4496" s="102">
        <f>VLOOKUP(Pag_Inicio_Corr_mas_casos[[#This Row],[Corregimiento]],Hoja3!$A$2:$D$676,4,0)</f>
        <v>130709</v>
      </c>
      <c r="E4496" s="101">
        <v>11</v>
      </c>
    </row>
    <row r="4497" spans="1:5">
      <c r="A4497" s="99">
        <v>44172</v>
      </c>
      <c r="B4497" s="100">
        <v>44172</v>
      </c>
      <c r="C4497" s="101" t="s">
        <v>515</v>
      </c>
      <c r="D4497" s="102">
        <f>VLOOKUP(Pag_Inicio_Corr_mas_casos[[#This Row],[Corregimiento]],Hoja3!$A$2:$D$676,4,0)</f>
        <v>91101</v>
      </c>
      <c r="E4497" s="101">
        <v>11</v>
      </c>
    </row>
    <row r="4498" spans="1:5">
      <c r="A4498" s="99">
        <v>44172</v>
      </c>
      <c r="B4498" s="100">
        <v>44172</v>
      </c>
      <c r="C4498" s="101" t="s">
        <v>416</v>
      </c>
      <c r="D4498" s="102">
        <f>VLOOKUP(Pag_Inicio_Corr_mas_casos[[#This Row],[Corregimiento]],Hoja3!$A$2:$D$676,4,0)</f>
        <v>50208</v>
      </c>
      <c r="E4498" s="101">
        <v>11</v>
      </c>
    </row>
    <row r="4499" spans="1:5">
      <c r="A4499" s="99">
        <v>44172</v>
      </c>
      <c r="B4499" s="100">
        <v>44172</v>
      </c>
      <c r="C4499" s="101" t="s">
        <v>445</v>
      </c>
      <c r="D4499" s="102">
        <f>VLOOKUP(Pag_Inicio_Corr_mas_casos[[#This Row],[Corregimiento]],Hoja3!$A$2:$D$676,4,0)</f>
        <v>130301</v>
      </c>
      <c r="E4499" s="101">
        <v>11</v>
      </c>
    </row>
    <row r="4500" spans="1:5">
      <c r="A4500" s="140">
        <v>44173</v>
      </c>
      <c r="B4500" s="141">
        <v>44173</v>
      </c>
      <c r="C4500" s="142" t="s">
        <v>395</v>
      </c>
      <c r="D4500" s="143">
        <f>VLOOKUP(Pag_Inicio_Corr_mas_casos[[#This Row],[Corregimiento]],Hoja3!$A$2:$D$676,4,0)</f>
        <v>80812</v>
      </c>
      <c r="E4500" s="142">
        <v>84</v>
      </c>
    </row>
    <row r="4501" spans="1:5">
      <c r="A4501" s="140">
        <v>44173</v>
      </c>
      <c r="B4501" s="141">
        <v>44173</v>
      </c>
      <c r="C4501" s="142" t="s">
        <v>392</v>
      </c>
      <c r="D4501" s="143">
        <f>VLOOKUP(Pag_Inicio_Corr_mas_casos[[#This Row],[Corregimiento]],Hoja3!$A$2:$D$676,4,0)</f>
        <v>80819</v>
      </c>
      <c r="E4501" s="142">
        <v>62</v>
      </c>
    </row>
    <row r="4502" spans="1:5">
      <c r="A4502" s="140">
        <v>44173</v>
      </c>
      <c r="B4502" s="141">
        <v>44173</v>
      </c>
      <c r="C4502" s="142" t="s">
        <v>410</v>
      </c>
      <c r="D4502" s="143">
        <f>VLOOKUP(Pag_Inicio_Corr_mas_casos[[#This Row],[Corregimiento]],Hoja3!$A$2:$D$676,4,0)</f>
        <v>80815</v>
      </c>
      <c r="E4502" s="142">
        <v>73</v>
      </c>
    </row>
    <row r="4503" spans="1:5">
      <c r="A4503" s="140">
        <v>44173</v>
      </c>
      <c r="B4503" s="141">
        <v>44173</v>
      </c>
      <c r="C4503" s="142" t="s">
        <v>400</v>
      </c>
      <c r="D4503" s="143">
        <f>VLOOKUP(Pag_Inicio_Corr_mas_casos[[#This Row],[Corregimiento]],Hoja3!$A$2:$D$676,4,0)</f>
        <v>80810</v>
      </c>
      <c r="E4503" s="142">
        <v>56</v>
      </c>
    </row>
    <row r="4504" spans="1:5">
      <c r="A4504" s="140">
        <v>44173</v>
      </c>
      <c r="B4504" s="141">
        <v>44173</v>
      </c>
      <c r="C4504" s="142" t="s">
        <v>389</v>
      </c>
      <c r="D4504" s="143">
        <f>VLOOKUP(Pag_Inicio_Corr_mas_casos[[#This Row],[Corregimiento]],Hoja3!$A$2:$D$676,4,0)</f>
        <v>80822</v>
      </c>
      <c r="E4504" s="142">
        <v>53</v>
      </c>
    </row>
    <row r="4505" spans="1:5">
      <c r="A4505" s="140">
        <v>44173</v>
      </c>
      <c r="B4505" s="141">
        <v>44173</v>
      </c>
      <c r="C4505" s="142" t="s">
        <v>388</v>
      </c>
      <c r="D4505" s="143">
        <f>VLOOKUP(Pag_Inicio_Corr_mas_casos[[#This Row],[Corregimiento]],Hoja3!$A$2:$D$676,4,0)</f>
        <v>80817</v>
      </c>
      <c r="E4505" s="142">
        <v>70</v>
      </c>
    </row>
    <row r="4506" spans="1:5">
      <c r="A4506" s="140">
        <v>44173</v>
      </c>
      <c r="B4506" s="141">
        <v>44173</v>
      </c>
      <c r="C4506" s="142" t="s">
        <v>381</v>
      </c>
      <c r="D4506" s="143">
        <f>VLOOKUP(Pag_Inicio_Corr_mas_casos[[#This Row],[Corregimiento]],Hoja3!$A$2:$D$676,4,0)</f>
        <v>130106</v>
      </c>
      <c r="E4506" s="142">
        <v>50</v>
      </c>
    </row>
    <row r="4507" spans="1:5">
      <c r="A4507" s="140">
        <v>44173</v>
      </c>
      <c r="B4507" s="141">
        <v>44173</v>
      </c>
      <c r="C4507" s="142" t="s">
        <v>420</v>
      </c>
      <c r="D4507" s="143">
        <f>VLOOKUP(Pag_Inicio_Corr_mas_casos[[#This Row],[Corregimiento]],Hoja3!$A$2:$D$676,4,0)</f>
        <v>80809</v>
      </c>
      <c r="E4507" s="142">
        <v>47</v>
      </c>
    </row>
    <row r="4508" spans="1:5">
      <c r="A4508" s="140">
        <v>44173</v>
      </c>
      <c r="B4508" s="141">
        <v>44173</v>
      </c>
      <c r="C4508" s="142" t="s">
        <v>431</v>
      </c>
      <c r="D4508" s="143">
        <f>VLOOKUP(Pag_Inicio_Corr_mas_casos[[#This Row],[Corregimiento]],Hoja3!$A$2:$D$676,4,0)</f>
        <v>80807</v>
      </c>
      <c r="E4508" s="142">
        <v>43</v>
      </c>
    </row>
    <row r="4509" spans="1:5">
      <c r="A4509" s="140">
        <v>44173</v>
      </c>
      <c r="B4509" s="141">
        <v>44173</v>
      </c>
      <c r="C4509" s="142" t="s">
        <v>379</v>
      </c>
      <c r="D4509" s="143">
        <f>VLOOKUP(Pag_Inicio_Corr_mas_casos[[#This Row],[Corregimiento]],Hoja3!$A$2:$D$676,4,0)</f>
        <v>130101</v>
      </c>
      <c r="E4509" s="142">
        <v>42</v>
      </c>
    </row>
    <row r="4510" spans="1:5">
      <c r="A4510" s="140">
        <v>44173</v>
      </c>
      <c r="B4510" s="141">
        <v>44173</v>
      </c>
      <c r="C4510" s="142" t="s">
        <v>384</v>
      </c>
      <c r="D4510" s="143">
        <f>VLOOKUP(Pag_Inicio_Corr_mas_casos[[#This Row],[Corregimiento]],Hoja3!$A$2:$D$676,4,0)</f>
        <v>80821</v>
      </c>
      <c r="E4510" s="142">
        <v>41</v>
      </c>
    </row>
    <row r="4511" spans="1:5">
      <c r="A4511" s="140">
        <v>44173</v>
      </c>
      <c r="B4511" s="141">
        <v>44173</v>
      </c>
      <c r="C4511" s="142" t="s">
        <v>426</v>
      </c>
      <c r="D4511" s="143">
        <f>VLOOKUP(Pag_Inicio_Corr_mas_casos[[#This Row],[Corregimiento]],Hoja3!$A$2:$D$676,4,0)</f>
        <v>81009</v>
      </c>
      <c r="E4511" s="142">
        <v>40</v>
      </c>
    </row>
    <row r="4512" spans="1:5">
      <c r="A4512" s="140">
        <v>44173</v>
      </c>
      <c r="B4512" s="141">
        <v>44173</v>
      </c>
      <c r="C4512" s="142" t="s">
        <v>385</v>
      </c>
      <c r="D4512" s="143">
        <f>VLOOKUP(Pag_Inicio_Corr_mas_casos[[#This Row],[Corregimiento]],Hoja3!$A$2:$D$676,4,0)</f>
        <v>81007</v>
      </c>
      <c r="E4512" s="142">
        <v>39</v>
      </c>
    </row>
    <row r="4513" spans="1:5">
      <c r="A4513" s="140">
        <v>44173</v>
      </c>
      <c r="B4513" s="141">
        <v>44173</v>
      </c>
      <c r="C4513" s="142" t="s">
        <v>414</v>
      </c>
      <c r="D4513" s="143">
        <f>VLOOKUP(Pag_Inicio_Corr_mas_casos[[#This Row],[Corregimiento]],Hoja3!$A$2:$D$676,4,0)</f>
        <v>130708</v>
      </c>
      <c r="E4513" s="142">
        <v>39</v>
      </c>
    </row>
    <row r="4514" spans="1:5">
      <c r="A4514" s="140">
        <v>44173</v>
      </c>
      <c r="B4514" s="141">
        <v>44173</v>
      </c>
      <c r="C4514" s="142" t="s">
        <v>398</v>
      </c>
      <c r="D4514" s="143">
        <f>VLOOKUP(Pag_Inicio_Corr_mas_casos[[#This Row],[Corregimiento]],Hoja3!$A$2:$D$676,4,0)</f>
        <v>80806</v>
      </c>
      <c r="E4514" s="142">
        <v>38</v>
      </c>
    </row>
    <row r="4515" spans="1:5">
      <c r="A4515" s="140">
        <v>44173</v>
      </c>
      <c r="B4515" s="141">
        <v>44173</v>
      </c>
      <c r="C4515" s="142" t="s">
        <v>396</v>
      </c>
      <c r="D4515" s="143">
        <f>VLOOKUP(Pag_Inicio_Corr_mas_casos[[#This Row],[Corregimiento]],Hoja3!$A$2:$D$676,4,0)</f>
        <v>130702</v>
      </c>
      <c r="E4515" s="142">
        <v>38</v>
      </c>
    </row>
    <row r="4516" spans="1:5">
      <c r="A4516" s="140">
        <v>44173</v>
      </c>
      <c r="B4516" s="141">
        <v>44173</v>
      </c>
      <c r="C4516" s="142" t="s">
        <v>390</v>
      </c>
      <c r="D4516" s="143">
        <f>VLOOKUP(Pag_Inicio_Corr_mas_casos[[#This Row],[Corregimiento]],Hoja3!$A$2:$D$676,4,0)</f>
        <v>80823</v>
      </c>
      <c r="E4516" s="142">
        <v>37</v>
      </c>
    </row>
    <row r="4517" spans="1:5">
      <c r="A4517" s="140">
        <v>44173</v>
      </c>
      <c r="B4517" s="141">
        <v>44173</v>
      </c>
      <c r="C4517" s="142" t="s">
        <v>383</v>
      </c>
      <c r="D4517" s="143">
        <f>VLOOKUP(Pag_Inicio_Corr_mas_casos[[#This Row],[Corregimiento]],Hoja3!$A$2:$D$676,4,0)</f>
        <v>130102</v>
      </c>
      <c r="E4517" s="142">
        <v>36</v>
      </c>
    </row>
    <row r="4518" spans="1:5">
      <c r="A4518" s="140">
        <v>44173</v>
      </c>
      <c r="B4518" s="141">
        <v>44173</v>
      </c>
      <c r="C4518" s="142" t="s">
        <v>387</v>
      </c>
      <c r="D4518" s="143">
        <f>VLOOKUP(Pag_Inicio_Corr_mas_casos[[#This Row],[Corregimiento]],Hoja3!$A$2:$D$676,4,0)</f>
        <v>80816</v>
      </c>
      <c r="E4518" s="142">
        <v>34</v>
      </c>
    </row>
    <row r="4519" spans="1:5">
      <c r="A4519" s="140">
        <v>44173</v>
      </c>
      <c r="B4519" s="141">
        <v>44173</v>
      </c>
      <c r="C4519" s="142" t="s">
        <v>415</v>
      </c>
      <c r="D4519" s="143">
        <f>VLOOKUP(Pag_Inicio_Corr_mas_casos[[#This Row],[Corregimiento]],Hoja3!$A$2:$D$676,4,0)</f>
        <v>80826</v>
      </c>
      <c r="E4519" s="142">
        <v>29</v>
      </c>
    </row>
    <row r="4520" spans="1:5">
      <c r="A4520" s="140">
        <v>44173</v>
      </c>
      <c r="B4520" s="141">
        <v>44173</v>
      </c>
      <c r="C4520" s="142" t="s">
        <v>391</v>
      </c>
      <c r="D4520" s="143">
        <f>VLOOKUP(Pag_Inicio_Corr_mas_casos[[#This Row],[Corregimiento]],Hoja3!$A$2:$D$676,4,0)</f>
        <v>81001</v>
      </c>
      <c r="E4520" s="142">
        <v>29</v>
      </c>
    </row>
    <row r="4521" spans="1:5">
      <c r="A4521" s="140">
        <v>44173</v>
      </c>
      <c r="B4521" s="141">
        <v>44173</v>
      </c>
      <c r="C4521" s="142" t="s">
        <v>425</v>
      </c>
      <c r="D4521" s="143">
        <f>VLOOKUP(Pag_Inicio_Corr_mas_casos[[#This Row],[Corregimiento]],Hoja3!$A$2:$D$676,4,0)</f>
        <v>81003</v>
      </c>
      <c r="E4521" s="142">
        <v>28</v>
      </c>
    </row>
    <row r="4522" spans="1:5">
      <c r="A4522" s="140">
        <v>44173</v>
      </c>
      <c r="B4522" s="141">
        <v>44173</v>
      </c>
      <c r="C4522" s="142" t="s">
        <v>405</v>
      </c>
      <c r="D4522" s="143">
        <f>VLOOKUP(Pag_Inicio_Corr_mas_casos[[#This Row],[Corregimiento]],Hoja3!$A$2:$D$676,4,0)</f>
        <v>80813</v>
      </c>
      <c r="E4522" s="142">
        <v>28</v>
      </c>
    </row>
    <row r="4523" spans="1:5">
      <c r="A4523" s="140">
        <v>44173</v>
      </c>
      <c r="B4523" s="141">
        <v>44173</v>
      </c>
      <c r="C4523" s="142" t="s">
        <v>608</v>
      </c>
      <c r="D4523" s="143">
        <f>VLOOKUP(Pag_Inicio_Corr_mas_casos[[#This Row],[Corregimiento]],Hoja3!$A$2:$D$676,4,0)</f>
        <v>80820</v>
      </c>
      <c r="E4523" s="142">
        <v>27</v>
      </c>
    </row>
    <row r="4524" spans="1:5">
      <c r="A4524" s="140">
        <v>44173</v>
      </c>
      <c r="B4524" s="141">
        <v>44173</v>
      </c>
      <c r="C4524" s="142" t="s">
        <v>424</v>
      </c>
      <c r="D4524" s="143">
        <f>VLOOKUP(Pag_Inicio_Corr_mas_casos[[#This Row],[Corregimiento]],Hoja3!$A$2:$D$676,4,0)</f>
        <v>130717</v>
      </c>
      <c r="E4524" s="142">
        <v>27</v>
      </c>
    </row>
    <row r="4525" spans="1:5">
      <c r="A4525" s="140">
        <v>44173</v>
      </c>
      <c r="B4525" s="141">
        <v>44173</v>
      </c>
      <c r="C4525" s="142" t="s">
        <v>418</v>
      </c>
      <c r="D4525" s="143">
        <f>VLOOKUP(Pag_Inicio_Corr_mas_casos[[#This Row],[Corregimiento]],Hoja3!$A$2:$D$676,4,0)</f>
        <v>130105</v>
      </c>
      <c r="E4525" s="142">
        <v>24</v>
      </c>
    </row>
    <row r="4526" spans="1:5">
      <c r="A4526" s="140">
        <v>44173</v>
      </c>
      <c r="B4526" s="141">
        <v>44173</v>
      </c>
      <c r="C4526" s="142" t="s">
        <v>428</v>
      </c>
      <c r="D4526" s="143">
        <f>VLOOKUP(Pag_Inicio_Corr_mas_casos[[#This Row],[Corregimiento]],Hoja3!$A$2:$D$676,4,0)</f>
        <v>130701</v>
      </c>
      <c r="E4526" s="142">
        <v>24</v>
      </c>
    </row>
    <row r="4527" spans="1:5">
      <c r="A4527" s="140">
        <v>44173</v>
      </c>
      <c r="B4527" s="141">
        <v>44173</v>
      </c>
      <c r="C4527" s="142" t="s">
        <v>429</v>
      </c>
      <c r="D4527" s="143">
        <f>VLOOKUP(Pag_Inicio_Corr_mas_casos[[#This Row],[Corregimiento]],Hoja3!$A$2:$D$676,4,0)</f>
        <v>80804</v>
      </c>
      <c r="E4527" s="142">
        <v>23</v>
      </c>
    </row>
    <row r="4528" spans="1:5">
      <c r="A4528" s="140">
        <v>44173</v>
      </c>
      <c r="B4528" s="141">
        <v>44173</v>
      </c>
      <c r="C4528" s="142" t="s">
        <v>397</v>
      </c>
      <c r="D4528" s="143">
        <f>VLOOKUP(Pag_Inicio_Corr_mas_casos[[#This Row],[Corregimiento]],Hoja3!$A$2:$D$676,4,0)</f>
        <v>40601</v>
      </c>
      <c r="E4528" s="142">
        <v>22</v>
      </c>
    </row>
    <row r="4529" spans="1:5">
      <c r="A4529" s="140">
        <v>44173</v>
      </c>
      <c r="B4529" s="141">
        <v>44173</v>
      </c>
      <c r="C4529" s="142" t="s">
        <v>386</v>
      </c>
      <c r="D4529" s="143">
        <f>VLOOKUP(Pag_Inicio_Corr_mas_casos[[#This Row],[Corregimiento]],Hoja3!$A$2:$D$676,4,0)</f>
        <v>81008</v>
      </c>
      <c r="E4529" s="142">
        <v>21</v>
      </c>
    </row>
    <row r="4530" spans="1:5">
      <c r="A4530" s="140">
        <v>44173</v>
      </c>
      <c r="B4530" s="141">
        <v>44173</v>
      </c>
      <c r="C4530" s="142" t="s">
        <v>440</v>
      </c>
      <c r="D4530" s="143">
        <f>VLOOKUP(Pag_Inicio_Corr_mas_casos[[#This Row],[Corregimiento]],Hoja3!$A$2:$D$676,4,0)</f>
        <v>100101</v>
      </c>
      <c r="E4530" s="142">
        <v>21</v>
      </c>
    </row>
    <row r="4531" spans="1:5">
      <c r="A4531" s="140">
        <v>44173</v>
      </c>
      <c r="B4531" s="141">
        <v>44173</v>
      </c>
      <c r="C4531" s="142" t="s">
        <v>380</v>
      </c>
      <c r="D4531" s="143">
        <f>VLOOKUP(Pag_Inicio_Corr_mas_casos[[#This Row],[Corregimiento]],Hoja3!$A$2:$D$676,4,0)</f>
        <v>81002</v>
      </c>
      <c r="E4531" s="142">
        <v>21</v>
      </c>
    </row>
    <row r="4532" spans="1:5">
      <c r="A4532" s="140">
        <v>44173</v>
      </c>
      <c r="B4532" s="141">
        <v>44173</v>
      </c>
      <c r="C4532" s="142" t="s">
        <v>412</v>
      </c>
      <c r="D4532" s="143">
        <f>VLOOKUP(Pag_Inicio_Corr_mas_casos[[#This Row],[Corregimiento]],Hoja3!$A$2:$D$676,4,0)</f>
        <v>80811</v>
      </c>
      <c r="E4532" s="142">
        <v>21</v>
      </c>
    </row>
    <row r="4533" spans="1:5">
      <c r="A4533" s="140">
        <v>44173</v>
      </c>
      <c r="B4533" s="141">
        <v>44173</v>
      </c>
      <c r="C4533" s="142" t="s">
        <v>489</v>
      </c>
      <c r="D4533" s="143">
        <f>VLOOKUP(Pag_Inicio_Corr_mas_casos[[#This Row],[Corregimiento]],Hoja3!$A$2:$D$676,4,0)</f>
        <v>40501</v>
      </c>
      <c r="E4533" s="142">
        <v>20</v>
      </c>
    </row>
    <row r="4534" spans="1:5">
      <c r="A4534" s="140">
        <v>44173</v>
      </c>
      <c r="B4534" s="141">
        <v>44173</v>
      </c>
      <c r="C4534" s="142" t="s">
        <v>432</v>
      </c>
      <c r="D4534" s="143">
        <f>VLOOKUP(Pag_Inicio_Corr_mas_casos[[#This Row],[Corregimiento]],Hoja3!$A$2:$D$676,4,0)</f>
        <v>80814</v>
      </c>
      <c r="E4534" s="142">
        <v>19</v>
      </c>
    </row>
    <row r="4535" spans="1:5">
      <c r="A4535" s="140">
        <v>44173</v>
      </c>
      <c r="B4535" s="141">
        <v>44173</v>
      </c>
      <c r="C4535" s="142" t="s">
        <v>407</v>
      </c>
      <c r="D4535" s="143">
        <f>VLOOKUP(Pag_Inicio_Corr_mas_casos[[#This Row],[Corregimiento]],Hoja3!$A$2:$D$676,4,0)</f>
        <v>80501</v>
      </c>
      <c r="E4535" s="142">
        <v>19</v>
      </c>
    </row>
    <row r="4536" spans="1:5">
      <c r="A4536" s="140">
        <v>44173</v>
      </c>
      <c r="B4536" s="141">
        <v>44173</v>
      </c>
      <c r="C4536" s="142" t="s">
        <v>401</v>
      </c>
      <c r="D4536" s="143">
        <f>VLOOKUP(Pag_Inicio_Corr_mas_casos[[#This Row],[Corregimiento]],Hoja3!$A$2:$D$676,4,0)</f>
        <v>30107</v>
      </c>
      <c r="E4536" s="142">
        <v>18</v>
      </c>
    </row>
    <row r="4537" spans="1:5">
      <c r="A4537" s="140">
        <v>44173</v>
      </c>
      <c r="B4537" s="141">
        <v>44173</v>
      </c>
      <c r="C4537" s="142" t="s">
        <v>393</v>
      </c>
      <c r="D4537" s="143">
        <f>VLOOKUP(Pag_Inicio_Corr_mas_casos[[#This Row],[Corregimiento]],Hoja3!$A$2:$D$676,4,0)</f>
        <v>130107</v>
      </c>
      <c r="E4537" s="142">
        <v>18</v>
      </c>
    </row>
    <row r="4538" spans="1:5">
      <c r="A4538" s="140">
        <v>44173</v>
      </c>
      <c r="B4538" s="141">
        <v>44173</v>
      </c>
      <c r="C4538" s="142" t="s">
        <v>408</v>
      </c>
      <c r="D4538" s="143">
        <f>VLOOKUP(Pag_Inicio_Corr_mas_casos[[#This Row],[Corregimiento]],Hoja3!$A$2:$D$676,4,0)</f>
        <v>80808</v>
      </c>
      <c r="E4538" s="142">
        <v>17</v>
      </c>
    </row>
    <row r="4539" spans="1:5">
      <c r="A4539" s="140">
        <v>44173</v>
      </c>
      <c r="B4539" s="141">
        <v>44173</v>
      </c>
      <c r="C4539" s="142" t="s">
        <v>448</v>
      </c>
      <c r="D4539" s="143">
        <f>VLOOKUP(Pag_Inicio_Corr_mas_casos[[#This Row],[Corregimiento]],Hoja3!$A$2:$D$676,4,0)</f>
        <v>20101</v>
      </c>
      <c r="E4539" s="142">
        <v>16</v>
      </c>
    </row>
    <row r="4540" spans="1:5">
      <c r="A4540" s="140">
        <v>44173</v>
      </c>
      <c r="B4540" s="141">
        <v>44173</v>
      </c>
      <c r="C4540" s="142" t="s">
        <v>451</v>
      </c>
      <c r="D4540" s="143">
        <f>VLOOKUP(Pag_Inicio_Corr_mas_casos[[#This Row],[Corregimiento]],Hoja3!$A$2:$D$676,4,0)</f>
        <v>20601</v>
      </c>
      <c r="E4540" s="142">
        <v>15</v>
      </c>
    </row>
    <row r="4541" spans="1:5">
      <c r="A4541" s="140">
        <v>44173</v>
      </c>
      <c r="B4541" s="141">
        <v>44173</v>
      </c>
      <c r="C4541" s="142" t="s">
        <v>372</v>
      </c>
      <c r="D4541" s="143">
        <f>VLOOKUP(Pag_Inicio_Corr_mas_casos[[#This Row],[Corregimiento]],Hoja3!$A$2:$D$676,4,0)</f>
        <v>130709</v>
      </c>
      <c r="E4541" s="142">
        <v>14</v>
      </c>
    </row>
    <row r="4542" spans="1:5">
      <c r="A4542" s="140">
        <v>44173</v>
      </c>
      <c r="B4542" s="141">
        <v>44173</v>
      </c>
      <c r="C4542" s="142" t="s">
        <v>394</v>
      </c>
      <c r="D4542" s="143">
        <f>VLOOKUP(Pag_Inicio_Corr_mas_casos[[#This Row],[Corregimiento]],Hoja3!$A$2:$D$676,4,0)</f>
        <v>81006</v>
      </c>
      <c r="E4542" s="142">
        <v>14</v>
      </c>
    </row>
    <row r="4543" spans="1:5">
      <c r="A4543" s="140">
        <v>44173</v>
      </c>
      <c r="B4543" s="141">
        <v>44173</v>
      </c>
      <c r="C4543" s="142" t="s">
        <v>609</v>
      </c>
      <c r="D4543" s="143">
        <f>VLOOKUP(Pag_Inicio_Corr_mas_casos[[#This Row],[Corregimiento]],Hoja3!$A$2:$D$676,4,0)</f>
        <v>40804</v>
      </c>
      <c r="E4543" s="142">
        <v>14</v>
      </c>
    </row>
    <row r="4544" spans="1:5">
      <c r="A4544" s="140">
        <v>44173</v>
      </c>
      <c r="B4544" s="141">
        <v>44173</v>
      </c>
      <c r="C4544" s="142" t="s">
        <v>506</v>
      </c>
      <c r="D4544" s="143">
        <f>VLOOKUP(Pag_Inicio_Corr_mas_casos[[#This Row],[Corregimiento]],Hoja3!$A$2:$D$676,4,0)</f>
        <v>60105</v>
      </c>
      <c r="E4544" s="142">
        <v>13</v>
      </c>
    </row>
    <row r="4545" spans="1:7">
      <c r="A4545" s="140">
        <v>44173</v>
      </c>
      <c r="B4545" s="141">
        <v>44173</v>
      </c>
      <c r="C4545" s="142" t="s">
        <v>416</v>
      </c>
      <c r="D4545" s="143">
        <f>VLOOKUP(Pag_Inicio_Corr_mas_casos[[#This Row],[Corregimiento]],Hoja3!$A$2:$D$676,4,0)</f>
        <v>50208</v>
      </c>
      <c r="E4545" s="142">
        <v>13</v>
      </c>
    </row>
    <row r="4546" spans="1:7">
      <c r="A4546" s="140">
        <v>44173</v>
      </c>
      <c r="B4546" s="141">
        <v>44173</v>
      </c>
      <c r="C4546" s="142" t="s">
        <v>436</v>
      </c>
      <c r="D4546" s="143">
        <f>VLOOKUP(Pag_Inicio_Corr_mas_casos[[#This Row],[Corregimiento]],Hoja3!$A$2:$D$676,4,0)</f>
        <v>91001</v>
      </c>
      <c r="E4546" s="142">
        <v>12</v>
      </c>
    </row>
    <row r="4547" spans="1:7">
      <c r="A4547" s="140">
        <v>44173</v>
      </c>
      <c r="B4547" s="141">
        <v>44173</v>
      </c>
      <c r="C4547" s="142" t="s">
        <v>404</v>
      </c>
      <c r="D4547" s="143">
        <f>VLOOKUP(Pag_Inicio_Corr_mas_casos[[#This Row],[Corregimiento]],Hoja3!$A$2:$D$676,4,0)</f>
        <v>50207</v>
      </c>
      <c r="E4547" s="142">
        <v>12</v>
      </c>
    </row>
    <row r="4548" spans="1:7">
      <c r="A4548" s="140">
        <v>44173</v>
      </c>
      <c r="B4548" s="141">
        <v>44173</v>
      </c>
      <c r="C4548" s="142" t="s">
        <v>435</v>
      </c>
      <c r="D4548" s="143">
        <f>VLOOKUP(Pag_Inicio_Corr_mas_casos[[#This Row],[Corregimiento]],Hoja3!$A$2:$D$676,4,0)</f>
        <v>130706</v>
      </c>
      <c r="E4548" s="142">
        <v>12</v>
      </c>
    </row>
    <row r="4549" spans="1:7">
      <c r="A4549" s="140">
        <v>44173</v>
      </c>
      <c r="B4549" s="141">
        <v>44173</v>
      </c>
      <c r="C4549" s="142" t="s">
        <v>417</v>
      </c>
      <c r="D4549" s="143">
        <f>VLOOKUP(Pag_Inicio_Corr_mas_casos[[#This Row],[Corregimiento]],Hoja3!$A$2:$D$676,4,0)</f>
        <v>80803</v>
      </c>
      <c r="E4549" s="142">
        <v>11</v>
      </c>
    </row>
    <row r="4550" spans="1:7">
      <c r="A4550" s="140">
        <v>44173</v>
      </c>
      <c r="B4550" s="141">
        <v>44173</v>
      </c>
      <c r="C4550" s="142" t="s">
        <v>443</v>
      </c>
      <c r="D4550" s="143">
        <f>VLOOKUP(Pag_Inicio_Corr_mas_casos[[#This Row],[Corregimiento]],Hoja3!$A$2:$D$676,4,0)</f>
        <v>130716</v>
      </c>
      <c r="E4550" s="142">
        <v>11</v>
      </c>
    </row>
    <row r="4551" spans="1:7">
      <c r="A4551" s="159">
        <v>44174</v>
      </c>
      <c r="B4551" s="160">
        <v>44174</v>
      </c>
      <c r="C4551" s="161" t="s">
        <v>379</v>
      </c>
      <c r="D4551" s="162">
        <f>VLOOKUP(Pag_Inicio_Corr_mas_casos[[#This Row],[Corregimiento]],Hoja3!$A$2:$D$676,4,0)</f>
        <v>130101</v>
      </c>
      <c r="E4551" s="161">
        <v>91</v>
      </c>
      <c r="G4551">
        <v>48</v>
      </c>
    </row>
    <row r="4552" spans="1:7">
      <c r="A4552" s="159">
        <v>44174</v>
      </c>
      <c r="B4552" s="160">
        <v>44174</v>
      </c>
      <c r="C4552" s="161" t="s">
        <v>395</v>
      </c>
      <c r="D4552" s="162">
        <f>VLOOKUP(Pag_Inicio_Corr_mas_casos[[#This Row],[Corregimiento]],Hoja3!$A$2:$D$676,4,0)</f>
        <v>80812</v>
      </c>
      <c r="E4552" s="161">
        <v>55</v>
      </c>
    </row>
    <row r="4553" spans="1:7">
      <c r="A4553" s="159">
        <v>44174</v>
      </c>
      <c r="B4553" s="160">
        <v>44174</v>
      </c>
      <c r="C4553" s="161" t="s">
        <v>383</v>
      </c>
      <c r="D4553" s="162">
        <f>VLOOKUP(Pag_Inicio_Corr_mas_casos[[#This Row],[Corregimiento]],Hoja3!$A$2:$D$676,4,0)</f>
        <v>130102</v>
      </c>
      <c r="E4553" s="161">
        <v>48</v>
      </c>
    </row>
    <row r="4554" spans="1:7">
      <c r="A4554" s="159">
        <v>44174</v>
      </c>
      <c r="B4554" s="160">
        <v>44174</v>
      </c>
      <c r="C4554" s="161" t="s">
        <v>381</v>
      </c>
      <c r="D4554" s="162">
        <f>VLOOKUP(Pag_Inicio_Corr_mas_casos[[#This Row],[Corregimiento]],Hoja3!$A$2:$D$676,4,0)</f>
        <v>130106</v>
      </c>
      <c r="E4554" s="161">
        <v>48</v>
      </c>
    </row>
    <row r="4555" spans="1:7">
      <c r="A4555" s="159">
        <v>44174</v>
      </c>
      <c r="B4555" s="160">
        <v>44174</v>
      </c>
      <c r="C4555" s="161" t="s">
        <v>393</v>
      </c>
      <c r="D4555" s="162">
        <f>VLOOKUP(Pag_Inicio_Corr_mas_casos[[#This Row],[Corregimiento]],Hoja3!$A$2:$D$676,4,0)</f>
        <v>130107</v>
      </c>
      <c r="E4555" s="161">
        <v>48</v>
      </c>
    </row>
    <row r="4556" spans="1:7">
      <c r="A4556" s="159">
        <v>44174</v>
      </c>
      <c r="B4556" s="160">
        <v>44174</v>
      </c>
      <c r="C4556" s="161" t="s">
        <v>396</v>
      </c>
      <c r="D4556" s="162">
        <f>VLOOKUP(Pag_Inicio_Corr_mas_casos[[#This Row],[Corregimiento]],Hoja3!$A$2:$D$676,4,0)</f>
        <v>130702</v>
      </c>
      <c r="E4556" s="161">
        <v>42</v>
      </c>
    </row>
    <row r="4557" spans="1:7">
      <c r="A4557" s="159">
        <v>44174</v>
      </c>
      <c r="B4557" s="160">
        <v>44174</v>
      </c>
      <c r="C4557" s="161" t="s">
        <v>398</v>
      </c>
      <c r="D4557" s="162">
        <f>VLOOKUP(Pag_Inicio_Corr_mas_casos[[#This Row],[Corregimiento]],Hoja3!$A$2:$D$676,4,0)</f>
        <v>80806</v>
      </c>
      <c r="E4557" s="161">
        <v>41</v>
      </c>
    </row>
    <row r="4558" spans="1:7">
      <c r="A4558" s="159">
        <v>44174</v>
      </c>
      <c r="B4558" s="160">
        <v>44174</v>
      </c>
      <c r="C4558" s="161" t="s">
        <v>426</v>
      </c>
      <c r="D4558" s="162">
        <f>VLOOKUP(Pag_Inicio_Corr_mas_casos[[#This Row],[Corregimiento]],Hoja3!$A$2:$D$676,4,0)</f>
        <v>81009</v>
      </c>
      <c r="E4558" s="161">
        <v>39</v>
      </c>
    </row>
    <row r="4559" spans="1:7">
      <c r="A4559" s="159">
        <v>44174</v>
      </c>
      <c r="B4559" s="160">
        <v>44174</v>
      </c>
      <c r="C4559" s="161" t="s">
        <v>392</v>
      </c>
      <c r="D4559" s="162">
        <f>VLOOKUP(Pag_Inicio_Corr_mas_casos[[#This Row],[Corregimiento]],Hoja3!$A$2:$D$676,4,0)</f>
        <v>80819</v>
      </c>
      <c r="E4559" s="161">
        <v>39</v>
      </c>
    </row>
    <row r="4560" spans="1:7">
      <c r="A4560" s="159">
        <v>44174</v>
      </c>
      <c r="B4560" s="160">
        <v>44174</v>
      </c>
      <c r="C4560" s="161" t="s">
        <v>420</v>
      </c>
      <c r="D4560" s="162">
        <f>VLOOKUP(Pag_Inicio_Corr_mas_casos[[#This Row],[Corregimiento]],Hoja3!$A$2:$D$676,4,0)</f>
        <v>80809</v>
      </c>
      <c r="E4560" s="161">
        <v>38</v>
      </c>
    </row>
    <row r="4561" spans="1:5">
      <c r="A4561" s="159">
        <v>44174</v>
      </c>
      <c r="B4561" s="160">
        <v>44174</v>
      </c>
      <c r="C4561" s="161" t="s">
        <v>409</v>
      </c>
      <c r="D4561" s="162">
        <f>VLOOKUP(Pag_Inicio_Corr_mas_casos[[#This Row],[Corregimiento]],Hoja3!$A$2:$D$676,4,0)</f>
        <v>80820</v>
      </c>
      <c r="E4561" s="161">
        <v>38</v>
      </c>
    </row>
    <row r="4562" spans="1:5">
      <c r="A4562" s="159">
        <v>44174</v>
      </c>
      <c r="B4562" s="160">
        <v>44174</v>
      </c>
      <c r="C4562" s="161" t="s">
        <v>431</v>
      </c>
      <c r="D4562" s="162">
        <f>VLOOKUP(Pag_Inicio_Corr_mas_casos[[#This Row],[Corregimiento]],Hoja3!$A$2:$D$676,4,0)</f>
        <v>80807</v>
      </c>
      <c r="E4562" s="161">
        <v>36</v>
      </c>
    </row>
    <row r="4563" spans="1:5">
      <c r="A4563" s="159">
        <v>44174</v>
      </c>
      <c r="B4563" s="160">
        <v>44174</v>
      </c>
      <c r="C4563" s="161" t="s">
        <v>415</v>
      </c>
      <c r="D4563" s="162">
        <f>VLOOKUP(Pag_Inicio_Corr_mas_casos[[#This Row],[Corregimiento]],Hoja3!$A$2:$D$676,4,0)</f>
        <v>80826</v>
      </c>
      <c r="E4563" s="161">
        <v>35</v>
      </c>
    </row>
    <row r="4564" spans="1:5">
      <c r="A4564" s="159">
        <v>44174</v>
      </c>
      <c r="B4564" s="160">
        <v>44174</v>
      </c>
      <c r="C4564" s="161" t="s">
        <v>385</v>
      </c>
      <c r="D4564" s="162">
        <f>VLOOKUP(Pag_Inicio_Corr_mas_casos[[#This Row],[Corregimiento]],Hoja3!$A$2:$D$676,4,0)</f>
        <v>81007</v>
      </c>
      <c r="E4564" s="161">
        <v>35</v>
      </c>
    </row>
    <row r="4565" spans="1:5">
      <c r="A4565" s="159">
        <v>44174</v>
      </c>
      <c r="B4565" s="160">
        <v>44174</v>
      </c>
      <c r="C4565" s="161" t="s">
        <v>387</v>
      </c>
      <c r="D4565" s="162">
        <f>VLOOKUP(Pag_Inicio_Corr_mas_casos[[#This Row],[Corregimiento]],Hoja3!$A$2:$D$676,4,0)</f>
        <v>80816</v>
      </c>
      <c r="E4565" s="161">
        <v>35</v>
      </c>
    </row>
    <row r="4566" spans="1:5">
      <c r="A4566" s="159">
        <v>44174</v>
      </c>
      <c r="B4566" s="160">
        <v>44174</v>
      </c>
      <c r="C4566" s="161" t="s">
        <v>390</v>
      </c>
      <c r="D4566" s="162">
        <f>VLOOKUP(Pag_Inicio_Corr_mas_casos[[#This Row],[Corregimiento]],Hoja3!$A$2:$D$676,4,0)</f>
        <v>80823</v>
      </c>
      <c r="E4566" s="161">
        <v>32</v>
      </c>
    </row>
    <row r="4567" spans="1:5">
      <c r="A4567" s="159">
        <v>44174</v>
      </c>
      <c r="B4567" s="160">
        <v>44174</v>
      </c>
      <c r="C4567" s="161" t="s">
        <v>405</v>
      </c>
      <c r="D4567" s="162">
        <f>VLOOKUP(Pag_Inicio_Corr_mas_casos[[#This Row],[Corregimiento]],Hoja3!$A$2:$D$676,4,0)</f>
        <v>80813</v>
      </c>
      <c r="E4567" s="161">
        <v>31</v>
      </c>
    </row>
    <row r="4568" spans="1:5">
      <c r="A4568" s="159">
        <v>44174</v>
      </c>
      <c r="B4568" s="160">
        <v>44174</v>
      </c>
      <c r="C4568" s="161" t="s">
        <v>410</v>
      </c>
      <c r="D4568" s="162">
        <f>VLOOKUP(Pag_Inicio_Corr_mas_casos[[#This Row],[Corregimiento]],Hoja3!$A$2:$D$676,4,0)</f>
        <v>80815</v>
      </c>
      <c r="E4568" s="161">
        <v>43</v>
      </c>
    </row>
    <row r="4569" spans="1:5">
      <c r="A4569" s="159">
        <v>44174</v>
      </c>
      <c r="B4569" s="160">
        <v>44174</v>
      </c>
      <c r="C4569" s="161" t="s">
        <v>384</v>
      </c>
      <c r="D4569" s="162">
        <f>VLOOKUP(Pag_Inicio_Corr_mas_casos[[#This Row],[Corregimiento]],Hoja3!$A$2:$D$676,4,0)</f>
        <v>80821</v>
      </c>
      <c r="E4569" s="161">
        <v>29</v>
      </c>
    </row>
    <row r="4570" spans="1:5">
      <c r="A4570" s="159">
        <v>44174</v>
      </c>
      <c r="B4570" s="160">
        <v>44174</v>
      </c>
      <c r="C4570" s="161" t="s">
        <v>399</v>
      </c>
      <c r="D4570" s="162">
        <f>VLOOKUP(Pag_Inicio_Corr_mas_casos[[#This Row],[Corregimiento]],Hoja3!$A$2:$D$676,4,0)</f>
        <v>130108</v>
      </c>
      <c r="E4570" s="161">
        <v>29</v>
      </c>
    </row>
    <row r="4571" spans="1:5">
      <c r="A4571" s="159">
        <v>44174</v>
      </c>
      <c r="B4571" s="160">
        <v>44174</v>
      </c>
      <c r="C4571" s="161" t="s">
        <v>412</v>
      </c>
      <c r="D4571" s="162">
        <f>VLOOKUP(Pag_Inicio_Corr_mas_casos[[#This Row],[Corregimiento]],Hoja3!$A$2:$D$676,4,0)</f>
        <v>80811</v>
      </c>
      <c r="E4571" s="161">
        <v>29</v>
      </c>
    </row>
    <row r="4572" spans="1:5">
      <c r="A4572" s="159">
        <v>44174</v>
      </c>
      <c r="B4572" s="160">
        <v>44174</v>
      </c>
      <c r="C4572" s="161" t="s">
        <v>391</v>
      </c>
      <c r="D4572" s="162">
        <f>VLOOKUP(Pag_Inicio_Corr_mas_casos[[#This Row],[Corregimiento]],Hoja3!$A$2:$D$676,4,0)</f>
        <v>81001</v>
      </c>
      <c r="E4572" s="161">
        <v>28</v>
      </c>
    </row>
    <row r="4573" spans="1:5">
      <c r="A4573" s="159">
        <v>44174</v>
      </c>
      <c r="B4573" s="160">
        <v>44174</v>
      </c>
      <c r="C4573" s="161" t="s">
        <v>424</v>
      </c>
      <c r="D4573" s="162">
        <f>VLOOKUP(Pag_Inicio_Corr_mas_casos[[#This Row],[Corregimiento]],Hoja3!$A$2:$D$676,4,0)</f>
        <v>130717</v>
      </c>
      <c r="E4573" s="161">
        <v>26</v>
      </c>
    </row>
    <row r="4574" spans="1:5">
      <c r="A4574" s="159">
        <v>44174</v>
      </c>
      <c r="B4574" s="160">
        <v>44174</v>
      </c>
      <c r="C4574" s="161" t="s">
        <v>400</v>
      </c>
      <c r="D4574" s="162">
        <f>VLOOKUP(Pag_Inicio_Corr_mas_casos[[#This Row],[Corregimiento]],Hoja3!$A$2:$D$676,4,0)</f>
        <v>80810</v>
      </c>
      <c r="E4574" s="161">
        <v>25</v>
      </c>
    </row>
    <row r="4575" spans="1:5">
      <c r="A4575" s="159">
        <v>44174</v>
      </c>
      <c r="B4575" s="160">
        <v>44174</v>
      </c>
      <c r="C4575" s="161" t="s">
        <v>388</v>
      </c>
      <c r="D4575" s="162">
        <f>VLOOKUP(Pag_Inicio_Corr_mas_casos[[#This Row],[Corregimiento]],Hoja3!$A$2:$D$676,4,0)</f>
        <v>80817</v>
      </c>
      <c r="E4575" s="161">
        <v>24</v>
      </c>
    </row>
    <row r="4576" spans="1:5">
      <c r="A4576" s="159">
        <v>44174</v>
      </c>
      <c r="B4576" s="160">
        <v>44174</v>
      </c>
      <c r="C4576" s="161" t="s">
        <v>428</v>
      </c>
      <c r="D4576" s="162">
        <f>VLOOKUP(Pag_Inicio_Corr_mas_casos[[#This Row],[Corregimiento]],Hoja3!$A$2:$D$676,4,0)</f>
        <v>130701</v>
      </c>
      <c r="E4576" s="161">
        <v>23</v>
      </c>
    </row>
    <row r="4577" spans="1:5">
      <c r="A4577" s="159">
        <v>44174</v>
      </c>
      <c r="B4577" s="160">
        <v>44174</v>
      </c>
      <c r="C4577" s="161" t="s">
        <v>425</v>
      </c>
      <c r="D4577" s="162">
        <f>VLOOKUP(Pag_Inicio_Corr_mas_casos[[#This Row],[Corregimiento]],Hoja3!$A$2:$D$676,4,0)</f>
        <v>81003</v>
      </c>
      <c r="E4577" s="161">
        <v>22</v>
      </c>
    </row>
    <row r="4578" spans="1:5">
      <c r="A4578" s="159">
        <v>44174</v>
      </c>
      <c r="B4578" s="160">
        <v>44174</v>
      </c>
      <c r="C4578" s="161" t="s">
        <v>432</v>
      </c>
      <c r="D4578" s="162">
        <f>VLOOKUP(Pag_Inicio_Corr_mas_casos[[#This Row],[Corregimiento]],Hoja3!$A$2:$D$676,4,0)</f>
        <v>80814</v>
      </c>
      <c r="E4578" s="161">
        <v>21</v>
      </c>
    </row>
    <row r="4579" spans="1:5">
      <c r="A4579" s="159">
        <v>44174</v>
      </c>
      <c r="B4579" s="160">
        <v>44174</v>
      </c>
      <c r="C4579" s="161" t="s">
        <v>401</v>
      </c>
      <c r="D4579" s="162">
        <f>VLOOKUP(Pag_Inicio_Corr_mas_casos[[#This Row],[Corregimiento]],Hoja3!$A$2:$D$676,4,0)</f>
        <v>30107</v>
      </c>
      <c r="E4579" s="161">
        <v>21</v>
      </c>
    </row>
    <row r="4580" spans="1:5">
      <c r="A4580" s="159">
        <v>44174</v>
      </c>
      <c r="B4580" s="160">
        <v>44174</v>
      </c>
      <c r="C4580" s="161" t="s">
        <v>416</v>
      </c>
      <c r="D4580" s="162">
        <f>VLOOKUP(Pag_Inicio_Corr_mas_casos[[#This Row],[Corregimiento]],Hoja3!$A$2:$D$676,4,0)</f>
        <v>50208</v>
      </c>
      <c r="E4580" s="161">
        <v>21</v>
      </c>
    </row>
    <row r="4581" spans="1:5">
      <c r="A4581" s="159">
        <v>44174</v>
      </c>
      <c r="B4581" s="160">
        <v>44174</v>
      </c>
      <c r="C4581" s="161" t="s">
        <v>549</v>
      </c>
      <c r="D4581" s="162">
        <f>VLOOKUP(Pag_Inicio_Corr_mas_casos[[#This Row],[Corregimiento]],Hoja3!$A$2:$D$676,4,0)</f>
        <v>130103</v>
      </c>
      <c r="E4581" s="161">
        <v>20</v>
      </c>
    </row>
    <row r="4582" spans="1:5">
      <c r="A4582" s="159">
        <v>44174</v>
      </c>
      <c r="B4582" s="160">
        <v>44174</v>
      </c>
      <c r="C4582" s="161" t="s">
        <v>389</v>
      </c>
      <c r="D4582" s="162">
        <f>VLOOKUP(Pag_Inicio_Corr_mas_casos[[#This Row],[Corregimiento]],Hoja3!$A$2:$D$676,4,0)</f>
        <v>80822</v>
      </c>
      <c r="E4582" s="161">
        <v>18</v>
      </c>
    </row>
    <row r="4583" spans="1:5">
      <c r="A4583" s="159">
        <v>44174</v>
      </c>
      <c r="B4583" s="160">
        <v>44174</v>
      </c>
      <c r="C4583" s="161" t="s">
        <v>455</v>
      </c>
      <c r="D4583" s="162">
        <f>VLOOKUP(Pag_Inicio_Corr_mas_casos[[#This Row],[Corregimiento]],Hoja3!$A$2:$D$676,4,0)</f>
        <v>81004</v>
      </c>
      <c r="E4583" s="161">
        <v>17</v>
      </c>
    </row>
    <row r="4584" spans="1:5">
      <c r="A4584" s="159">
        <v>44174</v>
      </c>
      <c r="B4584" s="160">
        <v>44174</v>
      </c>
      <c r="C4584" s="161" t="s">
        <v>435</v>
      </c>
      <c r="D4584" s="162">
        <f>VLOOKUP(Pag_Inicio_Corr_mas_casos[[#This Row],[Corregimiento]],Hoja3!$A$2:$D$676,4,0)</f>
        <v>130706</v>
      </c>
      <c r="E4584" s="161">
        <v>17</v>
      </c>
    </row>
    <row r="4585" spans="1:5">
      <c r="A4585" s="159">
        <v>44174</v>
      </c>
      <c r="B4585" s="160">
        <v>44174</v>
      </c>
      <c r="C4585" s="161" t="s">
        <v>386</v>
      </c>
      <c r="D4585" s="162">
        <f>VLOOKUP(Pag_Inicio_Corr_mas_casos[[#This Row],[Corregimiento]],Hoja3!$A$2:$D$676,4,0)</f>
        <v>81008</v>
      </c>
      <c r="E4585" s="161">
        <v>16</v>
      </c>
    </row>
    <row r="4586" spans="1:5">
      <c r="A4586" s="159">
        <v>44174</v>
      </c>
      <c r="B4586" s="160">
        <v>44174</v>
      </c>
      <c r="C4586" s="161" t="s">
        <v>408</v>
      </c>
      <c r="D4586" s="162">
        <f>VLOOKUP(Pag_Inicio_Corr_mas_casos[[#This Row],[Corregimiento]],Hoja3!$A$2:$D$676,4,0)</f>
        <v>80808</v>
      </c>
      <c r="E4586" s="161">
        <v>15</v>
      </c>
    </row>
    <row r="4587" spans="1:5">
      <c r="A4587" s="159">
        <v>44174</v>
      </c>
      <c r="B4587" s="160">
        <v>44174</v>
      </c>
      <c r="C4587" s="161" t="s">
        <v>585</v>
      </c>
      <c r="D4587" s="162">
        <f>VLOOKUP(Pag_Inicio_Corr_mas_casos[[#This Row],[Corregimiento]],Hoja3!$A$2:$D$676,4,0)</f>
        <v>40608</v>
      </c>
      <c r="E4587" s="161">
        <v>15</v>
      </c>
    </row>
    <row r="4588" spans="1:5">
      <c r="A4588" s="159">
        <v>44174</v>
      </c>
      <c r="B4588" s="160">
        <v>44174</v>
      </c>
      <c r="C4588" s="161" t="s">
        <v>414</v>
      </c>
      <c r="D4588" s="162">
        <f>VLOOKUP(Pag_Inicio_Corr_mas_casos[[#This Row],[Corregimiento]],Hoja3!$A$2:$D$676,4,0)</f>
        <v>130708</v>
      </c>
      <c r="E4588" s="161">
        <v>15</v>
      </c>
    </row>
    <row r="4589" spans="1:5">
      <c r="A4589" s="159">
        <v>44174</v>
      </c>
      <c r="B4589" s="160">
        <v>44174</v>
      </c>
      <c r="C4589" s="161" t="s">
        <v>394</v>
      </c>
      <c r="D4589" s="162">
        <f>VLOOKUP(Pag_Inicio_Corr_mas_casos[[#This Row],[Corregimiento]],Hoja3!$A$2:$D$676,4,0)</f>
        <v>81006</v>
      </c>
      <c r="E4589" s="161">
        <v>15</v>
      </c>
    </row>
    <row r="4590" spans="1:5">
      <c r="A4590" s="159">
        <v>44174</v>
      </c>
      <c r="B4590" s="160">
        <v>44174</v>
      </c>
      <c r="C4590" s="161" t="s">
        <v>427</v>
      </c>
      <c r="D4590" s="162">
        <f>VLOOKUP(Pag_Inicio_Corr_mas_casos[[#This Row],[Corregimiento]],Hoja3!$A$2:$D$676,4,0)</f>
        <v>30104</v>
      </c>
      <c r="E4590" s="161">
        <v>15</v>
      </c>
    </row>
    <row r="4591" spans="1:5">
      <c r="A4591" s="159">
        <v>44174</v>
      </c>
      <c r="B4591" s="160">
        <v>44174</v>
      </c>
      <c r="C4591" s="161" t="s">
        <v>380</v>
      </c>
      <c r="D4591" s="162">
        <f>VLOOKUP(Pag_Inicio_Corr_mas_casos[[#This Row],[Corregimiento]],Hoja3!$A$2:$D$676,4,0)</f>
        <v>81002</v>
      </c>
      <c r="E4591" s="161">
        <v>15</v>
      </c>
    </row>
    <row r="4592" spans="1:5">
      <c r="A4592" s="159">
        <v>44174</v>
      </c>
      <c r="B4592" s="160">
        <v>44174</v>
      </c>
      <c r="C4592" s="161" t="s">
        <v>551</v>
      </c>
      <c r="D4592" s="162">
        <f>VLOOKUP(Pag_Inicio_Corr_mas_casos[[#This Row],[Corregimiento]],Hoja3!$A$2:$D$676,4,0)</f>
        <v>90101</v>
      </c>
      <c r="E4592" s="161">
        <v>14</v>
      </c>
    </row>
    <row r="4593" spans="1:7">
      <c r="A4593" s="159">
        <v>44174</v>
      </c>
      <c r="B4593" s="160">
        <v>44174</v>
      </c>
      <c r="C4593" s="161" t="s">
        <v>372</v>
      </c>
      <c r="D4593" s="162">
        <f>VLOOKUP(Pag_Inicio_Corr_mas_casos[[#This Row],[Corregimiento]],Hoja3!$A$2:$D$676,4,0)</f>
        <v>130709</v>
      </c>
      <c r="E4593" s="161">
        <v>13</v>
      </c>
    </row>
    <row r="4594" spans="1:7">
      <c r="A4594" s="159">
        <v>44174</v>
      </c>
      <c r="B4594" s="160">
        <v>44174</v>
      </c>
      <c r="C4594" s="161" t="s">
        <v>397</v>
      </c>
      <c r="D4594" s="162">
        <f>VLOOKUP(Pag_Inicio_Corr_mas_casos[[#This Row],[Corregimiento]],Hoja3!$A$2:$D$676,4,0)</f>
        <v>40601</v>
      </c>
      <c r="E4594" s="161">
        <v>13</v>
      </c>
    </row>
    <row r="4595" spans="1:7">
      <c r="A4595" s="159">
        <v>44174</v>
      </c>
      <c r="B4595" s="160">
        <v>44174</v>
      </c>
      <c r="C4595" s="161" t="s">
        <v>440</v>
      </c>
      <c r="D4595" s="162">
        <f>VLOOKUP(Pag_Inicio_Corr_mas_casos[[#This Row],[Corregimiento]],Hoja3!$A$2:$D$676,4,0)</f>
        <v>100101</v>
      </c>
      <c r="E4595" s="161">
        <v>13</v>
      </c>
    </row>
    <row r="4596" spans="1:7">
      <c r="A4596" s="159">
        <v>44174</v>
      </c>
      <c r="B4596" s="160">
        <v>44174</v>
      </c>
      <c r="C4596" s="161" t="s">
        <v>404</v>
      </c>
      <c r="D4596" s="162">
        <f>VLOOKUP(Pag_Inicio_Corr_mas_casos[[#This Row],[Corregimiento]],Hoja3!$A$2:$D$676,4,0)</f>
        <v>50207</v>
      </c>
      <c r="E4596" s="161">
        <v>12</v>
      </c>
    </row>
    <row r="4597" spans="1:7">
      <c r="A4597" s="159">
        <v>44174</v>
      </c>
      <c r="B4597" s="160">
        <v>44174</v>
      </c>
      <c r="C4597" s="161" t="s">
        <v>610</v>
      </c>
      <c r="D4597" s="162">
        <f>VLOOKUP(Pag_Inicio_Corr_mas_casos[[#This Row],[Corregimiento]],Hoja3!$A$2:$D$676,4,0)</f>
        <v>60401</v>
      </c>
      <c r="E4597" s="161">
        <v>11</v>
      </c>
    </row>
    <row r="4598" spans="1:7">
      <c r="A4598" s="91">
        <v>44175</v>
      </c>
      <c r="B4598" s="92">
        <v>44175</v>
      </c>
      <c r="C4598" s="93" t="s">
        <v>392</v>
      </c>
      <c r="D4598" s="94">
        <f>VLOOKUP(Pag_Inicio_Corr_mas_casos[[#This Row],[Corregimiento]],Hoja3!$A$2:$D$676,4,0)</f>
        <v>80819</v>
      </c>
      <c r="E4598" s="93">
        <v>89</v>
      </c>
      <c r="G4598">
        <v>57</v>
      </c>
    </row>
    <row r="4599" spans="1:7">
      <c r="A4599" s="91">
        <v>44175</v>
      </c>
      <c r="B4599" s="92">
        <v>44175</v>
      </c>
      <c r="C4599" s="93" t="s">
        <v>388</v>
      </c>
      <c r="D4599" s="94">
        <f>VLOOKUP(Pag_Inicio_Corr_mas_casos[[#This Row],[Corregimiento]],Hoja3!$A$2:$D$676,4,0)</f>
        <v>80817</v>
      </c>
      <c r="E4599" s="93">
        <v>103</v>
      </c>
    </row>
    <row r="4600" spans="1:7">
      <c r="A4600" s="91">
        <v>44175</v>
      </c>
      <c r="B4600" s="92">
        <v>44175</v>
      </c>
      <c r="C4600" s="93" t="s">
        <v>379</v>
      </c>
      <c r="D4600" s="94">
        <f>VLOOKUP(Pag_Inicio_Corr_mas_casos[[#This Row],[Corregimiento]],Hoja3!$A$2:$D$676,4,0)</f>
        <v>130101</v>
      </c>
      <c r="E4600" s="93">
        <v>74</v>
      </c>
    </row>
    <row r="4601" spans="1:7">
      <c r="A4601" s="91">
        <v>44175</v>
      </c>
      <c r="B4601" s="92">
        <v>44175</v>
      </c>
      <c r="C4601" s="93" t="s">
        <v>381</v>
      </c>
      <c r="D4601" s="94">
        <f>VLOOKUP(Pag_Inicio_Corr_mas_casos[[#This Row],[Corregimiento]],Hoja3!$A$2:$D$676,4,0)</f>
        <v>130106</v>
      </c>
      <c r="E4601" s="93">
        <v>70</v>
      </c>
    </row>
    <row r="4602" spans="1:7">
      <c r="A4602" s="91">
        <v>44175</v>
      </c>
      <c r="B4602" s="92">
        <v>44175</v>
      </c>
      <c r="C4602" s="93" t="s">
        <v>398</v>
      </c>
      <c r="D4602" s="94">
        <f>VLOOKUP(Pag_Inicio_Corr_mas_casos[[#This Row],[Corregimiento]],Hoja3!$A$2:$D$676,4,0)</f>
        <v>80806</v>
      </c>
      <c r="E4602" s="93">
        <v>62</v>
      </c>
    </row>
    <row r="4603" spans="1:7">
      <c r="A4603" s="91">
        <v>44175</v>
      </c>
      <c r="B4603" s="92">
        <v>44175</v>
      </c>
      <c r="C4603" s="93" t="s">
        <v>395</v>
      </c>
      <c r="D4603" s="94">
        <f>VLOOKUP(Pag_Inicio_Corr_mas_casos[[#This Row],[Corregimiento]],Hoja3!$A$2:$D$676,4,0)</f>
        <v>80812</v>
      </c>
      <c r="E4603" s="93">
        <v>62</v>
      </c>
    </row>
    <row r="4604" spans="1:7">
      <c r="A4604" s="91">
        <v>44175</v>
      </c>
      <c r="B4604" s="92">
        <v>44175</v>
      </c>
      <c r="C4604" s="93" t="s">
        <v>420</v>
      </c>
      <c r="D4604" s="94">
        <f>VLOOKUP(Pag_Inicio_Corr_mas_casos[[#This Row],[Corregimiento]],Hoja3!$A$2:$D$676,4,0)</f>
        <v>80809</v>
      </c>
      <c r="E4604" s="93">
        <v>61</v>
      </c>
    </row>
    <row r="4605" spans="1:7">
      <c r="A4605" s="91">
        <v>44175</v>
      </c>
      <c r="B4605" s="92">
        <v>44175</v>
      </c>
      <c r="C4605" s="93" t="s">
        <v>384</v>
      </c>
      <c r="D4605" s="94">
        <f>VLOOKUP(Pag_Inicio_Corr_mas_casos[[#This Row],[Corregimiento]],Hoja3!$A$2:$D$676,4,0)</f>
        <v>80821</v>
      </c>
      <c r="E4605" s="93">
        <v>60</v>
      </c>
    </row>
    <row r="4606" spans="1:7">
      <c r="A4606" s="91">
        <v>44175</v>
      </c>
      <c r="B4606" s="92">
        <v>44175</v>
      </c>
      <c r="C4606" s="93" t="s">
        <v>383</v>
      </c>
      <c r="D4606" s="94">
        <f>VLOOKUP(Pag_Inicio_Corr_mas_casos[[#This Row],[Corregimiento]],Hoja3!$A$2:$D$676,4,0)</f>
        <v>130102</v>
      </c>
      <c r="E4606" s="93">
        <v>59</v>
      </c>
    </row>
    <row r="4607" spans="1:7">
      <c r="A4607" s="91">
        <v>44175</v>
      </c>
      <c r="B4607" s="92">
        <v>44175</v>
      </c>
      <c r="C4607" s="93" t="s">
        <v>425</v>
      </c>
      <c r="D4607" s="94">
        <f>VLOOKUP(Pag_Inicio_Corr_mas_casos[[#This Row],[Corregimiento]],Hoja3!$A$2:$D$676,4,0)</f>
        <v>81003</v>
      </c>
      <c r="E4607" s="93">
        <v>57</v>
      </c>
    </row>
    <row r="4608" spans="1:7">
      <c r="A4608" s="91">
        <v>44175</v>
      </c>
      <c r="B4608" s="92">
        <v>44175</v>
      </c>
      <c r="C4608" s="93" t="s">
        <v>389</v>
      </c>
      <c r="D4608" s="94">
        <f>VLOOKUP(Pag_Inicio_Corr_mas_casos[[#This Row],[Corregimiento]],Hoja3!$A$2:$D$676,4,0)</f>
        <v>80822</v>
      </c>
      <c r="E4608" s="93">
        <v>55</v>
      </c>
    </row>
    <row r="4609" spans="1:6">
      <c r="A4609" s="91">
        <v>44175</v>
      </c>
      <c r="B4609" s="92">
        <v>44175</v>
      </c>
      <c r="C4609" s="93" t="s">
        <v>431</v>
      </c>
      <c r="D4609" s="94">
        <f>VLOOKUP(Pag_Inicio_Corr_mas_casos[[#This Row],[Corregimiento]],Hoja3!$A$2:$D$676,4,0)</f>
        <v>80807</v>
      </c>
      <c r="E4609" s="93">
        <v>55</v>
      </c>
    </row>
    <row r="4610" spans="1:6">
      <c r="A4610" s="91">
        <v>44175</v>
      </c>
      <c r="B4610" s="92">
        <v>44175</v>
      </c>
      <c r="C4610" s="93" t="s">
        <v>400</v>
      </c>
      <c r="D4610" s="94">
        <f>VLOOKUP(Pag_Inicio_Corr_mas_casos[[#This Row],[Corregimiento]],Hoja3!$A$2:$D$676,4,0)</f>
        <v>80810</v>
      </c>
      <c r="E4610" s="93">
        <v>53</v>
      </c>
    </row>
    <row r="4611" spans="1:6">
      <c r="A4611" s="91">
        <v>44175</v>
      </c>
      <c r="B4611" s="92">
        <v>44175</v>
      </c>
      <c r="C4611" s="93" t="s">
        <v>387</v>
      </c>
      <c r="D4611" s="94">
        <f>VLOOKUP(Pag_Inicio_Corr_mas_casos[[#This Row],[Corregimiento]],Hoja3!$A$2:$D$676,4,0)</f>
        <v>80816</v>
      </c>
      <c r="E4611" s="93">
        <v>52</v>
      </c>
    </row>
    <row r="4612" spans="1:6">
      <c r="A4612" s="91">
        <v>44175</v>
      </c>
      <c r="B4612" s="92">
        <v>44175</v>
      </c>
      <c r="C4612" s="93" t="s">
        <v>396</v>
      </c>
      <c r="D4612" s="94">
        <f>VLOOKUP(Pag_Inicio_Corr_mas_casos[[#This Row],[Corregimiento]],Hoja3!$A$2:$D$676,4,0)</f>
        <v>130702</v>
      </c>
      <c r="E4612" s="93">
        <v>46</v>
      </c>
    </row>
    <row r="4613" spans="1:6">
      <c r="A4613" s="91">
        <v>44175</v>
      </c>
      <c r="B4613" s="92">
        <v>44175</v>
      </c>
      <c r="C4613" s="93" t="s">
        <v>391</v>
      </c>
      <c r="D4613" s="94">
        <f>VLOOKUP(Pag_Inicio_Corr_mas_casos[[#This Row],[Corregimiento]],Hoja3!$A$2:$D$676,4,0)</f>
        <v>81001</v>
      </c>
      <c r="E4613" s="93">
        <v>44</v>
      </c>
    </row>
    <row r="4614" spans="1:6">
      <c r="A4614" s="91">
        <v>44175</v>
      </c>
      <c r="B4614" s="92">
        <v>44175</v>
      </c>
      <c r="C4614" s="93" t="s">
        <v>410</v>
      </c>
      <c r="D4614" s="94">
        <f>VLOOKUP(Pag_Inicio_Corr_mas_casos[[#This Row],[Corregimiento]],Hoja3!$A$2:$D$676,4,0)</f>
        <v>80815</v>
      </c>
      <c r="E4614" s="93">
        <v>67</v>
      </c>
      <c r="F4614" s="163"/>
    </row>
    <row r="4615" spans="1:6">
      <c r="A4615" s="91">
        <v>44175</v>
      </c>
      <c r="B4615" s="92">
        <v>44175</v>
      </c>
      <c r="C4615" s="93" t="s">
        <v>405</v>
      </c>
      <c r="D4615" s="94">
        <f>VLOOKUP(Pag_Inicio_Corr_mas_casos[[#This Row],[Corregimiento]],Hoja3!$A$2:$D$676,4,0)</f>
        <v>80813</v>
      </c>
      <c r="E4615" s="93">
        <v>40</v>
      </c>
    </row>
    <row r="4616" spans="1:6">
      <c r="A4616" s="91">
        <v>44175</v>
      </c>
      <c r="B4616" s="92">
        <v>44175</v>
      </c>
      <c r="C4616" s="93" t="s">
        <v>393</v>
      </c>
      <c r="D4616" s="94">
        <f>VLOOKUP(Pag_Inicio_Corr_mas_casos[[#This Row],[Corregimiento]],Hoja3!$A$2:$D$676,4,0)</f>
        <v>130107</v>
      </c>
      <c r="E4616" s="93">
        <v>39</v>
      </c>
    </row>
    <row r="4617" spans="1:6">
      <c r="A4617" s="91">
        <v>44175</v>
      </c>
      <c r="B4617" s="92">
        <v>44175</v>
      </c>
      <c r="C4617" s="93" t="s">
        <v>414</v>
      </c>
      <c r="D4617" s="94">
        <f>VLOOKUP(Pag_Inicio_Corr_mas_casos[[#This Row],[Corregimiento]],Hoja3!$A$2:$D$676,4,0)</f>
        <v>130708</v>
      </c>
      <c r="E4617" s="93">
        <v>39</v>
      </c>
    </row>
    <row r="4618" spans="1:6">
      <c r="A4618" s="91">
        <v>44175</v>
      </c>
      <c r="B4618" s="92">
        <v>44175</v>
      </c>
      <c r="C4618" s="93" t="s">
        <v>385</v>
      </c>
      <c r="D4618" s="94">
        <f>VLOOKUP(Pag_Inicio_Corr_mas_casos[[#This Row],[Corregimiento]],Hoja3!$A$2:$D$676,4,0)</f>
        <v>81007</v>
      </c>
      <c r="E4618" s="93">
        <v>37</v>
      </c>
    </row>
    <row r="4619" spans="1:6">
      <c r="A4619" s="91">
        <v>44175</v>
      </c>
      <c r="B4619" s="92">
        <v>44175</v>
      </c>
      <c r="C4619" s="93" t="s">
        <v>415</v>
      </c>
      <c r="D4619" s="94">
        <f>VLOOKUP(Pag_Inicio_Corr_mas_casos[[#This Row],[Corregimiento]],Hoja3!$A$2:$D$676,4,0)</f>
        <v>80826</v>
      </c>
      <c r="E4619" s="93">
        <v>37</v>
      </c>
    </row>
    <row r="4620" spans="1:6">
      <c r="A4620" s="91">
        <v>44175</v>
      </c>
      <c r="B4620" s="92">
        <v>44175</v>
      </c>
      <c r="C4620" s="93" t="s">
        <v>390</v>
      </c>
      <c r="D4620" s="94">
        <f>VLOOKUP(Pag_Inicio_Corr_mas_casos[[#This Row],[Corregimiento]],Hoja3!$A$2:$D$676,4,0)</f>
        <v>80823</v>
      </c>
      <c r="E4620" s="93">
        <v>37</v>
      </c>
    </row>
    <row r="4621" spans="1:6">
      <c r="A4621" s="91">
        <v>44175</v>
      </c>
      <c r="B4621" s="92">
        <v>44175</v>
      </c>
      <c r="C4621" s="93" t="s">
        <v>417</v>
      </c>
      <c r="D4621" s="94">
        <f>VLOOKUP(Pag_Inicio_Corr_mas_casos[[#This Row],[Corregimiento]],Hoja3!$A$2:$D$676,4,0)</f>
        <v>80803</v>
      </c>
      <c r="E4621" s="93">
        <v>35</v>
      </c>
    </row>
    <row r="4622" spans="1:6">
      <c r="A4622" s="91">
        <v>44175</v>
      </c>
      <c r="B4622" s="92">
        <v>44175</v>
      </c>
      <c r="C4622" s="93" t="s">
        <v>426</v>
      </c>
      <c r="D4622" s="94">
        <f>VLOOKUP(Pag_Inicio_Corr_mas_casos[[#This Row],[Corregimiento]],Hoja3!$A$2:$D$676,4,0)</f>
        <v>81009</v>
      </c>
      <c r="E4622" s="93">
        <v>33</v>
      </c>
    </row>
    <row r="4623" spans="1:6">
      <c r="A4623" s="91">
        <v>44175</v>
      </c>
      <c r="B4623" s="92">
        <v>44175</v>
      </c>
      <c r="C4623" s="93" t="s">
        <v>397</v>
      </c>
      <c r="D4623" s="94">
        <f>VLOOKUP(Pag_Inicio_Corr_mas_casos[[#This Row],[Corregimiento]],Hoja3!$A$2:$D$676,4,0)</f>
        <v>40601</v>
      </c>
      <c r="E4623" s="93">
        <v>32</v>
      </c>
    </row>
    <row r="4624" spans="1:6">
      <c r="A4624" s="91">
        <v>44175</v>
      </c>
      <c r="B4624" s="92">
        <v>44175</v>
      </c>
      <c r="C4624" s="93" t="s">
        <v>412</v>
      </c>
      <c r="D4624" s="94">
        <f>VLOOKUP(Pag_Inicio_Corr_mas_casos[[#This Row],[Corregimiento]],Hoja3!$A$2:$D$676,4,0)</f>
        <v>80811</v>
      </c>
      <c r="E4624" s="93">
        <v>31</v>
      </c>
    </row>
    <row r="4625" spans="1:5">
      <c r="A4625" s="91">
        <v>44175</v>
      </c>
      <c r="B4625" s="92">
        <v>44175</v>
      </c>
      <c r="C4625" s="93" t="s">
        <v>428</v>
      </c>
      <c r="D4625" s="94">
        <f>VLOOKUP(Pag_Inicio_Corr_mas_casos[[#This Row],[Corregimiento]],Hoja3!$A$2:$D$676,4,0)</f>
        <v>130701</v>
      </c>
      <c r="E4625" s="93">
        <v>29</v>
      </c>
    </row>
    <row r="4626" spans="1:5">
      <c r="A4626" s="91">
        <v>44175</v>
      </c>
      <c r="B4626" s="92">
        <v>44175</v>
      </c>
      <c r="C4626" s="93" t="s">
        <v>407</v>
      </c>
      <c r="D4626" s="94">
        <f>VLOOKUP(Pag_Inicio_Corr_mas_casos[[#This Row],[Corregimiento]],Hoja3!$A$2:$D$676,4,0)</f>
        <v>80501</v>
      </c>
      <c r="E4626" s="93">
        <v>27</v>
      </c>
    </row>
    <row r="4627" spans="1:5">
      <c r="A4627" s="91">
        <v>44175</v>
      </c>
      <c r="B4627" s="92">
        <v>44175</v>
      </c>
      <c r="C4627" s="93" t="s">
        <v>394</v>
      </c>
      <c r="D4627" s="94">
        <f>VLOOKUP(Pag_Inicio_Corr_mas_casos[[#This Row],[Corregimiento]],Hoja3!$A$2:$D$676,4,0)</f>
        <v>81006</v>
      </c>
      <c r="E4627" s="93">
        <v>26</v>
      </c>
    </row>
    <row r="4628" spans="1:5">
      <c r="A4628" s="91">
        <v>44175</v>
      </c>
      <c r="B4628" s="92">
        <v>44175</v>
      </c>
      <c r="C4628" s="93" t="s">
        <v>399</v>
      </c>
      <c r="D4628" s="94">
        <f>VLOOKUP(Pag_Inicio_Corr_mas_casos[[#This Row],[Corregimiento]],Hoja3!$A$2:$D$676,4,0)</f>
        <v>130108</v>
      </c>
      <c r="E4628" s="93">
        <v>25</v>
      </c>
    </row>
    <row r="4629" spans="1:5">
      <c r="A4629" s="91">
        <v>44175</v>
      </c>
      <c r="B4629" s="92">
        <v>44175</v>
      </c>
      <c r="C4629" s="93" t="s">
        <v>386</v>
      </c>
      <c r="D4629" s="94">
        <f>VLOOKUP(Pag_Inicio_Corr_mas_casos[[#This Row],[Corregimiento]],Hoja3!$A$2:$D$676,4,0)</f>
        <v>81008</v>
      </c>
      <c r="E4629" s="93">
        <v>25</v>
      </c>
    </row>
    <row r="4630" spans="1:5">
      <c r="A4630" s="91">
        <v>44175</v>
      </c>
      <c r="B4630" s="92">
        <v>44175</v>
      </c>
      <c r="C4630" s="93" t="s">
        <v>424</v>
      </c>
      <c r="D4630" s="94">
        <f>VLOOKUP(Pag_Inicio_Corr_mas_casos[[#This Row],[Corregimiento]],Hoja3!$A$2:$D$676,4,0)</f>
        <v>130717</v>
      </c>
      <c r="E4630" s="93">
        <v>24</v>
      </c>
    </row>
    <row r="4631" spans="1:5">
      <c r="A4631" s="91">
        <v>44175</v>
      </c>
      <c r="B4631" s="92">
        <v>44175</v>
      </c>
      <c r="C4631" s="93" t="s">
        <v>418</v>
      </c>
      <c r="D4631" s="94">
        <f>VLOOKUP(Pag_Inicio_Corr_mas_casos[[#This Row],[Corregimiento]],Hoja3!$A$2:$D$676,4,0)</f>
        <v>130105</v>
      </c>
      <c r="E4631" s="93">
        <v>24</v>
      </c>
    </row>
    <row r="4632" spans="1:5">
      <c r="A4632" s="91">
        <v>44175</v>
      </c>
      <c r="B4632" s="92">
        <v>44175</v>
      </c>
      <c r="C4632" s="93" t="s">
        <v>432</v>
      </c>
      <c r="D4632" s="94">
        <f>VLOOKUP(Pag_Inicio_Corr_mas_casos[[#This Row],[Corregimiento]],Hoja3!$A$2:$D$676,4,0)</f>
        <v>80814</v>
      </c>
      <c r="E4632" s="93">
        <v>23</v>
      </c>
    </row>
    <row r="4633" spans="1:5">
      <c r="A4633" s="91">
        <v>44175</v>
      </c>
      <c r="B4633" s="92">
        <v>44175</v>
      </c>
      <c r="C4633" s="93" t="s">
        <v>409</v>
      </c>
      <c r="D4633" s="94">
        <f>VLOOKUP(Pag_Inicio_Corr_mas_casos[[#This Row],[Corregimiento]],Hoja3!$A$2:$D$676,4,0)</f>
        <v>80820</v>
      </c>
      <c r="E4633" s="93">
        <v>23</v>
      </c>
    </row>
    <row r="4634" spans="1:5">
      <c r="A4634" s="91">
        <v>44175</v>
      </c>
      <c r="B4634" s="92">
        <v>44175</v>
      </c>
      <c r="C4634" s="93" t="s">
        <v>436</v>
      </c>
      <c r="D4634" s="94">
        <f>VLOOKUP(Pag_Inicio_Corr_mas_casos[[#This Row],[Corregimiento]],Hoja3!$A$2:$D$676,4,0)</f>
        <v>91001</v>
      </c>
      <c r="E4634" s="93">
        <v>22</v>
      </c>
    </row>
    <row r="4635" spans="1:5">
      <c r="A4635" s="91">
        <v>44175</v>
      </c>
      <c r="B4635" s="92">
        <v>44175</v>
      </c>
      <c r="C4635" s="93" t="s">
        <v>380</v>
      </c>
      <c r="D4635" s="94">
        <f>VLOOKUP(Pag_Inicio_Corr_mas_casos[[#This Row],[Corregimiento]],Hoja3!$A$2:$D$676,4,0)</f>
        <v>81002</v>
      </c>
      <c r="E4635" s="93">
        <v>21</v>
      </c>
    </row>
    <row r="4636" spans="1:5">
      <c r="A4636" s="91">
        <v>44175</v>
      </c>
      <c r="B4636" s="92">
        <v>44175</v>
      </c>
      <c r="C4636" s="93" t="s">
        <v>408</v>
      </c>
      <c r="D4636" s="94">
        <f>VLOOKUP(Pag_Inicio_Corr_mas_casos[[#This Row],[Corregimiento]],Hoja3!$A$2:$D$676,4,0)</f>
        <v>80808</v>
      </c>
      <c r="E4636" s="93">
        <v>21</v>
      </c>
    </row>
    <row r="4637" spans="1:5">
      <c r="A4637" s="91">
        <v>44175</v>
      </c>
      <c r="B4637" s="92">
        <v>44175</v>
      </c>
      <c r="C4637" s="93" t="s">
        <v>429</v>
      </c>
      <c r="D4637" s="94">
        <f>VLOOKUP(Pag_Inicio_Corr_mas_casos[[#This Row],[Corregimiento]],Hoja3!$A$2:$D$676,4,0)</f>
        <v>80804</v>
      </c>
      <c r="E4637" s="93">
        <v>20</v>
      </c>
    </row>
    <row r="4638" spans="1:5">
      <c r="A4638" s="91">
        <v>44175</v>
      </c>
      <c r="B4638" s="92">
        <v>44175</v>
      </c>
      <c r="C4638" s="93" t="s">
        <v>427</v>
      </c>
      <c r="D4638" s="94">
        <f>VLOOKUP(Pag_Inicio_Corr_mas_casos[[#This Row],[Corregimiento]],Hoja3!$A$2:$D$676,4,0)</f>
        <v>30104</v>
      </c>
      <c r="E4638" s="93">
        <v>20</v>
      </c>
    </row>
    <row r="4639" spans="1:5">
      <c r="A4639" s="91">
        <v>44175</v>
      </c>
      <c r="B4639" s="92">
        <v>44175</v>
      </c>
      <c r="C4639" s="93" t="s">
        <v>372</v>
      </c>
      <c r="D4639" s="94">
        <f>VLOOKUP(Pag_Inicio_Corr_mas_casos[[#This Row],[Corregimiento]],Hoja3!$A$2:$D$676,4,0)</f>
        <v>130709</v>
      </c>
      <c r="E4639" s="93">
        <v>19</v>
      </c>
    </row>
    <row r="4640" spans="1:5">
      <c r="A4640" s="91">
        <v>44175</v>
      </c>
      <c r="B4640" s="92">
        <v>44175</v>
      </c>
      <c r="C4640" s="93" t="s">
        <v>451</v>
      </c>
      <c r="D4640" s="94">
        <f>VLOOKUP(Pag_Inicio_Corr_mas_casos[[#This Row],[Corregimiento]],Hoja3!$A$2:$D$676,4,0)</f>
        <v>20601</v>
      </c>
      <c r="E4640" s="93">
        <v>19</v>
      </c>
    </row>
    <row r="4641" spans="1:7">
      <c r="A4641" s="91">
        <v>44175</v>
      </c>
      <c r="B4641" s="92">
        <v>44175</v>
      </c>
      <c r="C4641" s="93" t="s">
        <v>443</v>
      </c>
      <c r="D4641" s="94">
        <f>VLOOKUP(Pag_Inicio_Corr_mas_casos[[#This Row],[Corregimiento]],Hoja3!$A$2:$D$676,4,0)</f>
        <v>130716</v>
      </c>
      <c r="E4641" s="93">
        <v>19</v>
      </c>
    </row>
    <row r="4642" spans="1:7">
      <c r="A4642" s="91">
        <v>44175</v>
      </c>
      <c r="B4642" s="92">
        <v>44175</v>
      </c>
      <c r="C4642" s="93" t="s">
        <v>382</v>
      </c>
      <c r="D4642" s="94">
        <f>VLOOKUP(Pag_Inicio_Corr_mas_casos[[#This Row],[Corregimiento]],Hoja3!$A$2:$D$676,4,0)</f>
        <v>80802</v>
      </c>
      <c r="E4642" s="93">
        <v>18</v>
      </c>
    </row>
    <row r="4643" spans="1:7">
      <c r="A4643" s="91">
        <v>44175</v>
      </c>
      <c r="B4643" s="92">
        <v>44175</v>
      </c>
      <c r="C4643" s="93" t="s">
        <v>435</v>
      </c>
      <c r="D4643" s="94">
        <f>VLOOKUP(Pag_Inicio_Corr_mas_casos[[#This Row],[Corregimiento]],Hoja3!$A$2:$D$676,4,0)</f>
        <v>130706</v>
      </c>
      <c r="E4643" s="93">
        <v>17</v>
      </c>
    </row>
    <row r="4644" spans="1:7">
      <c r="A4644" s="91">
        <v>44175</v>
      </c>
      <c r="B4644" s="92">
        <v>44175</v>
      </c>
      <c r="C4644" s="93" t="s">
        <v>416</v>
      </c>
      <c r="D4644" s="94">
        <f>VLOOKUP(Pag_Inicio_Corr_mas_casos[[#This Row],[Corregimiento]],Hoja3!$A$2:$D$676,4,0)</f>
        <v>50208</v>
      </c>
      <c r="E4644" s="93">
        <v>17</v>
      </c>
    </row>
    <row r="4645" spans="1:7">
      <c r="A4645" s="91">
        <v>44175</v>
      </c>
      <c r="B4645" s="92">
        <v>44175</v>
      </c>
      <c r="C4645" s="93" t="s">
        <v>401</v>
      </c>
      <c r="D4645" s="94">
        <f>VLOOKUP(Pag_Inicio_Corr_mas_casos[[#This Row],[Corregimiento]],Hoja3!$A$2:$D$676,4,0)</f>
        <v>30107</v>
      </c>
      <c r="E4645" s="93">
        <v>15</v>
      </c>
    </row>
    <row r="4646" spans="1:7">
      <c r="A4646" s="91">
        <v>44175</v>
      </c>
      <c r="B4646" s="92">
        <v>44175</v>
      </c>
      <c r="C4646" s="93" t="s">
        <v>470</v>
      </c>
      <c r="D4646" s="94">
        <f>VLOOKUP(Pag_Inicio_Corr_mas_casos[[#This Row],[Corregimiento]],Hoja3!$A$2:$D$676,4,0)</f>
        <v>30110</v>
      </c>
      <c r="E4646" s="93">
        <v>14</v>
      </c>
    </row>
    <row r="4647" spans="1:7">
      <c r="A4647" s="91">
        <v>44175</v>
      </c>
      <c r="B4647" s="92">
        <v>44175</v>
      </c>
      <c r="C4647" s="93" t="s">
        <v>444</v>
      </c>
      <c r="D4647" s="94">
        <f>VLOOKUP(Pag_Inicio_Corr_mas_casos[[#This Row],[Corregimiento]],Hoja3!$A$2:$D$676,4,0)</f>
        <v>20207</v>
      </c>
      <c r="E4647" s="93">
        <v>12</v>
      </c>
    </row>
    <row r="4648" spans="1:7">
      <c r="A4648" s="91">
        <v>44175</v>
      </c>
      <c r="B4648" s="92">
        <v>44175</v>
      </c>
      <c r="C4648" s="93" t="s">
        <v>430</v>
      </c>
      <c r="D4648" s="94">
        <f>VLOOKUP(Pag_Inicio_Corr_mas_casos[[#This Row],[Corregimiento]],Hoja3!$A$2:$D$676,4,0)</f>
        <v>80508</v>
      </c>
      <c r="E4648" s="93">
        <v>12</v>
      </c>
    </row>
    <row r="4649" spans="1:7">
      <c r="A4649" s="91">
        <v>44175</v>
      </c>
      <c r="B4649" s="92">
        <v>44175</v>
      </c>
      <c r="C4649" s="93" t="s">
        <v>611</v>
      </c>
      <c r="D4649" s="94">
        <f>VLOOKUP(Pag_Inicio_Corr_mas_casos[[#This Row],[Corregimiento]],Hoja3!$A$2:$D$676,4,0)</f>
        <v>30101</v>
      </c>
      <c r="E4649" s="93">
        <v>11</v>
      </c>
    </row>
    <row r="4650" spans="1:7">
      <c r="A4650" s="91">
        <v>44175</v>
      </c>
      <c r="B4650" s="92">
        <v>44175</v>
      </c>
      <c r="C4650" s="93" t="s">
        <v>445</v>
      </c>
      <c r="D4650" s="94">
        <f>VLOOKUP(Pag_Inicio_Corr_mas_casos[[#This Row],[Corregimiento]],Hoja3!$A$2:$D$676,4,0)</f>
        <v>130301</v>
      </c>
      <c r="E4650" s="93">
        <v>11</v>
      </c>
    </row>
    <row r="4651" spans="1:7">
      <c r="A4651" s="91">
        <v>44175</v>
      </c>
      <c r="B4651" s="92">
        <v>44175</v>
      </c>
      <c r="C4651" s="93" t="s">
        <v>440</v>
      </c>
      <c r="D4651" s="94">
        <f>VLOOKUP(Pag_Inicio_Corr_mas_casos[[#This Row],[Corregimiento]],Hoja3!$A$2:$D$676,4,0)</f>
        <v>100101</v>
      </c>
      <c r="E4651" s="93">
        <v>11</v>
      </c>
    </row>
    <row r="4652" spans="1:7">
      <c r="A4652" s="91">
        <v>44175</v>
      </c>
      <c r="B4652" s="92">
        <v>44175</v>
      </c>
      <c r="C4652" s="93" t="s">
        <v>442</v>
      </c>
      <c r="D4652" s="94">
        <f>VLOOKUP(Pag_Inicio_Corr_mas_casos[[#This Row],[Corregimiento]],Hoja3!$A$2:$D$676,4,0)</f>
        <v>81005</v>
      </c>
      <c r="E4652" s="93">
        <v>11</v>
      </c>
    </row>
    <row r="4653" spans="1:7">
      <c r="A4653" s="136">
        <v>44176</v>
      </c>
      <c r="B4653" s="137">
        <v>44176</v>
      </c>
      <c r="C4653" s="138" t="s">
        <v>392</v>
      </c>
      <c r="D4653" s="139">
        <f>VLOOKUP(Pag_Inicio_Corr_mas_casos[[#This Row],[Corregimiento]],Hoja3!$A$2:$D$676,4,0)</f>
        <v>80819</v>
      </c>
      <c r="E4653" s="138">
        <v>84</v>
      </c>
      <c r="G4653">
        <v>56</v>
      </c>
    </row>
    <row r="4654" spans="1:7">
      <c r="A4654" s="136">
        <v>44176</v>
      </c>
      <c r="B4654" s="137">
        <v>44176</v>
      </c>
      <c r="C4654" s="138" t="s">
        <v>395</v>
      </c>
      <c r="D4654" s="139">
        <f>VLOOKUP(Pag_Inicio_Corr_mas_casos[[#This Row],[Corregimiento]],Hoja3!$A$2:$D$676,4,0)</f>
        <v>80812</v>
      </c>
      <c r="E4654" s="138">
        <v>83</v>
      </c>
    </row>
    <row r="4655" spans="1:7">
      <c r="A4655" s="136">
        <v>44176</v>
      </c>
      <c r="B4655" s="137">
        <v>44176</v>
      </c>
      <c r="C4655" s="138" t="s">
        <v>420</v>
      </c>
      <c r="D4655" s="139">
        <f>VLOOKUP(Pag_Inicio_Corr_mas_casos[[#This Row],[Corregimiento]],Hoja3!$A$2:$D$676,4,0)</f>
        <v>80809</v>
      </c>
      <c r="E4655" s="138">
        <v>65</v>
      </c>
    </row>
    <row r="4656" spans="1:7">
      <c r="A4656" s="136">
        <v>44176</v>
      </c>
      <c r="B4656" s="137">
        <v>44176</v>
      </c>
      <c r="C4656" s="138" t="s">
        <v>400</v>
      </c>
      <c r="D4656" s="139">
        <f>VLOOKUP(Pag_Inicio_Corr_mas_casos[[#This Row],[Corregimiento]],Hoja3!$A$2:$D$676,4,0)</f>
        <v>80810</v>
      </c>
      <c r="E4656" s="138">
        <v>56</v>
      </c>
    </row>
    <row r="4657" spans="1:6">
      <c r="A4657" s="136">
        <v>44176</v>
      </c>
      <c r="B4657" s="137">
        <v>44176</v>
      </c>
      <c r="C4657" s="138" t="s">
        <v>379</v>
      </c>
      <c r="D4657" s="139">
        <f>VLOOKUP(Pag_Inicio_Corr_mas_casos[[#This Row],[Corregimiento]],Hoja3!$A$2:$D$676,4,0)</f>
        <v>130101</v>
      </c>
      <c r="E4657" s="138">
        <v>51</v>
      </c>
    </row>
    <row r="4658" spans="1:6">
      <c r="A4658" s="136">
        <v>44176</v>
      </c>
      <c r="B4658" s="137">
        <v>44176</v>
      </c>
      <c r="C4658" s="138" t="s">
        <v>431</v>
      </c>
      <c r="D4658" s="139">
        <f>VLOOKUP(Pag_Inicio_Corr_mas_casos[[#This Row],[Corregimiento]],Hoja3!$A$2:$D$676,4,0)</f>
        <v>80807</v>
      </c>
      <c r="E4658" s="138">
        <v>51</v>
      </c>
    </row>
    <row r="4659" spans="1:6">
      <c r="A4659" s="136">
        <v>44176</v>
      </c>
      <c r="B4659" s="137">
        <v>44176</v>
      </c>
      <c r="C4659" s="138" t="s">
        <v>398</v>
      </c>
      <c r="D4659" s="139">
        <f>VLOOKUP(Pag_Inicio_Corr_mas_casos[[#This Row],[Corregimiento]],Hoja3!$A$2:$D$676,4,0)</f>
        <v>80806</v>
      </c>
      <c r="E4659" s="138">
        <v>51</v>
      </c>
    </row>
    <row r="4660" spans="1:6">
      <c r="A4660" s="136">
        <v>44176</v>
      </c>
      <c r="B4660" s="137">
        <v>44176</v>
      </c>
      <c r="C4660" s="138" t="s">
        <v>381</v>
      </c>
      <c r="D4660" s="139">
        <f>VLOOKUP(Pag_Inicio_Corr_mas_casos[[#This Row],[Corregimiento]],Hoja3!$A$2:$D$676,4,0)</f>
        <v>130106</v>
      </c>
      <c r="E4660" s="138">
        <v>51</v>
      </c>
    </row>
    <row r="4661" spans="1:6">
      <c r="A4661" s="136">
        <v>44176</v>
      </c>
      <c r="B4661" s="137">
        <v>44176</v>
      </c>
      <c r="C4661" s="138" t="s">
        <v>380</v>
      </c>
      <c r="D4661" s="139">
        <f>VLOOKUP(Pag_Inicio_Corr_mas_casos[[#This Row],[Corregimiento]],Hoja3!$A$2:$D$676,4,0)</f>
        <v>81002</v>
      </c>
      <c r="E4661" s="138">
        <v>50</v>
      </c>
    </row>
    <row r="4662" spans="1:6">
      <c r="A4662" s="136">
        <v>44176</v>
      </c>
      <c r="B4662" s="137">
        <v>44176</v>
      </c>
      <c r="C4662" s="138" t="s">
        <v>415</v>
      </c>
      <c r="D4662" s="139">
        <f>VLOOKUP(Pag_Inicio_Corr_mas_casos[[#This Row],[Corregimiento]],Hoja3!$A$2:$D$676,4,0)</f>
        <v>80826</v>
      </c>
      <c r="E4662" s="138">
        <v>49</v>
      </c>
    </row>
    <row r="4663" spans="1:6">
      <c r="A4663" s="136">
        <v>44176</v>
      </c>
      <c r="B4663" s="137">
        <v>44176</v>
      </c>
      <c r="C4663" s="138" t="s">
        <v>410</v>
      </c>
      <c r="D4663" s="139">
        <f>VLOOKUP(Pag_Inicio_Corr_mas_casos[[#This Row],[Corregimiento]],Hoja3!$A$2:$D$676,4,0)</f>
        <v>80815</v>
      </c>
      <c r="E4663" s="138">
        <v>6</v>
      </c>
      <c r="F4663" s="26"/>
    </row>
    <row r="4664" spans="1:6">
      <c r="A4664" s="136">
        <v>44176</v>
      </c>
      <c r="B4664" s="137">
        <v>44176</v>
      </c>
      <c r="C4664" s="138" t="s">
        <v>384</v>
      </c>
      <c r="D4664" s="139">
        <f>VLOOKUP(Pag_Inicio_Corr_mas_casos[[#This Row],[Corregimiento]],Hoja3!$A$2:$D$676,4,0)</f>
        <v>80821</v>
      </c>
      <c r="E4664" s="138">
        <v>65</v>
      </c>
    </row>
    <row r="4665" spans="1:6">
      <c r="A4665" s="136">
        <v>44176</v>
      </c>
      <c r="B4665" s="137">
        <v>44176</v>
      </c>
      <c r="C4665" s="138" t="s">
        <v>426</v>
      </c>
      <c r="D4665" s="139">
        <f>VLOOKUP(Pag_Inicio_Corr_mas_casos[[#This Row],[Corregimiento]],Hoja3!$A$2:$D$676,4,0)</f>
        <v>81009</v>
      </c>
      <c r="E4665" s="138">
        <v>47</v>
      </c>
    </row>
    <row r="4666" spans="1:6">
      <c r="A4666" s="136">
        <v>44176</v>
      </c>
      <c r="B4666" s="137">
        <v>44176</v>
      </c>
      <c r="C4666" s="138" t="s">
        <v>390</v>
      </c>
      <c r="D4666" s="139">
        <f>VLOOKUP(Pag_Inicio_Corr_mas_casos[[#This Row],[Corregimiento]],Hoja3!$A$2:$D$676,4,0)</f>
        <v>80823</v>
      </c>
      <c r="E4666" s="138">
        <v>46</v>
      </c>
    </row>
    <row r="4667" spans="1:6">
      <c r="A4667" s="136">
        <v>44176</v>
      </c>
      <c r="B4667" s="137">
        <v>44176</v>
      </c>
      <c r="C4667" s="138" t="s">
        <v>396</v>
      </c>
      <c r="D4667" s="139">
        <f>VLOOKUP(Pag_Inicio_Corr_mas_casos[[#This Row],[Corregimiento]],Hoja3!$A$2:$D$676,4,0)</f>
        <v>130702</v>
      </c>
      <c r="E4667" s="138">
        <v>45</v>
      </c>
    </row>
    <row r="4668" spans="1:6">
      <c r="A4668" s="136">
        <v>44176</v>
      </c>
      <c r="B4668" s="137">
        <v>44176</v>
      </c>
      <c r="C4668" s="138" t="s">
        <v>385</v>
      </c>
      <c r="D4668" s="139">
        <f>VLOOKUP(Pag_Inicio_Corr_mas_casos[[#This Row],[Corregimiento]],Hoja3!$A$2:$D$676,4,0)</f>
        <v>81007</v>
      </c>
      <c r="E4668" s="138">
        <v>45</v>
      </c>
    </row>
    <row r="4669" spans="1:6">
      <c r="A4669" s="136">
        <v>44176</v>
      </c>
      <c r="B4669" s="137">
        <v>44176</v>
      </c>
      <c r="C4669" s="138" t="s">
        <v>425</v>
      </c>
      <c r="D4669" s="139">
        <f>VLOOKUP(Pag_Inicio_Corr_mas_casos[[#This Row],[Corregimiento]],Hoja3!$A$2:$D$676,4,0)</f>
        <v>81003</v>
      </c>
      <c r="E4669" s="138">
        <v>45</v>
      </c>
    </row>
    <row r="4670" spans="1:6">
      <c r="A4670" s="136">
        <v>44176</v>
      </c>
      <c r="B4670" s="137">
        <v>44176</v>
      </c>
      <c r="C4670" s="138" t="s">
        <v>391</v>
      </c>
      <c r="D4670" s="139">
        <f>VLOOKUP(Pag_Inicio_Corr_mas_casos[[#This Row],[Corregimiento]],Hoja3!$A$2:$D$676,4,0)</f>
        <v>81001</v>
      </c>
      <c r="E4670" s="138">
        <v>44</v>
      </c>
    </row>
    <row r="4671" spans="1:6">
      <c r="A4671" s="136">
        <v>44176</v>
      </c>
      <c r="B4671" s="137">
        <v>44176</v>
      </c>
      <c r="C4671" s="138" t="s">
        <v>383</v>
      </c>
      <c r="D4671" s="139">
        <f>VLOOKUP(Pag_Inicio_Corr_mas_casos[[#This Row],[Corregimiento]],Hoja3!$A$2:$D$676,4,0)</f>
        <v>130102</v>
      </c>
      <c r="E4671" s="138">
        <v>42</v>
      </c>
    </row>
    <row r="4672" spans="1:6">
      <c r="A4672" s="136">
        <v>44176</v>
      </c>
      <c r="B4672" s="137">
        <v>44176</v>
      </c>
      <c r="C4672" s="138" t="s">
        <v>387</v>
      </c>
      <c r="D4672" s="139">
        <f>VLOOKUP(Pag_Inicio_Corr_mas_casos[[#This Row],[Corregimiento]],Hoja3!$A$2:$D$676,4,0)</f>
        <v>80816</v>
      </c>
      <c r="E4672" s="138">
        <v>42</v>
      </c>
    </row>
    <row r="4673" spans="1:5">
      <c r="A4673" s="136">
        <v>44176</v>
      </c>
      <c r="B4673" s="137">
        <v>44176</v>
      </c>
      <c r="C4673" s="138" t="s">
        <v>388</v>
      </c>
      <c r="D4673" s="139">
        <f>VLOOKUP(Pag_Inicio_Corr_mas_casos[[#This Row],[Corregimiento]],Hoja3!$A$2:$D$676,4,0)</f>
        <v>80817</v>
      </c>
      <c r="E4673" s="138">
        <v>41</v>
      </c>
    </row>
    <row r="4674" spans="1:5">
      <c r="A4674" s="136">
        <v>44176</v>
      </c>
      <c r="B4674" s="137">
        <v>44176</v>
      </c>
      <c r="C4674" s="138" t="s">
        <v>432</v>
      </c>
      <c r="D4674" s="139">
        <f>VLOOKUP(Pag_Inicio_Corr_mas_casos[[#This Row],[Corregimiento]],Hoja3!$A$2:$D$676,4,0)</f>
        <v>80814</v>
      </c>
      <c r="E4674" s="138">
        <v>40</v>
      </c>
    </row>
    <row r="4675" spans="1:5">
      <c r="A4675" s="136">
        <v>44176</v>
      </c>
      <c r="B4675" s="137">
        <v>44176</v>
      </c>
      <c r="C4675" s="138" t="s">
        <v>405</v>
      </c>
      <c r="D4675" s="139">
        <f>VLOOKUP(Pag_Inicio_Corr_mas_casos[[#This Row],[Corregimiento]],Hoja3!$A$2:$D$676,4,0)</f>
        <v>80813</v>
      </c>
      <c r="E4675" s="138">
        <v>37</v>
      </c>
    </row>
    <row r="4676" spans="1:5">
      <c r="A4676" s="136">
        <v>44176</v>
      </c>
      <c r="B4676" s="137">
        <v>44176</v>
      </c>
      <c r="C4676" s="138" t="s">
        <v>409</v>
      </c>
      <c r="D4676" s="139">
        <f>VLOOKUP(Pag_Inicio_Corr_mas_casos[[#This Row],[Corregimiento]],Hoja3!$A$2:$D$676,4,0)</f>
        <v>80820</v>
      </c>
      <c r="E4676" s="138">
        <v>36</v>
      </c>
    </row>
    <row r="4677" spans="1:5">
      <c r="A4677" s="136">
        <v>44176</v>
      </c>
      <c r="B4677" s="137">
        <v>44176</v>
      </c>
      <c r="C4677" s="138" t="s">
        <v>389</v>
      </c>
      <c r="D4677" s="139">
        <f>VLOOKUP(Pag_Inicio_Corr_mas_casos[[#This Row],[Corregimiento]],Hoja3!$A$2:$D$676,4,0)</f>
        <v>80822</v>
      </c>
      <c r="E4677" s="138">
        <v>34</v>
      </c>
    </row>
    <row r="4678" spans="1:5">
      <c r="A4678" s="136">
        <v>44176</v>
      </c>
      <c r="B4678" s="137">
        <v>44176</v>
      </c>
      <c r="C4678" s="138" t="s">
        <v>612</v>
      </c>
      <c r="D4678" s="139">
        <f>VLOOKUP(Pag_Inicio_Corr_mas_casos[[#This Row],[Corregimiento]],Hoja3!$A$2:$D$676,4,0)</f>
        <v>90304</v>
      </c>
      <c r="E4678" s="138">
        <v>32</v>
      </c>
    </row>
    <row r="4679" spans="1:5">
      <c r="A4679" s="136">
        <v>44176</v>
      </c>
      <c r="B4679" s="137">
        <v>44176</v>
      </c>
      <c r="C4679" s="138" t="s">
        <v>443</v>
      </c>
      <c r="D4679" s="139">
        <f>VLOOKUP(Pag_Inicio_Corr_mas_casos[[#This Row],[Corregimiento]],Hoja3!$A$2:$D$676,4,0)</f>
        <v>130716</v>
      </c>
      <c r="E4679" s="138">
        <v>32</v>
      </c>
    </row>
    <row r="4680" spans="1:5">
      <c r="A4680" s="136">
        <v>44176</v>
      </c>
      <c r="B4680" s="137">
        <v>44176</v>
      </c>
      <c r="C4680" s="138" t="s">
        <v>412</v>
      </c>
      <c r="D4680" s="139">
        <f>VLOOKUP(Pag_Inicio_Corr_mas_casos[[#This Row],[Corregimiento]],Hoja3!$A$2:$D$676,4,0)</f>
        <v>80811</v>
      </c>
      <c r="E4680" s="138">
        <v>30</v>
      </c>
    </row>
    <row r="4681" spans="1:5">
      <c r="A4681" s="136">
        <v>44176</v>
      </c>
      <c r="B4681" s="137">
        <v>44176</v>
      </c>
      <c r="C4681" s="138" t="s">
        <v>602</v>
      </c>
      <c r="D4681" s="139">
        <f>VLOOKUP(Pag_Inicio_Corr_mas_casos[[#This Row],[Corregimiento]],Hoja3!$A$2:$D$676,4,0)</f>
        <v>20105</v>
      </c>
      <c r="E4681" s="138">
        <v>29</v>
      </c>
    </row>
    <row r="4682" spans="1:5">
      <c r="A4682" s="136">
        <v>44176</v>
      </c>
      <c r="B4682" s="137">
        <v>44176</v>
      </c>
      <c r="C4682" s="138" t="s">
        <v>418</v>
      </c>
      <c r="D4682" s="139">
        <f>VLOOKUP(Pag_Inicio_Corr_mas_casos[[#This Row],[Corregimiento]],Hoja3!$A$2:$D$676,4,0)</f>
        <v>130105</v>
      </c>
      <c r="E4682" s="138">
        <v>29</v>
      </c>
    </row>
    <row r="4683" spans="1:5">
      <c r="A4683" s="136">
        <v>44176</v>
      </c>
      <c r="B4683" s="137">
        <v>44176</v>
      </c>
      <c r="C4683" s="138" t="s">
        <v>416</v>
      </c>
      <c r="D4683" s="139">
        <f>VLOOKUP(Pag_Inicio_Corr_mas_casos[[#This Row],[Corregimiento]],Hoja3!$A$2:$D$676,4,0)</f>
        <v>50208</v>
      </c>
      <c r="E4683" s="138">
        <v>28</v>
      </c>
    </row>
    <row r="4684" spans="1:5">
      <c r="A4684" s="136">
        <v>44176</v>
      </c>
      <c r="B4684" s="137">
        <v>44176</v>
      </c>
      <c r="C4684" s="138" t="s">
        <v>382</v>
      </c>
      <c r="D4684" s="139">
        <f>VLOOKUP(Pag_Inicio_Corr_mas_casos[[#This Row],[Corregimiento]],Hoja3!$A$2:$D$676,4,0)</f>
        <v>80802</v>
      </c>
      <c r="E4684" s="138">
        <v>27</v>
      </c>
    </row>
    <row r="4685" spans="1:5">
      <c r="A4685" s="136">
        <v>44176</v>
      </c>
      <c r="B4685" s="137">
        <v>44176</v>
      </c>
      <c r="C4685" s="138" t="s">
        <v>424</v>
      </c>
      <c r="D4685" s="139">
        <f>VLOOKUP(Pag_Inicio_Corr_mas_casos[[#This Row],[Corregimiento]],Hoja3!$A$2:$D$676,4,0)</f>
        <v>130717</v>
      </c>
      <c r="E4685" s="138">
        <v>27</v>
      </c>
    </row>
    <row r="4686" spans="1:5">
      <c r="A4686" s="136">
        <v>44176</v>
      </c>
      <c r="B4686" s="137">
        <v>44176</v>
      </c>
      <c r="C4686" s="138" t="s">
        <v>408</v>
      </c>
      <c r="D4686" s="139">
        <f>VLOOKUP(Pag_Inicio_Corr_mas_casos[[#This Row],[Corregimiento]],Hoja3!$A$2:$D$676,4,0)</f>
        <v>80808</v>
      </c>
      <c r="E4686" s="138">
        <v>26</v>
      </c>
    </row>
    <row r="4687" spans="1:5">
      <c r="A4687" s="136">
        <v>44176</v>
      </c>
      <c r="B4687" s="137">
        <v>44176</v>
      </c>
      <c r="C4687" s="138" t="s">
        <v>386</v>
      </c>
      <c r="D4687" s="139">
        <f>VLOOKUP(Pag_Inicio_Corr_mas_casos[[#This Row],[Corregimiento]],Hoja3!$A$2:$D$676,4,0)</f>
        <v>81008</v>
      </c>
      <c r="E4687" s="138">
        <v>25</v>
      </c>
    </row>
    <row r="4688" spans="1:5">
      <c r="A4688" s="136">
        <v>44176</v>
      </c>
      <c r="B4688" s="137">
        <v>44176</v>
      </c>
      <c r="C4688" s="138" t="s">
        <v>393</v>
      </c>
      <c r="D4688" s="139">
        <f>VLOOKUP(Pag_Inicio_Corr_mas_casos[[#This Row],[Corregimiento]],Hoja3!$A$2:$D$676,4,0)</f>
        <v>130107</v>
      </c>
      <c r="E4688" s="138">
        <v>24</v>
      </c>
    </row>
    <row r="4689" spans="1:5">
      <c r="A4689" s="136">
        <v>44176</v>
      </c>
      <c r="B4689" s="137">
        <v>44176</v>
      </c>
      <c r="C4689" s="138" t="s">
        <v>442</v>
      </c>
      <c r="D4689" s="139">
        <f>VLOOKUP(Pag_Inicio_Corr_mas_casos[[#This Row],[Corregimiento]],Hoja3!$A$2:$D$676,4,0)</f>
        <v>81005</v>
      </c>
      <c r="E4689" s="138">
        <v>24</v>
      </c>
    </row>
    <row r="4690" spans="1:5">
      <c r="A4690" s="136">
        <v>44176</v>
      </c>
      <c r="B4690" s="137">
        <v>44176</v>
      </c>
      <c r="C4690" s="138" t="s">
        <v>417</v>
      </c>
      <c r="D4690" s="139">
        <f>VLOOKUP(Pag_Inicio_Corr_mas_casos[[#This Row],[Corregimiento]],Hoja3!$A$2:$D$676,4,0)</f>
        <v>80803</v>
      </c>
      <c r="E4690" s="138">
        <v>22</v>
      </c>
    </row>
    <row r="4691" spans="1:5">
      <c r="A4691" s="136">
        <v>44176</v>
      </c>
      <c r="B4691" s="137">
        <v>44176</v>
      </c>
      <c r="C4691" s="138" t="s">
        <v>428</v>
      </c>
      <c r="D4691" s="139">
        <f>VLOOKUP(Pag_Inicio_Corr_mas_casos[[#This Row],[Corregimiento]],Hoja3!$A$2:$D$676,4,0)</f>
        <v>130701</v>
      </c>
      <c r="E4691" s="138">
        <v>21</v>
      </c>
    </row>
    <row r="4692" spans="1:5">
      <c r="A4692" s="136">
        <v>44176</v>
      </c>
      <c r="B4692" s="137">
        <v>44176</v>
      </c>
      <c r="C4692" s="138" t="s">
        <v>436</v>
      </c>
      <c r="D4692" s="139">
        <f>VLOOKUP(Pag_Inicio_Corr_mas_casos[[#This Row],[Corregimiento]],Hoja3!$A$2:$D$676,4,0)</f>
        <v>91001</v>
      </c>
      <c r="E4692" s="138">
        <v>21</v>
      </c>
    </row>
    <row r="4693" spans="1:5">
      <c r="A4693" s="136">
        <v>44176</v>
      </c>
      <c r="B4693" s="137">
        <v>44176</v>
      </c>
      <c r="C4693" s="138" t="s">
        <v>397</v>
      </c>
      <c r="D4693" s="139">
        <f>VLOOKUP(Pag_Inicio_Corr_mas_casos[[#This Row],[Corregimiento]],Hoja3!$A$2:$D$676,4,0)</f>
        <v>40601</v>
      </c>
      <c r="E4693" s="138">
        <v>20</v>
      </c>
    </row>
    <row r="4694" spans="1:5">
      <c r="A4694" s="136">
        <v>44176</v>
      </c>
      <c r="B4694" s="137">
        <v>44176</v>
      </c>
      <c r="C4694" s="138" t="s">
        <v>455</v>
      </c>
      <c r="D4694" s="139">
        <f>VLOOKUP(Pag_Inicio_Corr_mas_casos[[#This Row],[Corregimiento]],Hoja3!$A$2:$D$676,4,0)</f>
        <v>81004</v>
      </c>
      <c r="E4694" s="138">
        <v>20</v>
      </c>
    </row>
    <row r="4695" spans="1:5">
      <c r="A4695" s="136">
        <v>44176</v>
      </c>
      <c r="B4695" s="137">
        <v>44176</v>
      </c>
      <c r="C4695" s="138" t="s">
        <v>451</v>
      </c>
      <c r="D4695" s="139">
        <f>VLOOKUP(Pag_Inicio_Corr_mas_casos[[#This Row],[Corregimiento]],Hoja3!$A$2:$D$676,4,0)</f>
        <v>20601</v>
      </c>
      <c r="E4695" s="138">
        <v>20</v>
      </c>
    </row>
    <row r="4696" spans="1:5">
      <c r="A4696" s="136">
        <v>44176</v>
      </c>
      <c r="B4696" s="137">
        <v>44176</v>
      </c>
      <c r="C4696" s="138" t="s">
        <v>414</v>
      </c>
      <c r="D4696" s="139">
        <f>VLOOKUP(Pag_Inicio_Corr_mas_casos[[#This Row],[Corregimiento]],Hoja3!$A$2:$D$676,4,0)</f>
        <v>130708</v>
      </c>
      <c r="E4696" s="138">
        <v>18</v>
      </c>
    </row>
    <row r="4697" spans="1:5">
      <c r="A4697" s="136">
        <v>44176</v>
      </c>
      <c r="B4697" s="137">
        <v>44176</v>
      </c>
      <c r="C4697" s="138" t="s">
        <v>429</v>
      </c>
      <c r="D4697" s="139">
        <f>VLOOKUP(Pag_Inicio_Corr_mas_casos[[#This Row],[Corregimiento]],Hoja3!$A$2:$D$676,4,0)</f>
        <v>80804</v>
      </c>
      <c r="E4697" s="138">
        <v>17</v>
      </c>
    </row>
    <row r="4698" spans="1:5">
      <c r="A4698" s="136">
        <v>44176</v>
      </c>
      <c r="B4698" s="137">
        <v>44176</v>
      </c>
      <c r="C4698" s="138" t="s">
        <v>394</v>
      </c>
      <c r="D4698" s="139">
        <f>VLOOKUP(Pag_Inicio_Corr_mas_casos[[#This Row],[Corregimiento]],Hoja3!$A$2:$D$676,4,0)</f>
        <v>81006</v>
      </c>
      <c r="E4698" s="138">
        <v>16</v>
      </c>
    </row>
    <row r="4699" spans="1:5">
      <c r="A4699" s="136">
        <v>44176</v>
      </c>
      <c r="B4699" s="137">
        <v>44176</v>
      </c>
      <c r="C4699" s="138" t="s">
        <v>399</v>
      </c>
      <c r="D4699" s="139">
        <f>VLOOKUP(Pag_Inicio_Corr_mas_casos[[#This Row],[Corregimiento]],Hoja3!$A$2:$D$676,4,0)</f>
        <v>130108</v>
      </c>
      <c r="E4699" s="138">
        <v>16</v>
      </c>
    </row>
    <row r="4700" spans="1:5">
      <c r="A4700" s="136">
        <v>44176</v>
      </c>
      <c r="B4700" s="137">
        <v>44176</v>
      </c>
      <c r="C4700" s="138" t="s">
        <v>372</v>
      </c>
      <c r="D4700" s="139">
        <f>VLOOKUP(Pag_Inicio_Corr_mas_casos[[#This Row],[Corregimiento]],Hoja3!$A$2:$D$676,4,0)</f>
        <v>130709</v>
      </c>
      <c r="E4700" s="138">
        <v>15</v>
      </c>
    </row>
    <row r="4701" spans="1:5">
      <c r="A4701" s="136">
        <v>44176</v>
      </c>
      <c r="B4701" s="137">
        <v>44176</v>
      </c>
      <c r="C4701" s="138" t="s">
        <v>552</v>
      </c>
      <c r="D4701" s="139">
        <f>VLOOKUP(Pag_Inicio_Corr_mas_casos[[#This Row],[Corregimiento]],Hoja3!$A$2:$D$676,4,0)</f>
        <v>20401</v>
      </c>
      <c r="E4701" s="138">
        <v>15</v>
      </c>
    </row>
    <row r="4702" spans="1:5">
      <c r="A4702" s="136">
        <v>44176</v>
      </c>
      <c r="B4702" s="137">
        <v>44176</v>
      </c>
      <c r="C4702" s="138" t="s">
        <v>423</v>
      </c>
      <c r="D4702" s="139">
        <f>VLOOKUP(Pag_Inicio_Corr_mas_casos[[#This Row],[Corregimiento]],Hoja3!$A$2:$D$676,4,0)</f>
        <v>80805</v>
      </c>
      <c r="E4702" s="138">
        <v>14</v>
      </c>
    </row>
    <row r="4703" spans="1:5">
      <c r="A4703" s="136">
        <v>44176</v>
      </c>
      <c r="B4703" s="137">
        <v>44176</v>
      </c>
      <c r="C4703" s="138" t="s">
        <v>613</v>
      </c>
      <c r="D4703" s="139">
        <f>VLOOKUP(Pag_Inicio_Corr_mas_casos[[#This Row],[Corregimiento]],Hoja3!$A$2:$D$676,4,0)</f>
        <v>20103</v>
      </c>
      <c r="E4703" s="138">
        <v>14</v>
      </c>
    </row>
    <row r="4704" spans="1:5">
      <c r="A4704" s="136">
        <v>44176</v>
      </c>
      <c r="B4704" s="137">
        <v>44176</v>
      </c>
      <c r="C4704" s="138" t="s">
        <v>456</v>
      </c>
      <c r="D4704" s="139">
        <f>VLOOKUP(Pag_Inicio_Corr_mas_casos[[#This Row],[Corregimiento]],Hoja3!$A$2:$D$676,4,0)</f>
        <v>30115</v>
      </c>
      <c r="E4704" s="138">
        <v>13</v>
      </c>
    </row>
    <row r="4705" spans="1:7">
      <c r="A4705" s="136">
        <v>44176</v>
      </c>
      <c r="B4705" s="137">
        <v>44176</v>
      </c>
      <c r="C4705" s="138" t="s">
        <v>515</v>
      </c>
      <c r="D4705" s="139">
        <f>VLOOKUP(Pag_Inicio_Corr_mas_casos[[#This Row],[Corregimiento]],Hoja3!$A$2:$D$676,4,0)</f>
        <v>91101</v>
      </c>
      <c r="E4705" s="138">
        <v>12</v>
      </c>
    </row>
    <row r="4706" spans="1:7">
      <c r="A4706" s="136">
        <v>44176</v>
      </c>
      <c r="B4706" s="137">
        <v>44176</v>
      </c>
      <c r="C4706" s="138" t="s">
        <v>448</v>
      </c>
      <c r="D4706" s="139">
        <f>VLOOKUP(Pag_Inicio_Corr_mas_casos[[#This Row],[Corregimiento]],Hoja3!$A$2:$D$676,4,0)</f>
        <v>20101</v>
      </c>
      <c r="E4706" s="138">
        <v>11</v>
      </c>
    </row>
    <row r="4707" spans="1:7">
      <c r="A4707" s="136">
        <v>44176</v>
      </c>
      <c r="B4707" s="137">
        <v>44176</v>
      </c>
      <c r="C4707" s="138" t="s">
        <v>614</v>
      </c>
      <c r="D4707" s="139">
        <f>VLOOKUP(Pag_Inicio_Corr_mas_casos[[#This Row],[Corregimiento]],Hoja3!$A$2:$D$676,4,0)</f>
        <v>90705</v>
      </c>
      <c r="E4707" s="138">
        <v>11</v>
      </c>
    </row>
    <row r="4708" spans="1:7">
      <c r="A4708" s="128">
        <v>44177</v>
      </c>
      <c r="B4708" s="129">
        <v>44177</v>
      </c>
      <c r="C4708" s="130" t="s">
        <v>384</v>
      </c>
      <c r="D4708" s="131">
        <f>VLOOKUP(Pag_Inicio_Corr_mas_casos[[#This Row],[Corregimiento]],Hoja3!$A$2:$D$676,4,0)</f>
        <v>80821</v>
      </c>
      <c r="E4708" s="130">
        <v>107</v>
      </c>
      <c r="G4708">
        <v>58</v>
      </c>
    </row>
    <row r="4709" spans="1:7">
      <c r="A4709" s="128">
        <v>44177</v>
      </c>
      <c r="B4709" s="129">
        <v>44177</v>
      </c>
      <c r="C4709" s="130" t="s">
        <v>420</v>
      </c>
      <c r="D4709" s="131">
        <f>VLOOKUP(Pag_Inicio_Corr_mas_casos[[#This Row],[Corregimiento]],Hoja3!$A$2:$D$676,4,0)</f>
        <v>80809</v>
      </c>
      <c r="E4709" s="130">
        <v>106</v>
      </c>
    </row>
    <row r="4710" spans="1:7">
      <c r="A4710" s="128">
        <v>44177</v>
      </c>
      <c r="B4710" s="129">
        <v>44177</v>
      </c>
      <c r="C4710" s="130" t="s">
        <v>381</v>
      </c>
      <c r="D4710" s="131">
        <f>VLOOKUP(Pag_Inicio_Corr_mas_casos[[#This Row],[Corregimiento]],Hoja3!$A$2:$D$676,4,0)</f>
        <v>130106</v>
      </c>
      <c r="E4710" s="130">
        <v>106</v>
      </c>
    </row>
    <row r="4711" spans="1:7">
      <c r="A4711" s="128">
        <v>44177</v>
      </c>
      <c r="B4711" s="129">
        <v>44177</v>
      </c>
      <c r="C4711" s="130" t="s">
        <v>379</v>
      </c>
      <c r="D4711" s="131">
        <f>VLOOKUP(Pag_Inicio_Corr_mas_casos[[#This Row],[Corregimiento]],Hoja3!$A$2:$D$676,4,0)</f>
        <v>130101</v>
      </c>
      <c r="E4711" s="130">
        <v>100</v>
      </c>
    </row>
    <row r="4712" spans="1:7">
      <c r="A4712" s="128">
        <v>44177</v>
      </c>
      <c r="B4712" s="129">
        <v>44177</v>
      </c>
      <c r="C4712" s="130" t="s">
        <v>395</v>
      </c>
      <c r="D4712" s="131">
        <f>VLOOKUP(Pag_Inicio_Corr_mas_casos[[#This Row],[Corregimiento]],Hoja3!$A$2:$D$676,4,0)</f>
        <v>80812</v>
      </c>
      <c r="E4712" s="130">
        <v>81</v>
      </c>
    </row>
    <row r="4713" spans="1:7">
      <c r="A4713" s="128">
        <v>44177</v>
      </c>
      <c r="B4713" s="129">
        <v>44177</v>
      </c>
      <c r="C4713" s="130" t="s">
        <v>383</v>
      </c>
      <c r="D4713" s="131">
        <f>VLOOKUP(Pag_Inicio_Corr_mas_casos[[#This Row],[Corregimiento]],Hoja3!$A$2:$D$676,4,0)</f>
        <v>130102</v>
      </c>
      <c r="E4713" s="130">
        <v>78</v>
      </c>
    </row>
    <row r="4714" spans="1:7">
      <c r="A4714" s="128">
        <v>44177</v>
      </c>
      <c r="B4714" s="129">
        <v>44177</v>
      </c>
      <c r="C4714" s="130" t="s">
        <v>388</v>
      </c>
      <c r="D4714" s="131">
        <f>VLOOKUP(Pag_Inicio_Corr_mas_casos[[#This Row],[Corregimiento]],Hoja3!$A$2:$D$676,4,0)</f>
        <v>80817</v>
      </c>
      <c r="E4714" s="130">
        <v>77</v>
      </c>
    </row>
    <row r="4715" spans="1:7">
      <c r="A4715" s="128">
        <v>44177</v>
      </c>
      <c r="B4715" s="129">
        <v>44177</v>
      </c>
      <c r="C4715" s="130" t="s">
        <v>392</v>
      </c>
      <c r="D4715" s="131">
        <f>VLOOKUP(Pag_Inicio_Corr_mas_casos[[#This Row],[Corregimiento]],Hoja3!$A$2:$D$676,4,0)</f>
        <v>80819</v>
      </c>
      <c r="E4715" s="130">
        <v>74</v>
      </c>
    </row>
    <row r="4716" spans="1:7">
      <c r="A4716" s="128">
        <v>44177</v>
      </c>
      <c r="B4716" s="129">
        <v>44177</v>
      </c>
      <c r="C4716" s="130" t="s">
        <v>393</v>
      </c>
      <c r="D4716" s="131">
        <f>VLOOKUP(Pag_Inicio_Corr_mas_casos[[#This Row],[Corregimiento]],Hoja3!$A$2:$D$676,4,0)</f>
        <v>130107</v>
      </c>
      <c r="E4716" s="130">
        <v>70</v>
      </c>
    </row>
    <row r="4717" spans="1:7">
      <c r="A4717" s="128">
        <v>44177</v>
      </c>
      <c r="B4717" s="129">
        <v>44177</v>
      </c>
      <c r="C4717" s="130" t="s">
        <v>424</v>
      </c>
      <c r="D4717" s="131">
        <f>VLOOKUP(Pag_Inicio_Corr_mas_casos[[#This Row],[Corregimiento]],Hoja3!$A$2:$D$676,4,0)</f>
        <v>130717</v>
      </c>
      <c r="E4717" s="130">
        <v>70</v>
      </c>
    </row>
    <row r="4718" spans="1:7">
      <c r="A4718" s="128">
        <v>44177</v>
      </c>
      <c r="B4718" s="129">
        <v>44177</v>
      </c>
      <c r="C4718" s="130" t="s">
        <v>390</v>
      </c>
      <c r="D4718" s="131">
        <f>VLOOKUP(Pag_Inicio_Corr_mas_casos[[#This Row],[Corregimiento]],Hoja3!$A$2:$D$676,4,0)</f>
        <v>80823</v>
      </c>
      <c r="E4718" s="130">
        <v>60</v>
      </c>
    </row>
    <row r="4719" spans="1:7">
      <c r="A4719" s="128">
        <v>44177</v>
      </c>
      <c r="B4719" s="129">
        <v>44177</v>
      </c>
      <c r="C4719" s="130" t="s">
        <v>414</v>
      </c>
      <c r="D4719" s="131">
        <f>VLOOKUP(Pag_Inicio_Corr_mas_casos[[#This Row],[Corregimiento]],Hoja3!$A$2:$D$676,4,0)</f>
        <v>130708</v>
      </c>
      <c r="E4719" s="130">
        <v>59</v>
      </c>
    </row>
    <row r="4720" spans="1:7">
      <c r="A4720" s="128">
        <v>44177</v>
      </c>
      <c r="B4720" s="129">
        <v>44177</v>
      </c>
      <c r="C4720" s="130" t="s">
        <v>389</v>
      </c>
      <c r="D4720" s="131">
        <f>VLOOKUP(Pag_Inicio_Corr_mas_casos[[#This Row],[Corregimiento]],Hoja3!$A$2:$D$676,4,0)</f>
        <v>80822</v>
      </c>
      <c r="E4720" s="130">
        <v>57</v>
      </c>
    </row>
    <row r="4721" spans="1:6">
      <c r="A4721" s="128">
        <v>44177</v>
      </c>
      <c r="B4721" s="129">
        <v>44177</v>
      </c>
      <c r="C4721" s="130" t="s">
        <v>398</v>
      </c>
      <c r="D4721" s="131">
        <f>VLOOKUP(Pag_Inicio_Corr_mas_casos[[#This Row],[Corregimiento]],Hoja3!$A$2:$D$676,4,0)</f>
        <v>80806</v>
      </c>
      <c r="E4721" s="130">
        <v>55</v>
      </c>
    </row>
    <row r="4722" spans="1:6">
      <c r="A4722" s="128">
        <v>44177</v>
      </c>
      <c r="B4722" s="129">
        <v>44177</v>
      </c>
      <c r="C4722" s="130" t="s">
        <v>400</v>
      </c>
      <c r="D4722" s="131">
        <f>VLOOKUP(Pag_Inicio_Corr_mas_casos[[#This Row],[Corregimiento]],Hoja3!$A$2:$D$676,4,0)</f>
        <v>80810</v>
      </c>
      <c r="E4722" s="130">
        <v>53</v>
      </c>
    </row>
    <row r="4723" spans="1:6">
      <c r="A4723" s="128">
        <v>44177</v>
      </c>
      <c r="B4723" s="129">
        <v>44177</v>
      </c>
      <c r="C4723" s="130" t="s">
        <v>396</v>
      </c>
      <c r="D4723" s="131">
        <f>VLOOKUP(Pag_Inicio_Corr_mas_casos[[#This Row],[Corregimiento]],Hoja3!$A$2:$D$676,4,0)</f>
        <v>130702</v>
      </c>
      <c r="E4723" s="130">
        <v>52</v>
      </c>
    </row>
    <row r="4724" spans="1:6">
      <c r="A4724" s="128">
        <v>44177</v>
      </c>
      <c r="B4724" s="129">
        <v>44177</v>
      </c>
      <c r="C4724" s="130" t="s">
        <v>415</v>
      </c>
      <c r="D4724" s="131">
        <f>VLOOKUP(Pag_Inicio_Corr_mas_casos[[#This Row],[Corregimiento]],Hoja3!$A$2:$D$676,4,0)</f>
        <v>80826</v>
      </c>
      <c r="E4724" s="130">
        <v>51</v>
      </c>
    </row>
    <row r="4725" spans="1:6">
      <c r="A4725" s="128">
        <v>44177</v>
      </c>
      <c r="B4725" s="129">
        <v>44177</v>
      </c>
      <c r="C4725" s="130" t="s">
        <v>426</v>
      </c>
      <c r="D4725" s="131">
        <f>VLOOKUP(Pag_Inicio_Corr_mas_casos[[#This Row],[Corregimiento]],Hoja3!$A$2:$D$676,4,0)</f>
        <v>81009</v>
      </c>
      <c r="E4725" s="130">
        <v>49</v>
      </c>
    </row>
    <row r="4726" spans="1:6">
      <c r="A4726" s="128">
        <v>44177</v>
      </c>
      <c r="B4726" s="129">
        <v>44177</v>
      </c>
      <c r="C4726" s="130" t="s">
        <v>409</v>
      </c>
      <c r="D4726" s="131">
        <f>VLOOKUP(Pag_Inicio_Corr_mas_casos[[#This Row],[Corregimiento]],Hoja3!$A$2:$D$676,4,0)</f>
        <v>80820</v>
      </c>
      <c r="E4726" s="130">
        <v>45</v>
      </c>
    </row>
    <row r="4727" spans="1:6">
      <c r="A4727" s="128">
        <v>44177</v>
      </c>
      <c r="B4727" s="129">
        <v>44177</v>
      </c>
      <c r="C4727" s="130" t="s">
        <v>387</v>
      </c>
      <c r="D4727" s="131">
        <f>VLOOKUP(Pag_Inicio_Corr_mas_casos[[#This Row],[Corregimiento]],Hoja3!$A$2:$D$676,4,0)</f>
        <v>80816</v>
      </c>
      <c r="E4727" s="130">
        <v>43</v>
      </c>
    </row>
    <row r="4728" spans="1:6">
      <c r="A4728" s="128">
        <v>44177</v>
      </c>
      <c r="B4728" s="129">
        <v>44177</v>
      </c>
      <c r="C4728" s="130" t="s">
        <v>385</v>
      </c>
      <c r="D4728" s="131">
        <f>VLOOKUP(Pag_Inicio_Corr_mas_casos[[#This Row],[Corregimiento]],Hoja3!$A$2:$D$676,4,0)</f>
        <v>81007</v>
      </c>
      <c r="E4728" s="130">
        <v>42</v>
      </c>
    </row>
    <row r="4729" spans="1:6">
      <c r="A4729" s="128">
        <v>44177</v>
      </c>
      <c r="B4729" s="129">
        <v>44177</v>
      </c>
      <c r="C4729" s="130" t="s">
        <v>412</v>
      </c>
      <c r="D4729" s="131">
        <f>VLOOKUP(Pag_Inicio_Corr_mas_casos[[#This Row],[Corregimiento]],Hoja3!$A$2:$D$676,4,0)</f>
        <v>80811</v>
      </c>
      <c r="E4729" s="130">
        <v>40</v>
      </c>
    </row>
    <row r="4730" spans="1:6">
      <c r="A4730" s="128">
        <v>44177</v>
      </c>
      <c r="B4730" s="129">
        <v>44177</v>
      </c>
      <c r="C4730" s="130" t="s">
        <v>380</v>
      </c>
      <c r="D4730" s="131">
        <f>VLOOKUP(Pag_Inicio_Corr_mas_casos[[#This Row],[Corregimiento]],Hoja3!$A$2:$D$676,4,0)</f>
        <v>81002</v>
      </c>
      <c r="E4730" s="130">
        <v>40</v>
      </c>
    </row>
    <row r="4731" spans="1:6">
      <c r="A4731" s="128">
        <v>44177</v>
      </c>
      <c r="B4731" s="129">
        <v>44177</v>
      </c>
      <c r="C4731" s="130" t="s">
        <v>386</v>
      </c>
      <c r="D4731" s="131">
        <f>VLOOKUP(Pag_Inicio_Corr_mas_casos[[#This Row],[Corregimiento]],Hoja3!$A$2:$D$676,4,0)</f>
        <v>81008</v>
      </c>
      <c r="E4731" s="130">
        <v>39</v>
      </c>
    </row>
    <row r="4732" spans="1:6">
      <c r="A4732" s="128">
        <v>44177</v>
      </c>
      <c r="B4732" s="129">
        <v>44177</v>
      </c>
      <c r="C4732" s="130" t="s">
        <v>405</v>
      </c>
      <c r="D4732" s="131">
        <f>VLOOKUP(Pag_Inicio_Corr_mas_casos[[#This Row],[Corregimiento]],Hoja3!$A$2:$D$676,4,0)</f>
        <v>80813</v>
      </c>
      <c r="E4732" s="130">
        <v>38</v>
      </c>
    </row>
    <row r="4733" spans="1:6">
      <c r="A4733" s="128">
        <v>44177</v>
      </c>
      <c r="B4733" s="129">
        <v>44177</v>
      </c>
      <c r="C4733" s="130" t="s">
        <v>416</v>
      </c>
      <c r="D4733" s="131">
        <f>VLOOKUP(Pag_Inicio_Corr_mas_casos[[#This Row],[Corregimiento]],Hoja3!$A$2:$D$676,4,0)</f>
        <v>50208</v>
      </c>
      <c r="E4733" s="130">
        <v>38</v>
      </c>
    </row>
    <row r="4734" spans="1:6">
      <c r="A4734" s="128">
        <v>44177</v>
      </c>
      <c r="B4734" s="129">
        <v>44177</v>
      </c>
      <c r="C4734" s="130" t="s">
        <v>410</v>
      </c>
      <c r="D4734" s="131">
        <f>VLOOKUP(Pag_Inicio_Corr_mas_casos[[#This Row],[Corregimiento]],Hoja3!$A$2:$D$676,4,0)</f>
        <v>80815</v>
      </c>
      <c r="E4734" s="130">
        <v>56</v>
      </c>
      <c r="F4734" s="26"/>
    </row>
    <row r="4735" spans="1:6">
      <c r="A4735" s="128">
        <v>44177</v>
      </c>
      <c r="B4735" s="129">
        <v>44177</v>
      </c>
      <c r="C4735" s="130" t="s">
        <v>432</v>
      </c>
      <c r="D4735" s="131">
        <f>VLOOKUP(Pag_Inicio_Corr_mas_casos[[#This Row],[Corregimiento]],Hoja3!$A$2:$D$676,4,0)</f>
        <v>80814</v>
      </c>
      <c r="E4735" s="130">
        <v>31</v>
      </c>
    </row>
    <row r="4736" spans="1:6">
      <c r="A4736" s="128">
        <v>44177</v>
      </c>
      <c r="B4736" s="129">
        <v>44177</v>
      </c>
      <c r="C4736" s="130" t="s">
        <v>399</v>
      </c>
      <c r="D4736" s="131">
        <f>VLOOKUP(Pag_Inicio_Corr_mas_casos[[#This Row],[Corregimiento]],Hoja3!$A$2:$D$676,4,0)</f>
        <v>130108</v>
      </c>
      <c r="E4736" s="130">
        <v>31</v>
      </c>
    </row>
    <row r="4737" spans="1:5">
      <c r="A4737" s="128">
        <v>44177</v>
      </c>
      <c r="B4737" s="129">
        <v>44177</v>
      </c>
      <c r="C4737" s="130" t="s">
        <v>425</v>
      </c>
      <c r="D4737" s="131">
        <f>VLOOKUP(Pag_Inicio_Corr_mas_casos[[#This Row],[Corregimiento]],Hoja3!$A$2:$D$676,4,0)</f>
        <v>81003</v>
      </c>
      <c r="E4737" s="130">
        <v>31</v>
      </c>
    </row>
    <row r="4738" spans="1:5">
      <c r="A4738" s="128">
        <v>44177</v>
      </c>
      <c r="B4738" s="129">
        <v>44177</v>
      </c>
      <c r="C4738" s="130" t="s">
        <v>407</v>
      </c>
      <c r="D4738" s="131">
        <f>VLOOKUP(Pag_Inicio_Corr_mas_casos[[#This Row],[Corregimiento]],Hoja3!$A$2:$D$676,4,0)</f>
        <v>80501</v>
      </c>
      <c r="E4738" s="130">
        <v>30</v>
      </c>
    </row>
    <row r="4739" spans="1:5">
      <c r="A4739" s="128">
        <v>44177</v>
      </c>
      <c r="B4739" s="129">
        <v>44177</v>
      </c>
      <c r="C4739" s="130" t="s">
        <v>428</v>
      </c>
      <c r="D4739" s="131">
        <f>VLOOKUP(Pag_Inicio_Corr_mas_casos[[#This Row],[Corregimiento]],Hoja3!$A$2:$D$676,4,0)</f>
        <v>130701</v>
      </c>
      <c r="E4739" s="130">
        <v>30</v>
      </c>
    </row>
    <row r="4740" spans="1:5">
      <c r="A4740" s="128">
        <v>44177</v>
      </c>
      <c r="B4740" s="129">
        <v>44177</v>
      </c>
      <c r="C4740" s="130" t="s">
        <v>431</v>
      </c>
      <c r="D4740" s="131">
        <f>VLOOKUP(Pag_Inicio_Corr_mas_casos[[#This Row],[Corregimiento]],Hoja3!$A$2:$D$676,4,0)</f>
        <v>80807</v>
      </c>
      <c r="E4740" s="130">
        <v>29</v>
      </c>
    </row>
    <row r="4741" spans="1:5">
      <c r="A4741" s="128">
        <v>44177</v>
      </c>
      <c r="B4741" s="129">
        <v>44177</v>
      </c>
      <c r="C4741" s="130" t="s">
        <v>391</v>
      </c>
      <c r="D4741" s="131">
        <f>VLOOKUP(Pag_Inicio_Corr_mas_casos[[#This Row],[Corregimiento]],Hoja3!$A$2:$D$676,4,0)</f>
        <v>81001</v>
      </c>
      <c r="E4741" s="130">
        <v>28</v>
      </c>
    </row>
    <row r="4742" spans="1:5">
      <c r="A4742" s="128">
        <v>44177</v>
      </c>
      <c r="B4742" s="129">
        <v>44177</v>
      </c>
      <c r="C4742" s="130" t="s">
        <v>397</v>
      </c>
      <c r="D4742" s="131">
        <f>VLOOKUP(Pag_Inicio_Corr_mas_casos[[#This Row],[Corregimiento]],Hoja3!$A$2:$D$676,4,0)</f>
        <v>40601</v>
      </c>
      <c r="E4742" s="130">
        <v>26</v>
      </c>
    </row>
    <row r="4743" spans="1:5">
      <c r="A4743" s="128">
        <v>44177</v>
      </c>
      <c r="B4743" s="129">
        <v>44177</v>
      </c>
      <c r="C4743" s="130" t="s">
        <v>435</v>
      </c>
      <c r="D4743" s="131">
        <f>VLOOKUP(Pag_Inicio_Corr_mas_casos[[#This Row],[Corregimiento]],Hoja3!$A$2:$D$676,4,0)</f>
        <v>130706</v>
      </c>
      <c r="E4743" s="130">
        <v>25</v>
      </c>
    </row>
    <row r="4744" spans="1:5">
      <c r="A4744" s="128">
        <v>44177</v>
      </c>
      <c r="B4744" s="129">
        <v>44177</v>
      </c>
      <c r="C4744" s="130" t="s">
        <v>442</v>
      </c>
      <c r="D4744" s="131">
        <f>VLOOKUP(Pag_Inicio_Corr_mas_casos[[#This Row],[Corregimiento]],Hoja3!$A$2:$D$676,4,0)</f>
        <v>81005</v>
      </c>
      <c r="E4744" s="130">
        <v>22</v>
      </c>
    </row>
    <row r="4745" spans="1:5">
      <c r="A4745" s="128">
        <v>44177</v>
      </c>
      <c r="B4745" s="129">
        <v>44177</v>
      </c>
      <c r="C4745" s="130" t="s">
        <v>372</v>
      </c>
      <c r="D4745" s="131">
        <f>VLOOKUP(Pag_Inicio_Corr_mas_casos[[#This Row],[Corregimiento]],Hoja3!$A$2:$D$676,4,0)</f>
        <v>130709</v>
      </c>
      <c r="E4745" s="130">
        <v>22</v>
      </c>
    </row>
    <row r="4746" spans="1:5">
      <c r="A4746" s="128">
        <v>44177</v>
      </c>
      <c r="B4746" s="129">
        <v>44177</v>
      </c>
      <c r="C4746" s="130" t="s">
        <v>427</v>
      </c>
      <c r="D4746" s="131">
        <f>VLOOKUP(Pag_Inicio_Corr_mas_casos[[#This Row],[Corregimiento]],Hoja3!$A$2:$D$676,4,0)</f>
        <v>30104</v>
      </c>
      <c r="E4746" s="130">
        <v>21</v>
      </c>
    </row>
    <row r="4747" spans="1:5">
      <c r="A4747" s="128">
        <v>44177</v>
      </c>
      <c r="B4747" s="129">
        <v>44177</v>
      </c>
      <c r="C4747" s="130" t="s">
        <v>417</v>
      </c>
      <c r="D4747" s="131">
        <f>VLOOKUP(Pag_Inicio_Corr_mas_casos[[#This Row],[Corregimiento]],Hoja3!$A$2:$D$676,4,0)</f>
        <v>80803</v>
      </c>
      <c r="E4747" s="130">
        <v>20</v>
      </c>
    </row>
    <row r="4748" spans="1:5">
      <c r="A4748" s="128">
        <v>44177</v>
      </c>
      <c r="B4748" s="129">
        <v>44177</v>
      </c>
      <c r="C4748" s="130" t="s">
        <v>443</v>
      </c>
      <c r="D4748" s="131">
        <f>VLOOKUP(Pag_Inicio_Corr_mas_casos[[#This Row],[Corregimiento]],Hoja3!$A$2:$D$676,4,0)</f>
        <v>130716</v>
      </c>
      <c r="E4748" s="130">
        <v>20</v>
      </c>
    </row>
    <row r="4749" spans="1:5">
      <c r="A4749" s="128">
        <v>44177</v>
      </c>
      <c r="B4749" s="129">
        <v>44177</v>
      </c>
      <c r="C4749" s="130" t="s">
        <v>436</v>
      </c>
      <c r="D4749" s="131">
        <f>VLOOKUP(Pag_Inicio_Corr_mas_casos[[#This Row],[Corregimiento]],Hoja3!$A$2:$D$676,4,0)</f>
        <v>91001</v>
      </c>
      <c r="E4749" s="130">
        <v>20</v>
      </c>
    </row>
    <row r="4750" spans="1:5">
      <c r="A4750" s="128">
        <v>44177</v>
      </c>
      <c r="B4750" s="129">
        <v>44177</v>
      </c>
      <c r="C4750" s="130" t="s">
        <v>418</v>
      </c>
      <c r="D4750" s="131">
        <f>VLOOKUP(Pag_Inicio_Corr_mas_casos[[#This Row],[Corregimiento]],Hoja3!$A$2:$D$676,4,0)</f>
        <v>130105</v>
      </c>
      <c r="E4750" s="130">
        <v>20</v>
      </c>
    </row>
    <row r="4751" spans="1:5">
      <c r="A4751" s="128">
        <v>44177</v>
      </c>
      <c r="B4751" s="129">
        <v>44177</v>
      </c>
      <c r="C4751" s="130" t="s">
        <v>549</v>
      </c>
      <c r="D4751" s="131">
        <f>VLOOKUP(Pag_Inicio_Corr_mas_casos[[#This Row],[Corregimiento]],Hoja3!$A$2:$D$676,4,0)</f>
        <v>130103</v>
      </c>
      <c r="E4751" s="130">
        <v>18</v>
      </c>
    </row>
    <row r="4752" spans="1:5">
      <c r="A4752" s="128">
        <v>44177</v>
      </c>
      <c r="B4752" s="129">
        <v>44177</v>
      </c>
      <c r="C4752" s="130" t="s">
        <v>552</v>
      </c>
      <c r="D4752" s="131">
        <f>VLOOKUP(Pag_Inicio_Corr_mas_casos[[#This Row],[Corregimiento]],Hoja3!$A$2:$D$676,4,0)</f>
        <v>20401</v>
      </c>
      <c r="E4752" s="130">
        <v>18</v>
      </c>
    </row>
    <row r="4753" spans="1:5">
      <c r="A4753" s="128">
        <v>44177</v>
      </c>
      <c r="B4753" s="129">
        <v>44177</v>
      </c>
      <c r="C4753" s="130" t="s">
        <v>382</v>
      </c>
      <c r="D4753" s="131">
        <f>VLOOKUP(Pag_Inicio_Corr_mas_casos[[#This Row],[Corregimiento]],Hoja3!$A$2:$D$676,4,0)</f>
        <v>80802</v>
      </c>
      <c r="E4753" s="130">
        <v>16</v>
      </c>
    </row>
    <row r="4754" spans="1:5">
      <c r="A4754" s="128">
        <v>44177</v>
      </c>
      <c r="B4754" s="129">
        <v>44177</v>
      </c>
      <c r="C4754" s="130" t="s">
        <v>408</v>
      </c>
      <c r="D4754" s="131">
        <f>VLOOKUP(Pag_Inicio_Corr_mas_casos[[#This Row],[Corregimiento]],Hoja3!$A$2:$D$676,4,0)</f>
        <v>80808</v>
      </c>
      <c r="E4754" s="130">
        <v>16</v>
      </c>
    </row>
    <row r="4755" spans="1:5">
      <c r="A4755" s="128">
        <v>44177</v>
      </c>
      <c r="B4755" s="129">
        <v>44177</v>
      </c>
      <c r="C4755" s="130" t="s">
        <v>455</v>
      </c>
      <c r="D4755" s="131">
        <f>VLOOKUP(Pag_Inicio_Corr_mas_casos[[#This Row],[Corregimiento]],Hoja3!$A$2:$D$676,4,0)</f>
        <v>81004</v>
      </c>
      <c r="E4755" s="130">
        <v>16</v>
      </c>
    </row>
    <row r="4756" spans="1:5">
      <c r="A4756" s="128">
        <v>44177</v>
      </c>
      <c r="B4756" s="129">
        <v>44177</v>
      </c>
      <c r="C4756" s="130" t="s">
        <v>482</v>
      </c>
      <c r="D4756" s="131">
        <f>VLOOKUP(Pag_Inicio_Corr_mas_casos[[#This Row],[Corregimiento]],Hoja3!$A$2:$D$676,4,0)</f>
        <v>90301</v>
      </c>
      <c r="E4756" s="130">
        <v>15</v>
      </c>
    </row>
    <row r="4757" spans="1:5">
      <c r="A4757" s="128">
        <v>44177</v>
      </c>
      <c r="B4757" s="129">
        <v>44177</v>
      </c>
      <c r="C4757" s="130" t="s">
        <v>401</v>
      </c>
      <c r="D4757" s="131">
        <f>VLOOKUP(Pag_Inicio_Corr_mas_casos[[#This Row],[Corregimiento]],Hoja3!$A$2:$D$676,4,0)</f>
        <v>30107</v>
      </c>
      <c r="E4757" s="130">
        <v>14</v>
      </c>
    </row>
    <row r="4758" spans="1:5">
      <c r="A4758" s="128">
        <v>44177</v>
      </c>
      <c r="B4758" s="129">
        <v>44177</v>
      </c>
      <c r="C4758" s="130" t="s">
        <v>585</v>
      </c>
      <c r="D4758" s="131">
        <f>VLOOKUP(Pag_Inicio_Corr_mas_casos[[#This Row],[Corregimiento]],Hoja3!$A$2:$D$676,4,0)</f>
        <v>40608</v>
      </c>
      <c r="E4758" s="130">
        <v>12</v>
      </c>
    </row>
    <row r="4759" spans="1:5">
      <c r="A4759" s="128">
        <v>44177</v>
      </c>
      <c r="B4759" s="129">
        <v>44177</v>
      </c>
      <c r="C4759" s="130" t="s">
        <v>615</v>
      </c>
      <c r="D4759" s="131">
        <f>VLOOKUP(Pag_Inicio_Corr_mas_casos[[#This Row],[Corregimiento]],Hoja3!$A$2:$D$676,4,0)</f>
        <v>20604</v>
      </c>
      <c r="E4759" s="130">
        <v>12</v>
      </c>
    </row>
    <row r="4760" spans="1:5">
      <c r="A4760" s="128">
        <v>44177</v>
      </c>
      <c r="B4760" s="129">
        <v>44177</v>
      </c>
      <c r="C4760" s="130" t="s">
        <v>473</v>
      </c>
      <c r="D4760" s="131">
        <f>VLOOKUP(Pag_Inicio_Corr_mas_casos[[#This Row],[Corregimiento]],Hoja3!$A$2:$D$676,4,0)</f>
        <v>40801</v>
      </c>
      <c r="E4760" s="130">
        <v>12</v>
      </c>
    </row>
    <row r="4761" spans="1:5">
      <c r="A4761" s="128">
        <v>44177</v>
      </c>
      <c r="B4761" s="129">
        <v>44177</v>
      </c>
      <c r="C4761" s="130" t="s">
        <v>463</v>
      </c>
      <c r="D4761" s="131">
        <f>VLOOKUP(Pag_Inicio_Corr_mas_casos[[#This Row],[Corregimiento]],Hoja3!$A$2:$D$676,4,0)</f>
        <v>30103</v>
      </c>
      <c r="E4761" s="130">
        <v>12</v>
      </c>
    </row>
    <row r="4762" spans="1:5">
      <c r="A4762" s="128">
        <v>44177</v>
      </c>
      <c r="B4762" s="129">
        <v>44177</v>
      </c>
      <c r="C4762" s="130" t="s">
        <v>451</v>
      </c>
      <c r="D4762" s="131">
        <f>VLOOKUP(Pag_Inicio_Corr_mas_casos[[#This Row],[Corregimiento]],Hoja3!$A$2:$D$676,4,0)</f>
        <v>20601</v>
      </c>
      <c r="E4762" s="130">
        <v>12</v>
      </c>
    </row>
    <row r="4763" spans="1:5">
      <c r="A4763" s="128">
        <v>44177</v>
      </c>
      <c r="B4763" s="129">
        <v>44177</v>
      </c>
      <c r="C4763" s="130" t="s">
        <v>402</v>
      </c>
      <c r="D4763" s="131">
        <f>VLOOKUP(Pag_Inicio_Corr_mas_casos[[#This Row],[Corregimiento]],Hoja3!$A$2:$D$676,4,0)</f>
        <v>30113</v>
      </c>
      <c r="E4763" s="130">
        <v>11</v>
      </c>
    </row>
    <row r="4764" spans="1:5">
      <c r="A4764" s="128">
        <v>44177</v>
      </c>
      <c r="B4764" s="129">
        <v>44177</v>
      </c>
      <c r="C4764" s="130" t="s">
        <v>429</v>
      </c>
      <c r="D4764" s="131">
        <f>VLOOKUP(Pag_Inicio_Corr_mas_casos[[#This Row],[Corregimiento]],Hoja3!$A$2:$D$676,4,0)</f>
        <v>80804</v>
      </c>
      <c r="E4764" s="130">
        <v>11</v>
      </c>
    </row>
    <row r="4765" spans="1:5">
      <c r="A4765" s="99">
        <v>44178</v>
      </c>
      <c r="B4765" s="100">
        <v>44178</v>
      </c>
      <c r="C4765" s="101" t="s">
        <v>381</v>
      </c>
      <c r="D4765" s="102">
        <f>VLOOKUP(Pag_Inicio_Corr_mas_casos[[#This Row],[Corregimiento]],Hoja3!$A$2:$D$676,4,0)</f>
        <v>130106</v>
      </c>
      <c r="E4765" s="101">
        <v>106</v>
      </c>
    </row>
    <row r="4766" spans="1:5">
      <c r="A4766" s="99">
        <v>44178</v>
      </c>
      <c r="B4766" s="100">
        <v>44178</v>
      </c>
      <c r="C4766" s="101" t="s">
        <v>379</v>
      </c>
      <c r="D4766" s="102">
        <f>VLOOKUP(Pag_Inicio_Corr_mas_casos[[#This Row],[Corregimiento]],Hoja3!$A$2:$D$676,4,0)</f>
        <v>130101</v>
      </c>
      <c r="E4766" s="101">
        <v>94</v>
      </c>
    </row>
    <row r="4767" spans="1:5">
      <c r="A4767" s="99">
        <v>44178</v>
      </c>
      <c r="B4767" s="100">
        <v>44178</v>
      </c>
      <c r="C4767" s="101" t="s">
        <v>395</v>
      </c>
      <c r="D4767" s="102">
        <f>VLOOKUP(Pag_Inicio_Corr_mas_casos[[#This Row],[Corregimiento]],Hoja3!$A$2:$D$676,4,0)</f>
        <v>80812</v>
      </c>
      <c r="E4767" s="101">
        <v>86</v>
      </c>
    </row>
    <row r="4768" spans="1:5">
      <c r="A4768" s="99">
        <v>44178</v>
      </c>
      <c r="B4768" s="100">
        <v>44178</v>
      </c>
      <c r="C4768" s="101" t="s">
        <v>392</v>
      </c>
      <c r="D4768" s="102">
        <f>VLOOKUP(Pag_Inicio_Corr_mas_casos[[#This Row],[Corregimiento]],Hoja3!$A$2:$D$676,4,0)</f>
        <v>80819</v>
      </c>
      <c r="E4768" s="101">
        <v>74</v>
      </c>
    </row>
    <row r="4769" spans="1:5">
      <c r="A4769" s="99">
        <v>44178</v>
      </c>
      <c r="B4769" s="100">
        <v>44178</v>
      </c>
      <c r="C4769" s="101" t="s">
        <v>400</v>
      </c>
      <c r="D4769" s="102">
        <f>VLOOKUP(Pag_Inicio_Corr_mas_casos[[#This Row],[Corregimiento]],Hoja3!$A$2:$D$676,4,0)</f>
        <v>80810</v>
      </c>
      <c r="E4769" s="101">
        <v>73</v>
      </c>
    </row>
    <row r="4770" spans="1:5">
      <c r="A4770" s="99">
        <v>44178</v>
      </c>
      <c r="B4770" s="100">
        <v>44178</v>
      </c>
      <c r="C4770" s="101" t="s">
        <v>383</v>
      </c>
      <c r="D4770" s="102">
        <f>VLOOKUP(Pag_Inicio_Corr_mas_casos[[#This Row],[Corregimiento]],Hoja3!$A$2:$D$676,4,0)</f>
        <v>130102</v>
      </c>
      <c r="E4770" s="101">
        <v>65</v>
      </c>
    </row>
    <row r="4771" spans="1:5">
      <c r="A4771" s="99">
        <v>44178</v>
      </c>
      <c r="B4771" s="100">
        <v>44178</v>
      </c>
      <c r="C4771" s="101" t="s">
        <v>390</v>
      </c>
      <c r="D4771" s="102">
        <f>VLOOKUP(Pag_Inicio_Corr_mas_casos[[#This Row],[Corregimiento]],Hoja3!$A$2:$D$676,4,0)</f>
        <v>80823</v>
      </c>
      <c r="E4771" s="101">
        <v>61</v>
      </c>
    </row>
    <row r="4772" spans="1:5">
      <c r="A4772" s="99">
        <v>44178</v>
      </c>
      <c r="B4772" s="100">
        <v>44178</v>
      </c>
      <c r="C4772" s="101" t="s">
        <v>385</v>
      </c>
      <c r="D4772" s="102">
        <f>VLOOKUP(Pag_Inicio_Corr_mas_casos[[#This Row],[Corregimiento]],Hoja3!$A$2:$D$676,4,0)</f>
        <v>81007</v>
      </c>
      <c r="E4772" s="101">
        <v>56</v>
      </c>
    </row>
    <row r="4773" spans="1:5">
      <c r="A4773" s="99">
        <v>44178</v>
      </c>
      <c r="B4773" s="100">
        <v>44178</v>
      </c>
      <c r="C4773" s="101" t="s">
        <v>393</v>
      </c>
      <c r="D4773" s="102">
        <f>VLOOKUP(Pag_Inicio_Corr_mas_casos[[#This Row],[Corregimiento]],Hoja3!$A$2:$D$676,4,0)</f>
        <v>130107</v>
      </c>
      <c r="E4773" s="101">
        <v>54</v>
      </c>
    </row>
    <row r="4774" spans="1:5">
      <c r="A4774" s="99">
        <v>44178</v>
      </c>
      <c r="B4774" s="100">
        <v>44178</v>
      </c>
      <c r="C4774" s="101" t="s">
        <v>425</v>
      </c>
      <c r="D4774" s="102">
        <f>VLOOKUP(Pag_Inicio_Corr_mas_casos[[#This Row],[Corregimiento]],Hoja3!$A$2:$D$676,4,0)</f>
        <v>81003</v>
      </c>
      <c r="E4774" s="101">
        <v>53</v>
      </c>
    </row>
    <row r="4775" spans="1:5">
      <c r="A4775" s="99">
        <v>44178</v>
      </c>
      <c r="B4775" s="100">
        <v>44178</v>
      </c>
      <c r="C4775" s="101" t="s">
        <v>391</v>
      </c>
      <c r="D4775" s="102">
        <f>VLOOKUP(Pag_Inicio_Corr_mas_casos[[#This Row],[Corregimiento]],Hoja3!$A$2:$D$676,4,0)</f>
        <v>81001</v>
      </c>
      <c r="E4775" s="101">
        <v>51</v>
      </c>
    </row>
    <row r="4776" spans="1:5">
      <c r="A4776" s="99">
        <v>44178</v>
      </c>
      <c r="B4776" s="100">
        <v>44178</v>
      </c>
      <c r="C4776" s="101" t="s">
        <v>407</v>
      </c>
      <c r="D4776" s="102">
        <f>VLOOKUP(Pag_Inicio_Corr_mas_casos[[#This Row],[Corregimiento]],Hoja3!$A$2:$D$676,4,0)</f>
        <v>80501</v>
      </c>
      <c r="E4776" s="101">
        <v>49</v>
      </c>
    </row>
    <row r="4777" spans="1:5">
      <c r="A4777" s="99">
        <v>44178</v>
      </c>
      <c r="B4777" s="100">
        <v>44178</v>
      </c>
      <c r="C4777" s="101" t="s">
        <v>380</v>
      </c>
      <c r="D4777" s="102">
        <f>VLOOKUP(Pag_Inicio_Corr_mas_casos[[#This Row],[Corregimiento]],Hoja3!$A$2:$D$676,4,0)</f>
        <v>81002</v>
      </c>
      <c r="E4777" s="101">
        <v>48</v>
      </c>
    </row>
    <row r="4778" spans="1:5">
      <c r="A4778" s="99">
        <v>44178</v>
      </c>
      <c r="B4778" s="100">
        <v>44178</v>
      </c>
      <c r="C4778" s="101" t="s">
        <v>431</v>
      </c>
      <c r="D4778" s="102">
        <f>VLOOKUP(Pag_Inicio_Corr_mas_casos[[#This Row],[Corregimiento]],Hoja3!$A$2:$D$676,4,0)</f>
        <v>80807</v>
      </c>
      <c r="E4778" s="101">
        <v>46</v>
      </c>
    </row>
    <row r="4779" spans="1:5">
      <c r="A4779" s="99">
        <v>44178</v>
      </c>
      <c r="B4779" s="100">
        <v>44178</v>
      </c>
      <c r="C4779" s="101" t="s">
        <v>415</v>
      </c>
      <c r="D4779" s="102">
        <f>VLOOKUP(Pag_Inicio_Corr_mas_casos[[#This Row],[Corregimiento]],Hoja3!$A$2:$D$676,4,0)</f>
        <v>80826</v>
      </c>
      <c r="E4779" s="101">
        <v>46</v>
      </c>
    </row>
    <row r="4780" spans="1:5">
      <c r="A4780" s="99">
        <v>44178</v>
      </c>
      <c r="B4780" s="100">
        <v>44178</v>
      </c>
      <c r="C4780" s="101" t="s">
        <v>420</v>
      </c>
      <c r="D4780" s="102">
        <f>VLOOKUP(Pag_Inicio_Corr_mas_casos[[#This Row],[Corregimiento]],Hoja3!$A$2:$D$676,4,0)</f>
        <v>80809</v>
      </c>
      <c r="E4780" s="101">
        <v>45</v>
      </c>
    </row>
    <row r="4781" spans="1:5">
      <c r="A4781" s="99">
        <v>44178</v>
      </c>
      <c r="B4781" s="100">
        <v>44178</v>
      </c>
      <c r="C4781" s="101" t="s">
        <v>424</v>
      </c>
      <c r="D4781" s="102">
        <f>VLOOKUP(Pag_Inicio_Corr_mas_casos[[#This Row],[Corregimiento]],Hoja3!$A$2:$D$676,4,0)</f>
        <v>130717</v>
      </c>
      <c r="E4781" s="101">
        <v>42</v>
      </c>
    </row>
    <row r="4782" spans="1:5">
      <c r="A4782" s="99">
        <v>44178</v>
      </c>
      <c r="B4782" s="100">
        <v>44178</v>
      </c>
      <c r="C4782" s="101" t="s">
        <v>387</v>
      </c>
      <c r="D4782" s="102">
        <f>VLOOKUP(Pag_Inicio_Corr_mas_casos[[#This Row],[Corregimiento]],Hoja3!$A$2:$D$676,4,0)</f>
        <v>80816</v>
      </c>
      <c r="E4782" s="101">
        <v>42</v>
      </c>
    </row>
    <row r="4783" spans="1:5">
      <c r="A4783" s="99">
        <v>44178</v>
      </c>
      <c r="B4783" s="100">
        <v>44178</v>
      </c>
      <c r="C4783" s="101" t="s">
        <v>405</v>
      </c>
      <c r="D4783" s="102">
        <f>VLOOKUP(Pag_Inicio_Corr_mas_casos[[#This Row],[Corregimiento]],Hoja3!$A$2:$D$676,4,0)</f>
        <v>80813</v>
      </c>
      <c r="E4783" s="101">
        <v>41</v>
      </c>
    </row>
    <row r="4784" spans="1:5">
      <c r="A4784" s="99">
        <v>44178</v>
      </c>
      <c r="B4784" s="100">
        <v>44178</v>
      </c>
      <c r="C4784" s="101" t="s">
        <v>398</v>
      </c>
      <c r="D4784" s="102">
        <f>VLOOKUP(Pag_Inicio_Corr_mas_casos[[#This Row],[Corregimiento]],Hoja3!$A$2:$D$676,4,0)</f>
        <v>80806</v>
      </c>
      <c r="E4784" s="101">
        <v>41</v>
      </c>
    </row>
    <row r="4785" spans="1:5">
      <c r="A4785" s="99">
        <v>44178</v>
      </c>
      <c r="B4785" s="100">
        <v>44178</v>
      </c>
      <c r="C4785" s="101" t="s">
        <v>388</v>
      </c>
      <c r="D4785" s="102">
        <f>VLOOKUP(Pag_Inicio_Corr_mas_casos[[#This Row],[Corregimiento]],Hoja3!$A$2:$D$676,4,0)</f>
        <v>80817</v>
      </c>
      <c r="E4785" s="101">
        <v>39</v>
      </c>
    </row>
    <row r="4786" spans="1:5">
      <c r="A4786" s="99">
        <v>44178</v>
      </c>
      <c r="B4786" s="100">
        <v>44178</v>
      </c>
      <c r="C4786" s="101" t="s">
        <v>384</v>
      </c>
      <c r="D4786" s="102">
        <f>VLOOKUP(Pag_Inicio_Corr_mas_casos[[#This Row],[Corregimiento]],Hoja3!$A$2:$D$676,4,0)</f>
        <v>80821</v>
      </c>
      <c r="E4786" s="101">
        <v>38</v>
      </c>
    </row>
    <row r="4787" spans="1:5">
      <c r="A4787" s="99">
        <v>44178</v>
      </c>
      <c r="B4787" s="100">
        <v>44178</v>
      </c>
      <c r="C4787" s="101" t="s">
        <v>397</v>
      </c>
      <c r="D4787" s="102">
        <f>VLOOKUP(Pag_Inicio_Corr_mas_casos[[#This Row],[Corregimiento]],Hoja3!$A$2:$D$676,4,0)</f>
        <v>40601</v>
      </c>
      <c r="E4787" s="101">
        <v>38</v>
      </c>
    </row>
    <row r="4788" spans="1:5">
      <c r="A4788" s="99">
        <v>44178</v>
      </c>
      <c r="B4788" s="100">
        <v>44178</v>
      </c>
      <c r="C4788" s="101" t="s">
        <v>410</v>
      </c>
      <c r="D4788" s="102">
        <f>VLOOKUP(Pag_Inicio_Corr_mas_casos[[#This Row],[Corregimiento]],Hoja3!$A$2:$D$676,4,0)</f>
        <v>80815</v>
      </c>
      <c r="E4788" s="101">
        <v>36</v>
      </c>
    </row>
    <row r="4789" spans="1:5">
      <c r="A4789" s="99">
        <v>44178</v>
      </c>
      <c r="B4789" s="100">
        <v>44178</v>
      </c>
      <c r="C4789" s="101" t="s">
        <v>396</v>
      </c>
      <c r="D4789" s="102">
        <f>VLOOKUP(Pag_Inicio_Corr_mas_casos[[#This Row],[Corregimiento]],Hoja3!$A$2:$D$676,4,0)</f>
        <v>130702</v>
      </c>
      <c r="E4789" s="101">
        <v>48</v>
      </c>
    </row>
    <row r="4790" spans="1:5">
      <c r="A4790" s="99">
        <v>44178</v>
      </c>
      <c r="B4790" s="100">
        <v>44178</v>
      </c>
      <c r="C4790" s="101" t="s">
        <v>412</v>
      </c>
      <c r="D4790" s="102">
        <f>VLOOKUP(Pag_Inicio_Corr_mas_casos[[#This Row],[Corregimiento]],Hoja3!$A$2:$D$676,4,0)</f>
        <v>80811</v>
      </c>
      <c r="E4790" s="101">
        <v>33</v>
      </c>
    </row>
    <row r="4791" spans="1:5">
      <c r="A4791" s="99">
        <v>44178</v>
      </c>
      <c r="B4791" s="100">
        <v>44178</v>
      </c>
      <c r="C4791" s="101" t="s">
        <v>386</v>
      </c>
      <c r="D4791" s="102">
        <f>VLOOKUP(Pag_Inicio_Corr_mas_casos[[#This Row],[Corregimiento]],Hoja3!$A$2:$D$676,4,0)</f>
        <v>81008</v>
      </c>
      <c r="E4791" s="101">
        <v>32</v>
      </c>
    </row>
    <row r="4792" spans="1:5">
      <c r="A4792" s="99">
        <v>44178</v>
      </c>
      <c r="B4792" s="100">
        <v>44178</v>
      </c>
      <c r="C4792" s="101" t="s">
        <v>428</v>
      </c>
      <c r="D4792" s="102">
        <f>VLOOKUP(Pag_Inicio_Corr_mas_casos[[#This Row],[Corregimiento]],Hoja3!$A$2:$D$676,4,0)</f>
        <v>130701</v>
      </c>
      <c r="E4792" s="101">
        <v>32</v>
      </c>
    </row>
    <row r="4793" spans="1:5">
      <c r="A4793" s="99">
        <v>44178</v>
      </c>
      <c r="B4793" s="100">
        <v>44178</v>
      </c>
      <c r="C4793" s="101" t="s">
        <v>414</v>
      </c>
      <c r="D4793" s="102">
        <f>VLOOKUP(Pag_Inicio_Corr_mas_casos[[#This Row],[Corregimiento]],Hoja3!$A$2:$D$676,4,0)</f>
        <v>130708</v>
      </c>
      <c r="E4793" s="101">
        <v>31</v>
      </c>
    </row>
    <row r="4794" spans="1:5">
      <c r="A4794" s="99">
        <v>44178</v>
      </c>
      <c r="B4794" s="100">
        <v>44178</v>
      </c>
      <c r="C4794" s="101" t="s">
        <v>426</v>
      </c>
      <c r="D4794" s="102">
        <f>VLOOKUP(Pag_Inicio_Corr_mas_casos[[#This Row],[Corregimiento]],Hoja3!$A$2:$D$676,4,0)</f>
        <v>81009</v>
      </c>
      <c r="E4794" s="101">
        <v>28</v>
      </c>
    </row>
    <row r="4795" spans="1:5">
      <c r="A4795" s="99">
        <v>44178</v>
      </c>
      <c r="B4795" s="100">
        <v>44178</v>
      </c>
      <c r="C4795" s="101" t="s">
        <v>443</v>
      </c>
      <c r="D4795" s="102">
        <f>VLOOKUP(Pag_Inicio_Corr_mas_casos[[#This Row],[Corregimiento]],Hoja3!$A$2:$D$676,4,0)</f>
        <v>130716</v>
      </c>
      <c r="E4795" s="101">
        <v>27</v>
      </c>
    </row>
    <row r="4796" spans="1:5">
      <c r="A4796" s="99">
        <v>44178</v>
      </c>
      <c r="B4796" s="100">
        <v>44178</v>
      </c>
      <c r="C4796" s="101" t="s">
        <v>399</v>
      </c>
      <c r="D4796" s="102">
        <f>VLOOKUP(Pag_Inicio_Corr_mas_casos[[#This Row],[Corregimiento]],Hoja3!$A$2:$D$676,4,0)</f>
        <v>130108</v>
      </c>
      <c r="E4796" s="101">
        <v>26</v>
      </c>
    </row>
    <row r="4797" spans="1:5">
      <c r="A4797" s="99">
        <v>44178</v>
      </c>
      <c r="B4797" s="100">
        <v>44178</v>
      </c>
      <c r="C4797" s="101" t="s">
        <v>432</v>
      </c>
      <c r="D4797" s="102">
        <f>VLOOKUP(Pag_Inicio_Corr_mas_casos[[#This Row],[Corregimiento]],Hoja3!$A$2:$D$676,4,0)</f>
        <v>80814</v>
      </c>
      <c r="E4797" s="101">
        <v>24</v>
      </c>
    </row>
    <row r="4798" spans="1:5">
      <c r="A4798" s="99">
        <v>44178</v>
      </c>
      <c r="B4798" s="100">
        <v>44178</v>
      </c>
      <c r="C4798" s="101" t="s">
        <v>408</v>
      </c>
      <c r="D4798" s="102">
        <f>VLOOKUP(Pag_Inicio_Corr_mas_casos[[#This Row],[Corregimiento]],Hoja3!$A$2:$D$676,4,0)</f>
        <v>80808</v>
      </c>
      <c r="E4798" s="101">
        <v>24</v>
      </c>
    </row>
    <row r="4799" spans="1:5">
      <c r="A4799" s="99">
        <v>44178</v>
      </c>
      <c r="B4799" s="100">
        <v>44178</v>
      </c>
      <c r="C4799" s="101" t="s">
        <v>435</v>
      </c>
      <c r="D4799" s="102">
        <f>VLOOKUP(Pag_Inicio_Corr_mas_casos[[#This Row],[Corregimiento]],Hoja3!$A$2:$D$676,4,0)</f>
        <v>130706</v>
      </c>
      <c r="E4799" s="101">
        <v>23</v>
      </c>
    </row>
    <row r="4800" spans="1:5">
      <c r="A4800" s="99">
        <v>44178</v>
      </c>
      <c r="B4800" s="100">
        <v>44178</v>
      </c>
      <c r="C4800" s="101" t="s">
        <v>417</v>
      </c>
      <c r="D4800" s="102">
        <f>VLOOKUP(Pag_Inicio_Corr_mas_casos[[#This Row],[Corregimiento]],Hoja3!$A$2:$D$676,4,0)</f>
        <v>80803</v>
      </c>
      <c r="E4800" s="101">
        <v>23</v>
      </c>
    </row>
    <row r="4801" spans="1:5">
      <c r="A4801" s="99">
        <v>44178</v>
      </c>
      <c r="B4801" s="100">
        <v>44178</v>
      </c>
      <c r="C4801" s="101" t="s">
        <v>442</v>
      </c>
      <c r="D4801" s="102">
        <f>VLOOKUP(Pag_Inicio_Corr_mas_casos[[#This Row],[Corregimiento]],Hoja3!$A$2:$D$676,4,0)</f>
        <v>81005</v>
      </c>
      <c r="E4801" s="101">
        <v>21</v>
      </c>
    </row>
    <row r="4802" spans="1:5">
      <c r="A4802" s="99">
        <v>44178</v>
      </c>
      <c r="B4802" s="100">
        <v>44178</v>
      </c>
      <c r="C4802" s="101" t="s">
        <v>372</v>
      </c>
      <c r="D4802" s="102">
        <f>VLOOKUP(Pag_Inicio_Corr_mas_casos[[#This Row],[Corregimiento]],Hoja3!$A$2:$D$676,4,0)</f>
        <v>130709</v>
      </c>
      <c r="E4802" s="101">
        <v>20</v>
      </c>
    </row>
    <row r="4803" spans="1:5">
      <c r="A4803" s="99">
        <v>44178</v>
      </c>
      <c r="B4803" s="100">
        <v>44178</v>
      </c>
      <c r="C4803" s="101" t="s">
        <v>394</v>
      </c>
      <c r="D4803" s="102">
        <f>VLOOKUP(Pag_Inicio_Corr_mas_casos[[#This Row],[Corregimiento]],Hoja3!$A$2:$D$676,4,0)</f>
        <v>81006</v>
      </c>
      <c r="E4803" s="101">
        <v>20</v>
      </c>
    </row>
    <row r="4804" spans="1:5">
      <c r="A4804" s="99">
        <v>44178</v>
      </c>
      <c r="B4804" s="100">
        <v>44178</v>
      </c>
      <c r="C4804" s="101" t="s">
        <v>409</v>
      </c>
      <c r="D4804" s="102">
        <f>VLOOKUP(Pag_Inicio_Corr_mas_casos[[#This Row],[Corregimiento]],Hoja3!$A$2:$D$676,4,0)</f>
        <v>80820</v>
      </c>
      <c r="E4804" s="101">
        <v>19</v>
      </c>
    </row>
    <row r="4805" spans="1:5">
      <c r="A4805" s="99">
        <v>44178</v>
      </c>
      <c r="B4805" s="100">
        <v>44178</v>
      </c>
      <c r="C4805" s="101" t="s">
        <v>459</v>
      </c>
      <c r="D4805" s="102">
        <f>VLOOKUP(Pag_Inicio_Corr_mas_casos[[#This Row],[Corregimiento]],Hoja3!$A$2:$D$676,4,0)</f>
        <v>40611</v>
      </c>
      <c r="E4805" s="101">
        <v>18</v>
      </c>
    </row>
    <row r="4806" spans="1:5">
      <c r="A4806" s="99">
        <v>44178</v>
      </c>
      <c r="B4806" s="100">
        <v>44178</v>
      </c>
      <c r="C4806" s="101" t="s">
        <v>389</v>
      </c>
      <c r="D4806" s="102">
        <f>VLOOKUP(Pag_Inicio_Corr_mas_casos[[#This Row],[Corregimiento]],Hoja3!$A$2:$D$676,4,0)</f>
        <v>80822</v>
      </c>
      <c r="E4806" s="101">
        <v>18</v>
      </c>
    </row>
    <row r="4807" spans="1:5">
      <c r="A4807" s="99">
        <v>44178</v>
      </c>
      <c r="B4807" s="100">
        <v>44178</v>
      </c>
      <c r="C4807" s="101" t="s">
        <v>416</v>
      </c>
      <c r="D4807" s="102">
        <f>VLOOKUP(Pag_Inicio_Corr_mas_casos[[#This Row],[Corregimiento]],Hoja3!$A$2:$D$676,4,0)</f>
        <v>50208</v>
      </c>
      <c r="E4807" s="101">
        <v>17</v>
      </c>
    </row>
    <row r="4808" spans="1:5">
      <c r="A4808" s="99">
        <v>44178</v>
      </c>
      <c r="B4808" s="100">
        <v>44178</v>
      </c>
      <c r="C4808" s="101" t="s">
        <v>401</v>
      </c>
      <c r="D4808" s="102">
        <f>VLOOKUP(Pag_Inicio_Corr_mas_casos[[#This Row],[Corregimiento]],Hoja3!$A$2:$D$676,4,0)</f>
        <v>30107</v>
      </c>
      <c r="E4808" s="101">
        <v>17</v>
      </c>
    </row>
    <row r="4809" spans="1:5">
      <c r="A4809" s="99">
        <v>44178</v>
      </c>
      <c r="B4809" s="100">
        <v>44178</v>
      </c>
      <c r="C4809" s="101" t="s">
        <v>455</v>
      </c>
      <c r="D4809" s="102">
        <f>VLOOKUP(Pag_Inicio_Corr_mas_casos[[#This Row],[Corregimiento]],Hoja3!$A$2:$D$676,4,0)</f>
        <v>81004</v>
      </c>
      <c r="E4809" s="101">
        <v>16</v>
      </c>
    </row>
    <row r="4810" spans="1:5">
      <c r="A4810" s="99">
        <v>44178</v>
      </c>
      <c r="B4810" s="100">
        <v>44178</v>
      </c>
      <c r="C4810" s="101" t="s">
        <v>451</v>
      </c>
      <c r="D4810" s="102">
        <f>VLOOKUP(Pag_Inicio_Corr_mas_casos[[#This Row],[Corregimiento]],Hoja3!$A$2:$D$676,4,0)</f>
        <v>20601</v>
      </c>
      <c r="E4810" s="101">
        <v>16</v>
      </c>
    </row>
    <row r="4811" spans="1:5">
      <c r="A4811" s="99">
        <v>44178</v>
      </c>
      <c r="B4811" s="100">
        <v>44178</v>
      </c>
      <c r="C4811" s="101" t="s">
        <v>429</v>
      </c>
      <c r="D4811" s="102">
        <f>VLOOKUP(Pag_Inicio_Corr_mas_casos[[#This Row],[Corregimiento]],Hoja3!$A$2:$D$676,4,0)</f>
        <v>80804</v>
      </c>
      <c r="E4811" s="101">
        <v>15</v>
      </c>
    </row>
    <row r="4812" spans="1:5">
      <c r="A4812" s="99">
        <v>44178</v>
      </c>
      <c r="B4812" s="100">
        <v>44178</v>
      </c>
      <c r="C4812" s="101" t="s">
        <v>602</v>
      </c>
      <c r="D4812" s="102">
        <f>VLOOKUP(Pag_Inicio_Corr_mas_casos[[#This Row],[Corregimiento]],Hoja3!$A$2:$D$676,4,0)</f>
        <v>20105</v>
      </c>
      <c r="E4812" s="101">
        <v>14</v>
      </c>
    </row>
    <row r="4813" spans="1:5">
      <c r="A4813" s="99">
        <v>44178</v>
      </c>
      <c r="B4813" s="100">
        <v>44178</v>
      </c>
      <c r="C4813" s="101" t="s">
        <v>436</v>
      </c>
      <c r="D4813" s="102">
        <f>VLOOKUP(Pag_Inicio_Corr_mas_casos[[#This Row],[Corregimiento]],Hoja3!$A$2:$D$676,4,0)</f>
        <v>91001</v>
      </c>
      <c r="E4813" s="101">
        <v>13</v>
      </c>
    </row>
    <row r="4814" spans="1:5">
      <c r="A4814" s="99">
        <v>44178</v>
      </c>
      <c r="B4814" s="100">
        <v>44178</v>
      </c>
      <c r="C4814" s="101" t="s">
        <v>448</v>
      </c>
      <c r="D4814" s="102">
        <f>VLOOKUP(Pag_Inicio_Corr_mas_casos[[#This Row],[Corregimiento]],Hoja3!$A$2:$D$676,4,0)</f>
        <v>20101</v>
      </c>
      <c r="E4814" s="101">
        <v>12</v>
      </c>
    </row>
    <row r="4815" spans="1:5">
      <c r="A4815" s="99">
        <v>44178</v>
      </c>
      <c r="B4815" s="100">
        <v>44178</v>
      </c>
      <c r="C4815" s="101" t="s">
        <v>523</v>
      </c>
      <c r="D4815" s="102">
        <f>VLOOKUP(Pag_Inicio_Corr_mas_casos[[#This Row],[Corregimiento]],Hoja3!$A$2:$D$676,4,0)</f>
        <v>20201</v>
      </c>
      <c r="E4815" s="101">
        <v>12</v>
      </c>
    </row>
    <row r="4816" spans="1:5">
      <c r="A4816" s="99">
        <v>44178</v>
      </c>
      <c r="B4816" s="100">
        <v>44178</v>
      </c>
      <c r="C4816" s="101" t="s">
        <v>616</v>
      </c>
      <c r="D4816" s="102">
        <f>VLOOKUP(Pag_Inicio_Corr_mas_casos[[#This Row],[Corregimiento]],Hoja3!$A$2:$D$676,4,0)</f>
        <v>30113</v>
      </c>
      <c r="E4816" s="101">
        <v>12</v>
      </c>
    </row>
    <row r="4817" spans="1:5">
      <c r="A4817" s="99">
        <v>44178</v>
      </c>
      <c r="B4817" s="100">
        <v>44178</v>
      </c>
      <c r="C4817" s="101" t="s">
        <v>413</v>
      </c>
      <c r="D4817" s="102">
        <f>VLOOKUP(Pag_Inicio_Corr_mas_casos[[#This Row],[Corregimiento]],Hoja3!$A$2:$D$676,4,0)</f>
        <v>50316</v>
      </c>
      <c r="E4817" s="101">
        <v>11</v>
      </c>
    </row>
    <row r="4818" spans="1:5">
      <c r="A4818" s="128">
        <v>44179</v>
      </c>
      <c r="B4818" s="129">
        <v>44179</v>
      </c>
      <c r="C4818" s="130" t="s">
        <v>398</v>
      </c>
      <c r="D4818" s="131">
        <f>VLOOKUP(Pag_Inicio_Corr_mas_casos[[#This Row],[Corregimiento]],Hoja3!$A$2:$D$676,4,0)</f>
        <v>80806</v>
      </c>
      <c r="E4818" s="130">
        <v>47</v>
      </c>
    </row>
    <row r="4819" spans="1:5">
      <c r="A4819" s="128">
        <v>44179</v>
      </c>
      <c r="B4819" s="129">
        <v>44179</v>
      </c>
      <c r="C4819" s="130" t="s">
        <v>395</v>
      </c>
      <c r="D4819" s="131">
        <f>VLOOKUP(Pag_Inicio_Corr_mas_casos[[#This Row],[Corregimiento]],Hoja3!$A$2:$D$676,4,0)</f>
        <v>80812</v>
      </c>
      <c r="E4819" s="130">
        <v>45</v>
      </c>
    </row>
    <row r="4820" spans="1:5">
      <c r="A4820" s="128">
        <v>44179</v>
      </c>
      <c r="B4820" s="129">
        <v>44179</v>
      </c>
      <c r="C4820" s="130" t="s">
        <v>425</v>
      </c>
      <c r="D4820" s="131">
        <f>VLOOKUP(Pag_Inicio_Corr_mas_casos[[#This Row],[Corregimiento]],Hoja3!$A$2:$D$676,4,0)</f>
        <v>81003</v>
      </c>
      <c r="E4820" s="130">
        <v>42</v>
      </c>
    </row>
    <row r="4821" spans="1:5">
      <c r="A4821" s="128">
        <v>44179</v>
      </c>
      <c r="B4821" s="129">
        <v>44179</v>
      </c>
      <c r="C4821" s="130" t="s">
        <v>392</v>
      </c>
      <c r="D4821" s="131">
        <f>VLOOKUP(Pag_Inicio_Corr_mas_casos[[#This Row],[Corregimiento]],Hoja3!$A$2:$D$676,4,0)</f>
        <v>80819</v>
      </c>
      <c r="E4821" s="130">
        <v>41</v>
      </c>
    </row>
    <row r="4822" spans="1:5">
      <c r="A4822" s="128">
        <v>44179</v>
      </c>
      <c r="B4822" s="129">
        <v>44179</v>
      </c>
      <c r="C4822" s="130" t="s">
        <v>381</v>
      </c>
      <c r="D4822" s="131">
        <f>VLOOKUP(Pag_Inicio_Corr_mas_casos[[#This Row],[Corregimiento]],Hoja3!$A$2:$D$676,4,0)</f>
        <v>130106</v>
      </c>
      <c r="E4822" s="130">
        <v>41</v>
      </c>
    </row>
    <row r="4823" spans="1:5">
      <c r="A4823" s="128">
        <v>44179</v>
      </c>
      <c r="B4823" s="129">
        <v>44179</v>
      </c>
      <c r="C4823" s="130" t="s">
        <v>391</v>
      </c>
      <c r="D4823" s="131">
        <f>VLOOKUP(Pag_Inicio_Corr_mas_casos[[#This Row],[Corregimiento]],Hoja3!$A$2:$D$676,4,0)</f>
        <v>81001</v>
      </c>
      <c r="E4823" s="130">
        <v>39</v>
      </c>
    </row>
    <row r="4824" spans="1:5">
      <c r="A4824" s="128">
        <v>44179</v>
      </c>
      <c r="B4824" s="129">
        <v>44179</v>
      </c>
      <c r="C4824" s="130" t="s">
        <v>416</v>
      </c>
      <c r="D4824" s="131">
        <f>VLOOKUP(Pag_Inicio_Corr_mas_casos[[#This Row],[Corregimiento]],Hoja3!$A$2:$D$676,4,0)</f>
        <v>50208</v>
      </c>
      <c r="E4824" s="130">
        <v>39</v>
      </c>
    </row>
    <row r="4825" spans="1:5">
      <c r="A4825" s="128">
        <v>44179</v>
      </c>
      <c r="B4825" s="129">
        <v>44179</v>
      </c>
      <c r="C4825" s="130" t="s">
        <v>400</v>
      </c>
      <c r="D4825" s="131">
        <f>VLOOKUP(Pag_Inicio_Corr_mas_casos[[#This Row],[Corregimiento]],Hoja3!$A$2:$D$676,4,0)</f>
        <v>80810</v>
      </c>
      <c r="E4825" s="130">
        <v>39</v>
      </c>
    </row>
    <row r="4826" spans="1:5">
      <c r="A4826" s="128">
        <v>44179</v>
      </c>
      <c r="B4826" s="129">
        <v>44179</v>
      </c>
      <c r="C4826" s="130" t="s">
        <v>420</v>
      </c>
      <c r="D4826" s="131">
        <f>VLOOKUP(Pag_Inicio_Corr_mas_casos[[#This Row],[Corregimiento]],Hoja3!$A$2:$D$676,4,0)</f>
        <v>80809</v>
      </c>
      <c r="E4826" s="130">
        <v>39</v>
      </c>
    </row>
    <row r="4827" spans="1:5">
      <c r="A4827" s="128">
        <v>44179</v>
      </c>
      <c r="B4827" s="129">
        <v>44179</v>
      </c>
      <c r="C4827" s="130" t="s">
        <v>405</v>
      </c>
      <c r="D4827" s="131">
        <f>VLOOKUP(Pag_Inicio_Corr_mas_casos[[#This Row],[Corregimiento]],Hoja3!$A$2:$D$676,4,0)</f>
        <v>80813</v>
      </c>
      <c r="E4827" s="130">
        <v>38</v>
      </c>
    </row>
    <row r="4828" spans="1:5">
      <c r="A4828" s="128">
        <v>44179</v>
      </c>
      <c r="B4828" s="129">
        <v>44179</v>
      </c>
      <c r="C4828" s="130" t="s">
        <v>385</v>
      </c>
      <c r="D4828" s="131">
        <f>VLOOKUP(Pag_Inicio_Corr_mas_casos[[#This Row],[Corregimiento]],Hoja3!$A$2:$D$676,4,0)</f>
        <v>81007</v>
      </c>
      <c r="E4828" s="130">
        <v>36</v>
      </c>
    </row>
    <row r="4829" spans="1:5">
      <c r="A4829" s="128">
        <v>44179</v>
      </c>
      <c r="B4829" s="129">
        <v>44179</v>
      </c>
      <c r="C4829" s="130" t="s">
        <v>410</v>
      </c>
      <c r="D4829" s="131">
        <f>VLOOKUP(Pag_Inicio_Corr_mas_casos[[#This Row],[Corregimiento]],Hoja3!$A$2:$D$676,4,0)</f>
        <v>80815</v>
      </c>
      <c r="E4829" s="130">
        <v>36</v>
      </c>
    </row>
    <row r="4830" spans="1:5">
      <c r="A4830" s="128">
        <v>44179</v>
      </c>
      <c r="B4830" s="129">
        <v>44179</v>
      </c>
      <c r="C4830" s="130" t="s">
        <v>428</v>
      </c>
      <c r="D4830" s="131">
        <f>VLOOKUP(Pag_Inicio_Corr_mas_casos[[#This Row],[Corregimiento]],Hoja3!$A$2:$D$676,4,0)</f>
        <v>130701</v>
      </c>
      <c r="E4830" s="130">
        <v>35</v>
      </c>
    </row>
    <row r="4831" spans="1:5">
      <c r="A4831" s="128">
        <v>44179</v>
      </c>
      <c r="B4831" s="129">
        <v>44179</v>
      </c>
      <c r="C4831" s="130" t="s">
        <v>390</v>
      </c>
      <c r="D4831" s="131">
        <f>VLOOKUP(Pag_Inicio_Corr_mas_casos[[#This Row],[Corregimiento]],Hoja3!$A$2:$D$676,4,0)</f>
        <v>80823</v>
      </c>
      <c r="E4831" s="130">
        <v>35</v>
      </c>
    </row>
    <row r="4832" spans="1:5">
      <c r="A4832" s="128">
        <v>44179</v>
      </c>
      <c r="B4832" s="129">
        <v>44179</v>
      </c>
      <c r="C4832" s="130" t="s">
        <v>384</v>
      </c>
      <c r="D4832" s="131">
        <f>VLOOKUP(Pag_Inicio_Corr_mas_casos[[#This Row],[Corregimiento]],Hoja3!$A$2:$D$676,4,0)</f>
        <v>80821</v>
      </c>
      <c r="E4832" s="130">
        <v>33</v>
      </c>
    </row>
    <row r="4833" spans="1:5">
      <c r="A4833" s="128">
        <v>44179</v>
      </c>
      <c r="B4833" s="129">
        <v>44179</v>
      </c>
      <c r="C4833" s="130" t="s">
        <v>379</v>
      </c>
      <c r="D4833" s="131">
        <f>VLOOKUP(Pag_Inicio_Corr_mas_casos[[#This Row],[Corregimiento]],Hoja3!$A$2:$D$676,4,0)</f>
        <v>130101</v>
      </c>
      <c r="E4833" s="130">
        <v>30</v>
      </c>
    </row>
    <row r="4834" spans="1:5">
      <c r="A4834" s="128">
        <v>44179</v>
      </c>
      <c r="B4834" s="129">
        <v>44179</v>
      </c>
      <c r="C4834" s="130" t="s">
        <v>388</v>
      </c>
      <c r="D4834" s="131">
        <f>VLOOKUP(Pag_Inicio_Corr_mas_casos[[#This Row],[Corregimiento]],Hoja3!$A$2:$D$676,4,0)</f>
        <v>80817</v>
      </c>
      <c r="E4834" s="130">
        <v>42</v>
      </c>
    </row>
    <row r="4835" spans="1:5">
      <c r="A4835" s="128">
        <v>44179</v>
      </c>
      <c r="B4835" s="129">
        <v>44179</v>
      </c>
      <c r="C4835" s="130" t="s">
        <v>415</v>
      </c>
      <c r="D4835" s="131">
        <f>VLOOKUP(Pag_Inicio_Corr_mas_casos[[#This Row],[Corregimiento]],Hoja3!$A$2:$D$676,4,0)</f>
        <v>80826</v>
      </c>
      <c r="E4835" s="130">
        <v>28</v>
      </c>
    </row>
    <row r="4836" spans="1:5">
      <c r="A4836" s="128">
        <v>44179</v>
      </c>
      <c r="B4836" s="129">
        <v>44179</v>
      </c>
      <c r="C4836" s="130" t="s">
        <v>387</v>
      </c>
      <c r="D4836" s="131">
        <f>VLOOKUP(Pag_Inicio_Corr_mas_casos[[#This Row],[Corregimiento]],Hoja3!$A$2:$D$676,4,0)</f>
        <v>80816</v>
      </c>
      <c r="E4836" s="130">
        <v>25</v>
      </c>
    </row>
    <row r="4837" spans="1:5">
      <c r="A4837" s="128">
        <v>44179</v>
      </c>
      <c r="B4837" s="129">
        <v>44179</v>
      </c>
      <c r="C4837" s="130" t="s">
        <v>386</v>
      </c>
      <c r="D4837" s="131">
        <f>VLOOKUP(Pag_Inicio_Corr_mas_casos[[#This Row],[Corregimiento]],Hoja3!$A$2:$D$676,4,0)</f>
        <v>81008</v>
      </c>
      <c r="E4837" s="130">
        <v>25</v>
      </c>
    </row>
    <row r="4838" spans="1:5">
      <c r="A4838" s="128">
        <v>44179</v>
      </c>
      <c r="B4838" s="129">
        <v>44179</v>
      </c>
      <c r="C4838" s="130" t="s">
        <v>426</v>
      </c>
      <c r="D4838" s="131">
        <f>VLOOKUP(Pag_Inicio_Corr_mas_casos[[#This Row],[Corregimiento]],Hoja3!$A$2:$D$676,4,0)</f>
        <v>81009</v>
      </c>
      <c r="E4838" s="130">
        <v>25</v>
      </c>
    </row>
    <row r="4839" spans="1:5">
      <c r="A4839" s="128">
        <v>44179</v>
      </c>
      <c r="B4839" s="129">
        <v>44179</v>
      </c>
      <c r="C4839" s="130" t="s">
        <v>427</v>
      </c>
      <c r="D4839" s="131">
        <f>VLOOKUP(Pag_Inicio_Corr_mas_casos[[#This Row],[Corregimiento]],Hoja3!$A$2:$D$676,4,0)</f>
        <v>30104</v>
      </c>
      <c r="E4839" s="130">
        <v>24</v>
      </c>
    </row>
    <row r="4840" spans="1:5">
      <c r="A4840" s="128">
        <v>44179</v>
      </c>
      <c r="B4840" s="129">
        <v>44179</v>
      </c>
      <c r="C4840" s="130" t="s">
        <v>407</v>
      </c>
      <c r="D4840" s="131">
        <f>VLOOKUP(Pag_Inicio_Corr_mas_casos[[#This Row],[Corregimiento]],Hoja3!$A$2:$D$676,4,0)</f>
        <v>80501</v>
      </c>
      <c r="E4840" s="130">
        <v>23</v>
      </c>
    </row>
    <row r="4841" spans="1:5">
      <c r="A4841" s="128">
        <v>44179</v>
      </c>
      <c r="B4841" s="129">
        <v>44179</v>
      </c>
      <c r="C4841" s="130" t="s">
        <v>409</v>
      </c>
      <c r="D4841" s="131">
        <f>VLOOKUP(Pag_Inicio_Corr_mas_casos[[#This Row],[Corregimiento]],Hoja3!$A$2:$D$676,4,0)</f>
        <v>80820</v>
      </c>
      <c r="E4841" s="130">
        <v>23</v>
      </c>
    </row>
    <row r="4842" spans="1:5">
      <c r="A4842" s="128">
        <v>44179</v>
      </c>
      <c r="B4842" s="129">
        <v>44179</v>
      </c>
      <c r="C4842" s="130" t="s">
        <v>408</v>
      </c>
      <c r="D4842" s="131">
        <f>VLOOKUP(Pag_Inicio_Corr_mas_casos[[#This Row],[Corregimiento]],Hoja3!$A$2:$D$676,4,0)</f>
        <v>80808</v>
      </c>
      <c r="E4842" s="130">
        <v>22</v>
      </c>
    </row>
    <row r="4843" spans="1:5">
      <c r="A4843" s="128">
        <v>44179</v>
      </c>
      <c r="B4843" s="129">
        <v>44179</v>
      </c>
      <c r="C4843" s="130" t="s">
        <v>402</v>
      </c>
      <c r="D4843" s="131">
        <f>VLOOKUP(Pag_Inicio_Corr_mas_casos[[#This Row],[Corregimiento]],Hoja3!$A$2:$D$676,4,0)</f>
        <v>30113</v>
      </c>
      <c r="E4843" s="130">
        <v>22</v>
      </c>
    </row>
    <row r="4844" spans="1:5">
      <c r="A4844" s="128">
        <v>44179</v>
      </c>
      <c r="B4844" s="129">
        <v>44179</v>
      </c>
      <c r="C4844" s="130" t="s">
        <v>389</v>
      </c>
      <c r="D4844" s="131">
        <f>VLOOKUP(Pag_Inicio_Corr_mas_casos[[#This Row],[Corregimiento]],Hoja3!$A$2:$D$676,4,0)</f>
        <v>80822</v>
      </c>
      <c r="E4844" s="130">
        <v>20</v>
      </c>
    </row>
    <row r="4845" spans="1:5">
      <c r="A4845" s="128">
        <v>44179</v>
      </c>
      <c r="B4845" s="129">
        <v>44179</v>
      </c>
      <c r="C4845" s="130" t="s">
        <v>397</v>
      </c>
      <c r="D4845" s="131">
        <f>VLOOKUP(Pag_Inicio_Corr_mas_casos[[#This Row],[Corregimiento]],Hoja3!$A$2:$D$676,4,0)</f>
        <v>40601</v>
      </c>
      <c r="E4845" s="130">
        <v>20</v>
      </c>
    </row>
    <row r="4846" spans="1:5">
      <c r="A4846" s="128">
        <v>44179</v>
      </c>
      <c r="B4846" s="129">
        <v>44179</v>
      </c>
      <c r="C4846" s="130" t="s">
        <v>396</v>
      </c>
      <c r="D4846" s="131">
        <f>VLOOKUP(Pag_Inicio_Corr_mas_casos[[#This Row],[Corregimiento]],Hoja3!$A$2:$D$676,4,0)</f>
        <v>130702</v>
      </c>
      <c r="E4846" s="130">
        <v>19</v>
      </c>
    </row>
    <row r="4847" spans="1:5">
      <c r="A4847" s="128">
        <v>44179</v>
      </c>
      <c r="B4847" s="129">
        <v>44179</v>
      </c>
      <c r="C4847" s="130" t="s">
        <v>383</v>
      </c>
      <c r="D4847" s="131">
        <f>VLOOKUP(Pag_Inicio_Corr_mas_casos[[#This Row],[Corregimiento]],Hoja3!$A$2:$D$676,4,0)</f>
        <v>130102</v>
      </c>
      <c r="E4847" s="130">
        <v>19</v>
      </c>
    </row>
    <row r="4848" spans="1:5">
      <c r="A4848" s="128">
        <v>44179</v>
      </c>
      <c r="B4848" s="129">
        <v>44179</v>
      </c>
      <c r="C4848" s="130" t="s">
        <v>412</v>
      </c>
      <c r="D4848" s="131">
        <f>VLOOKUP(Pag_Inicio_Corr_mas_casos[[#This Row],[Corregimiento]],Hoja3!$A$2:$D$676,4,0)</f>
        <v>80811</v>
      </c>
      <c r="E4848" s="130">
        <v>19</v>
      </c>
    </row>
    <row r="4849" spans="1:5">
      <c r="A4849" s="128">
        <v>44179</v>
      </c>
      <c r="B4849" s="129">
        <v>44179</v>
      </c>
      <c r="C4849" s="130" t="s">
        <v>380</v>
      </c>
      <c r="D4849" s="131">
        <f>VLOOKUP(Pag_Inicio_Corr_mas_casos[[#This Row],[Corregimiento]],Hoja3!$A$2:$D$676,4,0)</f>
        <v>81002</v>
      </c>
      <c r="E4849" s="130">
        <v>17</v>
      </c>
    </row>
    <row r="4850" spans="1:5">
      <c r="A4850" s="128">
        <v>44179</v>
      </c>
      <c r="B4850" s="129">
        <v>44179</v>
      </c>
      <c r="C4850" s="130" t="s">
        <v>431</v>
      </c>
      <c r="D4850" s="131">
        <f>VLOOKUP(Pag_Inicio_Corr_mas_casos[[#This Row],[Corregimiento]],Hoja3!$A$2:$D$676,4,0)</f>
        <v>80807</v>
      </c>
      <c r="E4850" s="130">
        <v>17</v>
      </c>
    </row>
    <row r="4851" spans="1:5">
      <c r="A4851" s="128">
        <v>44179</v>
      </c>
      <c r="B4851" s="129">
        <v>44179</v>
      </c>
      <c r="C4851" s="130" t="s">
        <v>401</v>
      </c>
      <c r="D4851" s="131">
        <f>VLOOKUP(Pag_Inicio_Corr_mas_casos[[#This Row],[Corregimiento]],Hoja3!$A$2:$D$676,4,0)</f>
        <v>30107</v>
      </c>
      <c r="E4851" s="130">
        <v>17</v>
      </c>
    </row>
    <row r="4852" spans="1:5">
      <c r="A4852" s="128">
        <v>44179</v>
      </c>
      <c r="B4852" s="129">
        <v>44179</v>
      </c>
      <c r="C4852" s="130" t="s">
        <v>424</v>
      </c>
      <c r="D4852" s="131">
        <f>VLOOKUP(Pag_Inicio_Corr_mas_casos[[#This Row],[Corregimiento]],Hoja3!$A$2:$D$676,4,0)</f>
        <v>130717</v>
      </c>
      <c r="E4852" s="130">
        <v>17</v>
      </c>
    </row>
    <row r="4853" spans="1:5">
      <c r="A4853" s="128">
        <v>44179</v>
      </c>
      <c r="B4853" s="129">
        <v>44179</v>
      </c>
      <c r="C4853" s="130" t="s">
        <v>432</v>
      </c>
      <c r="D4853" s="131">
        <f>VLOOKUP(Pag_Inicio_Corr_mas_casos[[#This Row],[Corregimiento]],Hoja3!$A$2:$D$676,4,0)</f>
        <v>80814</v>
      </c>
      <c r="E4853" s="130">
        <v>16</v>
      </c>
    </row>
    <row r="4854" spans="1:5">
      <c r="A4854" s="128">
        <v>44179</v>
      </c>
      <c r="B4854" s="129">
        <v>44179</v>
      </c>
      <c r="C4854" s="130" t="s">
        <v>435</v>
      </c>
      <c r="D4854" s="131">
        <f>VLOOKUP(Pag_Inicio_Corr_mas_casos[[#This Row],[Corregimiento]],Hoja3!$A$2:$D$676,4,0)</f>
        <v>130706</v>
      </c>
      <c r="E4854" s="130">
        <v>16</v>
      </c>
    </row>
    <row r="4855" spans="1:5">
      <c r="A4855" s="128">
        <v>44179</v>
      </c>
      <c r="B4855" s="129">
        <v>44179</v>
      </c>
      <c r="C4855" s="130" t="s">
        <v>455</v>
      </c>
      <c r="D4855" s="131">
        <f>VLOOKUP(Pag_Inicio_Corr_mas_casos[[#This Row],[Corregimiento]],Hoja3!$A$2:$D$676,4,0)</f>
        <v>81004</v>
      </c>
      <c r="E4855" s="130">
        <v>16</v>
      </c>
    </row>
    <row r="4856" spans="1:5">
      <c r="A4856" s="128">
        <v>44179</v>
      </c>
      <c r="B4856" s="129">
        <v>44179</v>
      </c>
      <c r="C4856" s="130" t="s">
        <v>443</v>
      </c>
      <c r="D4856" s="131">
        <f>VLOOKUP(Pag_Inicio_Corr_mas_casos[[#This Row],[Corregimiento]],Hoja3!$A$2:$D$676,4,0)</f>
        <v>130716</v>
      </c>
      <c r="E4856" s="130">
        <v>16</v>
      </c>
    </row>
    <row r="4857" spans="1:5">
      <c r="A4857" s="128">
        <v>44179</v>
      </c>
      <c r="B4857" s="129">
        <v>44179</v>
      </c>
      <c r="C4857" s="130" t="s">
        <v>442</v>
      </c>
      <c r="D4857" s="131">
        <f>VLOOKUP(Pag_Inicio_Corr_mas_casos[[#This Row],[Corregimiento]],Hoja3!$A$2:$D$676,4,0)</f>
        <v>81005</v>
      </c>
      <c r="E4857" s="130">
        <v>15</v>
      </c>
    </row>
    <row r="4858" spans="1:5">
      <c r="A4858" s="128">
        <v>44179</v>
      </c>
      <c r="B4858" s="129">
        <v>44179</v>
      </c>
      <c r="C4858" s="130" t="s">
        <v>393</v>
      </c>
      <c r="D4858" s="131">
        <f>VLOOKUP(Pag_Inicio_Corr_mas_casos[[#This Row],[Corregimiento]],Hoja3!$A$2:$D$676,4,0)</f>
        <v>130107</v>
      </c>
      <c r="E4858" s="130">
        <v>14</v>
      </c>
    </row>
    <row r="4859" spans="1:5">
      <c r="A4859" s="128">
        <v>44179</v>
      </c>
      <c r="B4859" s="129">
        <v>44179</v>
      </c>
      <c r="C4859" s="130" t="s">
        <v>399</v>
      </c>
      <c r="D4859" s="131">
        <f>VLOOKUP(Pag_Inicio_Corr_mas_casos[[#This Row],[Corregimiento]],Hoja3!$A$2:$D$676,4,0)</f>
        <v>130108</v>
      </c>
      <c r="E4859" s="130">
        <v>14</v>
      </c>
    </row>
    <row r="4860" spans="1:5">
      <c r="A4860" s="128">
        <v>44179</v>
      </c>
      <c r="B4860" s="129">
        <v>44179</v>
      </c>
      <c r="C4860" s="130" t="s">
        <v>451</v>
      </c>
      <c r="D4860" s="131">
        <f>VLOOKUP(Pag_Inicio_Corr_mas_casos[[#This Row],[Corregimiento]],Hoja3!$A$2:$D$676,4,0)</f>
        <v>20601</v>
      </c>
      <c r="E4860" s="130">
        <v>13</v>
      </c>
    </row>
    <row r="4861" spans="1:5">
      <c r="A4861" s="128">
        <v>44179</v>
      </c>
      <c r="B4861" s="129">
        <v>44179</v>
      </c>
      <c r="C4861" s="130" t="s">
        <v>515</v>
      </c>
      <c r="D4861" s="131">
        <f>VLOOKUP(Pag_Inicio_Corr_mas_casos[[#This Row],[Corregimiento]],Hoja3!$A$2:$D$676,4,0)</f>
        <v>91101</v>
      </c>
      <c r="E4861" s="130">
        <v>13</v>
      </c>
    </row>
    <row r="4862" spans="1:5">
      <c r="A4862" s="128">
        <v>44179</v>
      </c>
      <c r="B4862" s="129">
        <v>44179</v>
      </c>
      <c r="C4862" s="130" t="s">
        <v>429</v>
      </c>
      <c r="D4862" s="131">
        <f>VLOOKUP(Pag_Inicio_Corr_mas_casos[[#This Row],[Corregimiento]],Hoja3!$A$2:$D$676,4,0)</f>
        <v>80804</v>
      </c>
      <c r="E4862" s="130">
        <v>12</v>
      </c>
    </row>
    <row r="4863" spans="1:5">
      <c r="A4863" s="128">
        <v>44179</v>
      </c>
      <c r="B4863" s="129">
        <v>44179</v>
      </c>
      <c r="C4863" s="130" t="s">
        <v>552</v>
      </c>
      <c r="D4863" s="131">
        <f>VLOOKUP(Pag_Inicio_Corr_mas_casos[[#This Row],[Corregimiento]],Hoja3!$A$2:$D$676,4,0)</f>
        <v>20401</v>
      </c>
      <c r="E4863" s="130">
        <v>12</v>
      </c>
    </row>
    <row r="4864" spans="1:5">
      <c r="A4864" s="128">
        <v>44179</v>
      </c>
      <c r="B4864" s="129">
        <v>44179</v>
      </c>
      <c r="C4864" s="130" t="s">
        <v>434</v>
      </c>
      <c r="D4864" s="131">
        <f>VLOOKUP(Pag_Inicio_Corr_mas_casos[[#This Row],[Corregimiento]],Hoja3!$A$2:$D$676,4,0)</f>
        <v>30111</v>
      </c>
      <c r="E4864" s="130">
        <v>12</v>
      </c>
    </row>
    <row r="4865" spans="1:5">
      <c r="A4865" s="128">
        <v>44179</v>
      </c>
      <c r="B4865" s="129">
        <v>44179</v>
      </c>
      <c r="C4865" s="130" t="s">
        <v>414</v>
      </c>
      <c r="D4865" s="131">
        <f>VLOOKUP(Pag_Inicio_Corr_mas_casos[[#This Row],[Corregimiento]],Hoja3!$A$2:$D$676,4,0)</f>
        <v>130708</v>
      </c>
      <c r="E4865" s="130">
        <v>11</v>
      </c>
    </row>
    <row r="4866" spans="1:5">
      <c r="A4866" s="128">
        <v>44179</v>
      </c>
      <c r="B4866" s="129">
        <v>44179</v>
      </c>
      <c r="C4866" s="130" t="s">
        <v>418</v>
      </c>
      <c r="D4866" s="131">
        <f>VLOOKUP(Pag_Inicio_Corr_mas_casos[[#This Row],[Corregimiento]],Hoja3!$A$2:$D$676,4,0)</f>
        <v>130105</v>
      </c>
      <c r="E4866" s="130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108" workbookViewId="0">
      <selection activeCell="A122" sqref="A122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376</v>
      </c>
      <c r="B1" t="s">
        <v>79</v>
      </c>
      <c r="C1" t="s">
        <v>617</v>
      </c>
      <c r="D1" t="s">
        <v>618</v>
      </c>
    </row>
    <row r="2" spans="1:4">
      <c r="A2" t="s">
        <v>384</v>
      </c>
      <c r="B2" t="s">
        <v>370</v>
      </c>
      <c r="C2" t="s">
        <v>370</v>
      </c>
      <c r="D2">
        <v>80821</v>
      </c>
    </row>
    <row r="3" spans="1:4">
      <c r="A3" t="s">
        <v>619</v>
      </c>
      <c r="B3" t="s">
        <v>366</v>
      </c>
      <c r="C3" t="s">
        <v>620</v>
      </c>
      <c r="D3">
        <v>30202</v>
      </c>
    </row>
    <row r="4" spans="1:4">
      <c r="A4" t="s">
        <v>621</v>
      </c>
      <c r="B4" t="s">
        <v>373</v>
      </c>
      <c r="C4" t="s">
        <v>373</v>
      </c>
      <c r="D4">
        <v>70313</v>
      </c>
    </row>
    <row r="5" spans="1:4">
      <c r="A5" t="s">
        <v>622</v>
      </c>
      <c r="B5" t="s">
        <v>365</v>
      </c>
      <c r="C5" t="s">
        <v>623</v>
      </c>
      <c r="D5">
        <v>120502</v>
      </c>
    </row>
    <row r="6" spans="1:4">
      <c r="A6" t="s">
        <v>624</v>
      </c>
      <c r="B6" t="s">
        <v>369</v>
      </c>
      <c r="C6" t="s">
        <v>625</v>
      </c>
      <c r="D6">
        <v>50313</v>
      </c>
    </row>
    <row r="7" spans="1:4">
      <c r="A7" t="s">
        <v>448</v>
      </c>
      <c r="B7" t="s">
        <v>371</v>
      </c>
      <c r="C7" t="s">
        <v>626</v>
      </c>
      <c r="D7">
        <v>20101</v>
      </c>
    </row>
    <row r="8" spans="1:4">
      <c r="A8" t="s">
        <v>479</v>
      </c>
      <c r="B8" t="s">
        <v>368</v>
      </c>
      <c r="C8" t="s">
        <v>368</v>
      </c>
      <c r="D8">
        <v>100102</v>
      </c>
    </row>
    <row r="9" spans="1:4">
      <c r="A9" t="s">
        <v>446</v>
      </c>
      <c r="B9" t="s">
        <v>375</v>
      </c>
      <c r="C9" t="s">
        <v>627</v>
      </c>
      <c r="D9">
        <v>40101</v>
      </c>
    </row>
    <row r="10" spans="1:4">
      <c r="A10" t="s">
        <v>389</v>
      </c>
      <c r="B10" t="s">
        <v>370</v>
      </c>
      <c r="C10" t="s">
        <v>370</v>
      </c>
      <c r="D10">
        <v>80822</v>
      </c>
    </row>
    <row r="11" spans="1:4">
      <c r="A11" t="s">
        <v>452</v>
      </c>
      <c r="B11" t="s">
        <v>364</v>
      </c>
      <c r="C11" t="s">
        <v>628</v>
      </c>
      <c r="D11">
        <v>10401</v>
      </c>
    </row>
    <row r="12" spans="1:4">
      <c r="A12" t="s">
        <v>629</v>
      </c>
      <c r="B12" t="s">
        <v>365</v>
      </c>
      <c r="C12" t="s">
        <v>630</v>
      </c>
      <c r="D12">
        <v>120902</v>
      </c>
    </row>
    <row r="13" spans="1:4">
      <c r="A13" t="s">
        <v>500</v>
      </c>
      <c r="B13" t="s">
        <v>375</v>
      </c>
      <c r="C13" t="s">
        <v>631</v>
      </c>
      <c r="D13">
        <v>40404</v>
      </c>
    </row>
    <row r="14" spans="1:4">
      <c r="A14" t="s">
        <v>486</v>
      </c>
      <c r="B14" t="s">
        <v>365</v>
      </c>
      <c r="C14" t="s">
        <v>632</v>
      </c>
      <c r="D14">
        <v>120302</v>
      </c>
    </row>
    <row r="15" spans="1:4">
      <c r="A15" t="s">
        <v>576</v>
      </c>
      <c r="B15" t="s">
        <v>365</v>
      </c>
      <c r="C15" t="s">
        <v>623</v>
      </c>
      <c r="D15">
        <v>120503</v>
      </c>
    </row>
    <row r="16" spans="1:4">
      <c r="A16" t="s">
        <v>633</v>
      </c>
      <c r="B16" t="s">
        <v>373</v>
      </c>
      <c r="C16" t="s">
        <v>634</v>
      </c>
      <c r="D16">
        <v>70702</v>
      </c>
    </row>
    <row r="17" spans="1:4">
      <c r="A17" t="s">
        <v>548</v>
      </c>
      <c r="B17" t="s">
        <v>367</v>
      </c>
      <c r="C17" t="s">
        <v>635</v>
      </c>
      <c r="D17">
        <v>130703</v>
      </c>
    </row>
    <row r="18" spans="1:4">
      <c r="A18" t="s">
        <v>391</v>
      </c>
      <c r="B18" t="s">
        <v>370</v>
      </c>
      <c r="C18" t="s">
        <v>636</v>
      </c>
      <c r="D18">
        <v>81001</v>
      </c>
    </row>
    <row r="19" spans="1:4">
      <c r="A19" t="s">
        <v>432</v>
      </c>
      <c r="B19" t="s">
        <v>370</v>
      </c>
      <c r="C19" t="s">
        <v>370</v>
      </c>
      <c r="D19">
        <v>80814</v>
      </c>
    </row>
    <row r="20" spans="1:4">
      <c r="A20" t="s">
        <v>523</v>
      </c>
      <c r="B20" t="s">
        <v>371</v>
      </c>
      <c r="C20" t="s">
        <v>637</v>
      </c>
      <c r="D20">
        <v>20201</v>
      </c>
    </row>
    <row r="21" spans="1:4">
      <c r="A21" t="s">
        <v>638</v>
      </c>
      <c r="B21" t="s">
        <v>374</v>
      </c>
      <c r="C21" t="s">
        <v>639</v>
      </c>
      <c r="D21">
        <v>91202</v>
      </c>
    </row>
    <row r="22" spans="1:4">
      <c r="A22" t="s">
        <v>394</v>
      </c>
      <c r="B22" t="s">
        <v>370</v>
      </c>
      <c r="C22" t="s">
        <v>636</v>
      </c>
      <c r="D22">
        <v>81006</v>
      </c>
    </row>
    <row r="23" spans="1:4">
      <c r="A23" t="s">
        <v>640</v>
      </c>
      <c r="B23" t="s">
        <v>367</v>
      </c>
      <c r="C23" t="s">
        <v>635</v>
      </c>
      <c r="D23">
        <v>130704</v>
      </c>
    </row>
    <row r="24" spans="1:4">
      <c r="A24" t="s">
        <v>379</v>
      </c>
      <c r="B24" t="s">
        <v>367</v>
      </c>
      <c r="C24" t="s">
        <v>641</v>
      </c>
      <c r="D24">
        <v>130101</v>
      </c>
    </row>
    <row r="25" spans="1:4">
      <c r="A25" t="s">
        <v>520</v>
      </c>
      <c r="B25" t="s">
        <v>375</v>
      </c>
      <c r="C25" t="s">
        <v>450</v>
      </c>
      <c r="D25">
        <v>40502</v>
      </c>
    </row>
    <row r="26" spans="1:4">
      <c r="A26" t="s">
        <v>551</v>
      </c>
      <c r="B26" t="s">
        <v>374</v>
      </c>
      <c r="C26" t="s">
        <v>642</v>
      </c>
      <c r="D26">
        <v>90101</v>
      </c>
    </row>
    <row r="27" spans="1:4">
      <c r="A27" t="s">
        <v>526</v>
      </c>
      <c r="B27" t="s">
        <v>375</v>
      </c>
      <c r="C27" t="s">
        <v>422</v>
      </c>
      <c r="D27">
        <v>40204</v>
      </c>
    </row>
    <row r="28" spans="1:4">
      <c r="A28" t="s">
        <v>643</v>
      </c>
      <c r="B28" t="s">
        <v>375</v>
      </c>
      <c r="C28" t="s">
        <v>644</v>
      </c>
      <c r="D28">
        <v>40302</v>
      </c>
    </row>
    <row r="29" spans="1:4">
      <c r="A29" t="s">
        <v>645</v>
      </c>
      <c r="B29" t="s">
        <v>365</v>
      </c>
      <c r="C29" t="s">
        <v>457</v>
      </c>
      <c r="D29">
        <v>120702</v>
      </c>
    </row>
    <row r="30" spans="1:4">
      <c r="A30" t="s">
        <v>481</v>
      </c>
      <c r="B30" t="s">
        <v>374</v>
      </c>
      <c r="C30" t="s">
        <v>646</v>
      </c>
      <c r="D30">
        <v>91102</v>
      </c>
    </row>
    <row r="31" spans="1:4">
      <c r="A31" t="s">
        <v>481</v>
      </c>
      <c r="B31" t="s">
        <v>373</v>
      </c>
      <c r="C31" t="s">
        <v>647</v>
      </c>
      <c r="D31">
        <v>70402</v>
      </c>
    </row>
    <row r="32" spans="1:4">
      <c r="A32" t="s">
        <v>648</v>
      </c>
      <c r="B32" t="s">
        <v>364</v>
      </c>
      <c r="C32" t="s">
        <v>649</v>
      </c>
      <c r="D32">
        <v>10306</v>
      </c>
    </row>
    <row r="33" spans="1:4">
      <c r="A33" t="s">
        <v>650</v>
      </c>
      <c r="B33" t="s">
        <v>373</v>
      </c>
      <c r="C33" t="s">
        <v>477</v>
      </c>
      <c r="D33">
        <v>70202</v>
      </c>
    </row>
    <row r="34" spans="1:4">
      <c r="A34" t="s">
        <v>651</v>
      </c>
      <c r="B34" t="s">
        <v>373</v>
      </c>
      <c r="C34" t="s">
        <v>647</v>
      </c>
      <c r="D34">
        <v>70403</v>
      </c>
    </row>
    <row r="35" spans="1:4">
      <c r="A35" t="s">
        <v>496</v>
      </c>
      <c r="B35" t="s">
        <v>365</v>
      </c>
      <c r="C35" t="s">
        <v>632</v>
      </c>
      <c r="D35">
        <v>120303</v>
      </c>
    </row>
    <row r="36" spans="1:4">
      <c r="A36" t="s">
        <v>652</v>
      </c>
      <c r="B36" t="s">
        <v>374</v>
      </c>
      <c r="C36" t="s">
        <v>653</v>
      </c>
      <c r="D36">
        <v>90202</v>
      </c>
    </row>
    <row r="37" spans="1:4">
      <c r="A37" t="s">
        <v>654</v>
      </c>
      <c r="B37" t="s">
        <v>364</v>
      </c>
      <c r="C37" t="s">
        <v>655</v>
      </c>
      <c r="D37">
        <v>10213</v>
      </c>
    </row>
    <row r="38" spans="1:4">
      <c r="A38" t="s">
        <v>476</v>
      </c>
      <c r="B38" t="s">
        <v>364</v>
      </c>
      <c r="C38" t="s">
        <v>628</v>
      </c>
      <c r="D38">
        <v>10403</v>
      </c>
    </row>
    <row r="39" spans="1:4">
      <c r="A39" t="s">
        <v>428</v>
      </c>
      <c r="B39" t="s">
        <v>367</v>
      </c>
      <c r="C39" t="s">
        <v>635</v>
      </c>
      <c r="D39">
        <v>130701</v>
      </c>
    </row>
    <row r="40" spans="1:4">
      <c r="A40" t="s">
        <v>396</v>
      </c>
      <c r="B40" t="s">
        <v>367</v>
      </c>
      <c r="C40" t="s">
        <v>635</v>
      </c>
      <c r="D40">
        <v>130702</v>
      </c>
    </row>
    <row r="41" spans="1:4">
      <c r="A41" t="s">
        <v>656</v>
      </c>
      <c r="B41" t="s">
        <v>364</v>
      </c>
      <c r="C41" t="s">
        <v>628</v>
      </c>
      <c r="D41">
        <v>10402</v>
      </c>
    </row>
    <row r="42" spans="1:4">
      <c r="A42" t="s">
        <v>462</v>
      </c>
      <c r="B42" t="s">
        <v>366</v>
      </c>
      <c r="C42" t="s">
        <v>366</v>
      </c>
      <c r="D42">
        <v>30101</v>
      </c>
    </row>
    <row r="43" spans="1:4">
      <c r="A43" t="s">
        <v>657</v>
      </c>
      <c r="B43" t="s">
        <v>366</v>
      </c>
      <c r="C43" t="s">
        <v>366</v>
      </c>
      <c r="D43">
        <v>30102</v>
      </c>
    </row>
    <row r="44" spans="1:4">
      <c r="A44" t="s">
        <v>602</v>
      </c>
      <c r="B44" t="s">
        <v>371</v>
      </c>
      <c r="C44" t="s">
        <v>626</v>
      </c>
      <c r="D44">
        <v>20105</v>
      </c>
    </row>
    <row r="45" spans="1:4">
      <c r="A45" t="s">
        <v>658</v>
      </c>
      <c r="B45" t="s">
        <v>364</v>
      </c>
      <c r="C45" t="s">
        <v>364</v>
      </c>
      <c r="D45">
        <v>10102</v>
      </c>
    </row>
    <row r="46" spans="1:4">
      <c r="A46" t="s">
        <v>659</v>
      </c>
      <c r="B46" t="s">
        <v>373</v>
      </c>
      <c r="C46" t="s">
        <v>477</v>
      </c>
      <c r="D46">
        <v>70203</v>
      </c>
    </row>
    <row r="47" spans="1:4">
      <c r="A47" t="s">
        <v>594</v>
      </c>
      <c r="B47" t="s">
        <v>367</v>
      </c>
      <c r="C47" t="s">
        <v>660</v>
      </c>
      <c r="D47">
        <v>130402</v>
      </c>
    </row>
    <row r="48" spans="1:4">
      <c r="A48" t="s">
        <v>385</v>
      </c>
      <c r="B48" t="s">
        <v>370</v>
      </c>
      <c r="C48" t="s">
        <v>636</v>
      </c>
      <c r="D48">
        <v>81007</v>
      </c>
    </row>
    <row r="49" spans="1:4">
      <c r="A49" t="s">
        <v>380</v>
      </c>
      <c r="B49" t="s">
        <v>370</v>
      </c>
      <c r="C49" t="s">
        <v>636</v>
      </c>
      <c r="D49">
        <v>81002</v>
      </c>
    </row>
    <row r="50" spans="1:4">
      <c r="A50" t="s">
        <v>431</v>
      </c>
      <c r="B50" t="s">
        <v>370</v>
      </c>
      <c r="C50" t="s">
        <v>370</v>
      </c>
      <c r="D50">
        <v>80807</v>
      </c>
    </row>
    <row r="51" spans="1:4">
      <c r="A51" t="s">
        <v>431</v>
      </c>
      <c r="B51" t="s">
        <v>375</v>
      </c>
      <c r="C51" t="s">
        <v>661</v>
      </c>
      <c r="D51">
        <v>41302</v>
      </c>
    </row>
    <row r="52" spans="1:4">
      <c r="A52" t="s">
        <v>398</v>
      </c>
      <c r="B52" t="s">
        <v>370</v>
      </c>
      <c r="C52" t="s">
        <v>370</v>
      </c>
      <c r="D52">
        <v>80806</v>
      </c>
    </row>
    <row r="53" spans="1:4">
      <c r="A53" t="s">
        <v>662</v>
      </c>
      <c r="B53" t="s">
        <v>375</v>
      </c>
      <c r="C53" t="s">
        <v>513</v>
      </c>
      <c r="D53">
        <v>40602</v>
      </c>
    </row>
    <row r="54" spans="1:4">
      <c r="A54" t="s">
        <v>453</v>
      </c>
      <c r="B54" t="s">
        <v>365</v>
      </c>
      <c r="C54" t="s">
        <v>406</v>
      </c>
      <c r="D54">
        <v>120601</v>
      </c>
    </row>
    <row r="55" spans="1:4">
      <c r="A55" t="s">
        <v>517</v>
      </c>
      <c r="B55" t="s">
        <v>374</v>
      </c>
      <c r="C55" t="s">
        <v>564</v>
      </c>
      <c r="D55">
        <v>90402</v>
      </c>
    </row>
    <row r="56" spans="1:4">
      <c r="A56" t="s">
        <v>663</v>
      </c>
      <c r="B56" t="s">
        <v>375</v>
      </c>
      <c r="C56" t="s">
        <v>664</v>
      </c>
      <c r="D56">
        <v>41202</v>
      </c>
    </row>
    <row r="57" spans="1:4">
      <c r="A57" t="s">
        <v>547</v>
      </c>
      <c r="B57" t="s">
        <v>365</v>
      </c>
      <c r="C57" t="s">
        <v>665</v>
      </c>
      <c r="D57">
        <v>120102</v>
      </c>
    </row>
    <row r="58" spans="1:4">
      <c r="A58" t="s">
        <v>449</v>
      </c>
      <c r="B58" t="s">
        <v>369</v>
      </c>
      <c r="C58" t="s">
        <v>437</v>
      </c>
      <c r="D58">
        <v>50202</v>
      </c>
    </row>
    <row r="59" spans="1:4">
      <c r="A59" t="s">
        <v>666</v>
      </c>
      <c r="B59" t="s">
        <v>375</v>
      </c>
      <c r="C59" t="s">
        <v>664</v>
      </c>
      <c r="D59">
        <v>41203</v>
      </c>
    </row>
    <row r="60" spans="1:4">
      <c r="A60" t="s">
        <v>478</v>
      </c>
      <c r="B60" t="s">
        <v>364</v>
      </c>
      <c r="C60" t="s">
        <v>364</v>
      </c>
      <c r="D60">
        <v>10101</v>
      </c>
    </row>
    <row r="61" spans="1:4">
      <c r="A61" t="s">
        <v>501</v>
      </c>
      <c r="B61" t="s">
        <v>375</v>
      </c>
      <c r="C61" t="s">
        <v>644</v>
      </c>
      <c r="D61">
        <v>40301</v>
      </c>
    </row>
    <row r="62" spans="1:4">
      <c r="A62" t="s">
        <v>557</v>
      </c>
      <c r="B62" t="s">
        <v>375</v>
      </c>
      <c r="C62" t="s">
        <v>631</v>
      </c>
      <c r="D62">
        <v>40401</v>
      </c>
    </row>
    <row r="63" spans="1:4">
      <c r="A63" t="s">
        <v>667</v>
      </c>
      <c r="B63" t="s">
        <v>374</v>
      </c>
      <c r="C63" t="s">
        <v>564</v>
      </c>
      <c r="D63">
        <v>90403</v>
      </c>
    </row>
    <row r="64" spans="1:4">
      <c r="A64" t="s">
        <v>668</v>
      </c>
      <c r="B64" t="s">
        <v>375</v>
      </c>
      <c r="C64" t="s">
        <v>669</v>
      </c>
      <c r="D64">
        <v>41002</v>
      </c>
    </row>
    <row r="65" spans="1:4">
      <c r="A65" t="s">
        <v>670</v>
      </c>
      <c r="B65" t="s">
        <v>370</v>
      </c>
      <c r="C65" t="s">
        <v>671</v>
      </c>
      <c r="D65">
        <v>80602</v>
      </c>
    </row>
    <row r="66" spans="1:4">
      <c r="A66" t="s">
        <v>463</v>
      </c>
      <c r="B66" t="s">
        <v>366</v>
      </c>
      <c r="C66" t="s">
        <v>366</v>
      </c>
      <c r="D66">
        <v>30103</v>
      </c>
    </row>
    <row r="67" spans="1:4">
      <c r="A67" t="s">
        <v>672</v>
      </c>
      <c r="B67" t="s">
        <v>367</v>
      </c>
      <c r="C67" t="s">
        <v>660</v>
      </c>
      <c r="D67">
        <v>130403</v>
      </c>
    </row>
    <row r="68" spans="1:4">
      <c r="A68" t="s">
        <v>673</v>
      </c>
      <c r="B68" t="s">
        <v>365</v>
      </c>
      <c r="C68" t="s">
        <v>623</v>
      </c>
      <c r="D68">
        <v>120501</v>
      </c>
    </row>
    <row r="69" spans="1:4">
      <c r="A69" t="s">
        <v>450</v>
      </c>
      <c r="B69" t="s">
        <v>375</v>
      </c>
      <c r="C69" t="s">
        <v>450</v>
      </c>
      <c r="D69">
        <v>40503</v>
      </c>
    </row>
    <row r="70" spans="1:4">
      <c r="A70" t="s">
        <v>674</v>
      </c>
      <c r="B70" t="s">
        <v>365</v>
      </c>
      <c r="C70" t="s">
        <v>675</v>
      </c>
      <c r="D70">
        <v>120802</v>
      </c>
    </row>
    <row r="71" spans="1:4">
      <c r="A71" t="s">
        <v>393</v>
      </c>
      <c r="B71" t="s">
        <v>367</v>
      </c>
      <c r="C71" t="s">
        <v>641</v>
      </c>
      <c r="D71">
        <v>130107</v>
      </c>
    </row>
    <row r="72" spans="1:4">
      <c r="A72" t="s">
        <v>676</v>
      </c>
      <c r="B72" t="s">
        <v>371</v>
      </c>
      <c r="C72" t="s">
        <v>637</v>
      </c>
      <c r="D72">
        <v>20210</v>
      </c>
    </row>
    <row r="73" spans="1:4">
      <c r="A73" t="s">
        <v>677</v>
      </c>
      <c r="B73" t="s">
        <v>372</v>
      </c>
      <c r="C73" t="s">
        <v>678</v>
      </c>
      <c r="D73">
        <v>60502</v>
      </c>
    </row>
    <row r="74" spans="1:4">
      <c r="A74" t="s">
        <v>677</v>
      </c>
      <c r="B74" t="s">
        <v>367</v>
      </c>
      <c r="C74" t="s">
        <v>660</v>
      </c>
      <c r="D74">
        <v>130404</v>
      </c>
    </row>
    <row r="75" spans="1:4">
      <c r="A75" t="s">
        <v>677</v>
      </c>
      <c r="B75" t="s">
        <v>371</v>
      </c>
      <c r="C75" t="s">
        <v>637</v>
      </c>
      <c r="D75">
        <v>20202</v>
      </c>
    </row>
    <row r="76" spans="1:4">
      <c r="A76" t="s">
        <v>679</v>
      </c>
      <c r="B76" t="s">
        <v>366</v>
      </c>
      <c r="C76" t="s">
        <v>680</v>
      </c>
      <c r="D76">
        <v>30402</v>
      </c>
    </row>
    <row r="77" spans="1:4">
      <c r="A77" t="s">
        <v>410</v>
      </c>
      <c r="B77" t="s">
        <v>370</v>
      </c>
      <c r="C77" t="s">
        <v>370</v>
      </c>
      <c r="D77">
        <v>80815</v>
      </c>
    </row>
    <row r="78" spans="1:4">
      <c r="A78" t="s">
        <v>598</v>
      </c>
      <c r="B78" t="s">
        <v>367</v>
      </c>
      <c r="C78" t="s">
        <v>681</v>
      </c>
      <c r="D78">
        <v>130302</v>
      </c>
    </row>
    <row r="79" spans="1:4">
      <c r="A79" t="s">
        <v>682</v>
      </c>
      <c r="B79" t="s">
        <v>365</v>
      </c>
      <c r="C79" t="s">
        <v>406</v>
      </c>
      <c r="D79">
        <v>120610</v>
      </c>
    </row>
    <row r="80" spans="1:4">
      <c r="A80" t="s">
        <v>683</v>
      </c>
      <c r="B80" t="s">
        <v>375</v>
      </c>
      <c r="C80" t="s">
        <v>631</v>
      </c>
      <c r="D80">
        <v>40402</v>
      </c>
    </row>
    <row r="81" spans="1:4">
      <c r="A81" t="s">
        <v>578</v>
      </c>
      <c r="B81" t="s">
        <v>374</v>
      </c>
      <c r="C81" t="s">
        <v>646</v>
      </c>
      <c r="D81">
        <v>91103</v>
      </c>
    </row>
    <row r="82" spans="1:4">
      <c r="A82" t="s">
        <v>684</v>
      </c>
      <c r="B82" t="s">
        <v>374</v>
      </c>
      <c r="C82" t="s">
        <v>653</v>
      </c>
      <c r="D82">
        <v>90201</v>
      </c>
    </row>
    <row r="83" spans="1:4">
      <c r="A83" t="s">
        <v>685</v>
      </c>
      <c r="B83" t="s">
        <v>374</v>
      </c>
      <c r="C83" t="s">
        <v>625</v>
      </c>
      <c r="D83">
        <v>90902</v>
      </c>
    </row>
    <row r="84" spans="1:4">
      <c r="A84" t="s">
        <v>686</v>
      </c>
      <c r="B84" t="s">
        <v>365</v>
      </c>
      <c r="C84" t="s">
        <v>665</v>
      </c>
      <c r="D84">
        <v>120103</v>
      </c>
    </row>
    <row r="85" spans="1:4">
      <c r="A85" t="s">
        <v>687</v>
      </c>
      <c r="B85" t="s">
        <v>373</v>
      </c>
      <c r="C85" t="s">
        <v>634</v>
      </c>
      <c r="D85">
        <v>70710</v>
      </c>
    </row>
    <row r="86" spans="1:4">
      <c r="A86" t="s">
        <v>688</v>
      </c>
      <c r="B86" t="s">
        <v>369</v>
      </c>
      <c r="C86" t="s">
        <v>689</v>
      </c>
      <c r="D86">
        <v>50102</v>
      </c>
    </row>
    <row r="87" spans="1:4">
      <c r="A87" t="s">
        <v>690</v>
      </c>
      <c r="B87" t="s">
        <v>367</v>
      </c>
      <c r="C87" t="s">
        <v>681</v>
      </c>
      <c r="D87">
        <v>130303</v>
      </c>
    </row>
    <row r="88" spans="1:4">
      <c r="A88" t="s">
        <v>691</v>
      </c>
      <c r="B88" t="s">
        <v>375</v>
      </c>
      <c r="C88" t="s">
        <v>627</v>
      </c>
      <c r="D88">
        <v>40108</v>
      </c>
    </row>
    <row r="89" spans="1:4">
      <c r="A89" t="s">
        <v>566</v>
      </c>
      <c r="B89" t="s">
        <v>374</v>
      </c>
      <c r="C89" t="s">
        <v>692</v>
      </c>
      <c r="D89">
        <v>91007</v>
      </c>
    </row>
    <row r="90" spans="1:4">
      <c r="A90" t="s">
        <v>693</v>
      </c>
      <c r="B90" t="s">
        <v>373</v>
      </c>
      <c r="C90" t="s">
        <v>634</v>
      </c>
      <c r="D90">
        <v>70703</v>
      </c>
    </row>
    <row r="91" spans="1:4">
      <c r="A91" t="s">
        <v>600</v>
      </c>
      <c r="B91" t="s">
        <v>375</v>
      </c>
      <c r="C91" t="s">
        <v>669</v>
      </c>
      <c r="D91">
        <v>41003</v>
      </c>
    </row>
    <row r="92" spans="1:4">
      <c r="A92" t="s">
        <v>590</v>
      </c>
      <c r="B92" t="s">
        <v>371</v>
      </c>
      <c r="C92" t="s">
        <v>694</v>
      </c>
      <c r="D92">
        <v>20602</v>
      </c>
    </row>
    <row r="93" spans="1:4">
      <c r="A93" t="s">
        <v>590</v>
      </c>
      <c r="B93" t="s">
        <v>365</v>
      </c>
      <c r="C93" t="s">
        <v>457</v>
      </c>
      <c r="D93">
        <v>120708</v>
      </c>
    </row>
    <row r="94" spans="1:4">
      <c r="A94" t="s">
        <v>482</v>
      </c>
      <c r="B94" t="s">
        <v>374</v>
      </c>
      <c r="C94" t="s">
        <v>695</v>
      </c>
      <c r="D94">
        <v>90301</v>
      </c>
    </row>
    <row r="95" spans="1:4">
      <c r="A95" t="s">
        <v>468</v>
      </c>
      <c r="B95" t="s">
        <v>370</v>
      </c>
      <c r="C95" t="s">
        <v>583</v>
      </c>
      <c r="D95">
        <v>80502</v>
      </c>
    </row>
    <row r="96" spans="1:4">
      <c r="A96" t="s">
        <v>696</v>
      </c>
      <c r="B96" t="s">
        <v>371</v>
      </c>
      <c r="C96" t="s">
        <v>697</v>
      </c>
      <c r="D96">
        <v>20402</v>
      </c>
    </row>
    <row r="97" spans="1:4">
      <c r="A97" t="s">
        <v>445</v>
      </c>
      <c r="B97" t="s">
        <v>367</v>
      </c>
      <c r="C97" t="s">
        <v>681</v>
      </c>
      <c r="D97">
        <v>130301</v>
      </c>
    </row>
    <row r="98" spans="1:4">
      <c r="A98" t="s">
        <v>698</v>
      </c>
      <c r="B98" t="s">
        <v>374</v>
      </c>
      <c r="C98" t="s">
        <v>692</v>
      </c>
      <c r="D98">
        <v>91009</v>
      </c>
    </row>
    <row r="99" spans="1:4">
      <c r="A99" t="s">
        <v>699</v>
      </c>
      <c r="B99" t="s">
        <v>365</v>
      </c>
      <c r="C99" t="s">
        <v>700</v>
      </c>
      <c r="D99">
        <v>120202</v>
      </c>
    </row>
    <row r="100" spans="1:4">
      <c r="A100" t="s">
        <v>427</v>
      </c>
      <c r="B100" t="s">
        <v>366</v>
      </c>
      <c r="C100" t="s">
        <v>366</v>
      </c>
      <c r="D100">
        <v>30104</v>
      </c>
    </row>
    <row r="101" spans="1:4">
      <c r="A101" t="s">
        <v>701</v>
      </c>
      <c r="B101" t="s">
        <v>374</v>
      </c>
      <c r="C101" t="s">
        <v>646</v>
      </c>
      <c r="D101">
        <v>91104</v>
      </c>
    </row>
    <row r="102" spans="1:4">
      <c r="A102" t="s">
        <v>614</v>
      </c>
      <c r="B102" t="s">
        <v>374</v>
      </c>
      <c r="C102" t="s">
        <v>702</v>
      </c>
      <c r="D102">
        <v>90705</v>
      </c>
    </row>
    <row r="103" spans="1:4">
      <c r="A103" t="s">
        <v>703</v>
      </c>
      <c r="B103" t="s">
        <v>364</v>
      </c>
      <c r="C103" t="s">
        <v>364</v>
      </c>
      <c r="D103">
        <v>10103</v>
      </c>
    </row>
    <row r="104" spans="1:4">
      <c r="A104" t="s">
        <v>704</v>
      </c>
      <c r="B104" t="s">
        <v>374</v>
      </c>
      <c r="C104" t="s">
        <v>705</v>
      </c>
      <c r="D104">
        <v>90606</v>
      </c>
    </row>
    <row r="105" spans="1:4">
      <c r="A105" t="s">
        <v>706</v>
      </c>
      <c r="B105" t="s">
        <v>367</v>
      </c>
      <c r="C105" t="s">
        <v>681</v>
      </c>
      <c r="D105">
        <v>130304</v>
      </c>
    </row>
    <row r="106" spans="1:4">
      <c r="A106" t="s">
        <v>707</v>
      </c>
      <c r="B106" t="s">
        <v>365</v>
      </c>
      <c r="C106" t="s">
        <v>665</v>
      </c>
      <c r="D106">
        <v>120104</v>
      </c>
    </row>
    <row r="107" spans="1:4">
      <c r="A107" t="s">
        <v>708</v>
      </c>
      <c r="B107" t="s">
        <v>365</v>
      </c>
      <c r="C107" t="s">
        <v>632</v>
      </c>
      <c r="D107">
        <v>120304</v>
      </c>
    </row>
    <row r="108" spans="1:4">
      <c r="A108" t="s">
        <v>709</v>
      </c>
      <c r="B108" t="s">
        <v>374</v>
      </c>
      <c r="C108" t="s">
        <v>516</v>
      </c>
      <c r="D108">
        <v>90502</v>
      </c>
    </row>
    <row r="109" spans="1:4">
      <c r="A109" t="s">
        <v>710</v>
      </c>
      <c r="B109" t="s">
        <v>365</v>
      </c>
      <c r="C109" t="s">
        <v>665</v>
      </c>
      <c r="D109">
        <v>120105</v>
      </c>
    </row>
    <row r="110" spans="1:4">
      <c r="A110" t="s">
        <v>711</v>
      </c>
      <c r="B110" t="s">
        <v>365</v>
      </c>
      <c r="C110" t="s">
        <v>712</v>
      </c>
      <c r="D110">
        <v>120401</v>
      </c>
    </row>
    <row r="111" spans="1:4">
      <c r="A111" t="s">
        <v>713</v>
      </c>
      <c r="B111" t="s">
        <v>372</v>
      </c>
      <c r="C111" t="s">
        <v>714</v>
      </c>
      <c r="D111">
        <v>60402</v>
      </c>
    </row>
    <row r="112" spans="1:4">
      <c r="A112" t="s">
        <v>454</v>
      </c>
      <c r="B112" t="s">
        <v>365</v>
      </c>
      <c r="C112" t="s">
        <v>623</v>
      </c>
      <c r="D112">
        <v>120504</v>
      </c>
    </row>
    <row r="113" spans="1:4">
      <c r="A113" t="s">
        <v>586</v>
      </c>
      <c r="B113" t="s">
        <v>374</v>
      </c>
      <c r="C113" t="s">
        <v>695</v>
      </c>
      <c r="D113">
        <v>90302</v>
      </c>
    </row>
    <row r="114" spans="1:4">
      <c r="A114" t="s">
        <v>715</v>
      </c>
      <c r="B114" t="s">
        <v>365</v>
      </c>
      <c r="C114" t="s">
        <v>632</v>
      </c>
      <c r="D114">
        <v>120305</v>
      </c>
    </row>
    <row r="115" spans="1:4">
      <c r="A115" t="s">
        <v>465</v>
      </c>
      <c r="B115" t="s">
        <v>375</v>
      </c>
      <c r="C115" t="s">
        <v>716</v>
      </c>
      <c r="D115">
        <v>41402</v>
      </c>
    </row>
    <row r="116" spans="1:4">
      <c r="A116" t="s">
        <v>399</v>
      </c>
      <c r="B116" t="s">
        <v>367</v>
      </c>
      <c r="C116" t="s">
        <v>641</v>
      </c>
      <c r="D116">
        <v>130108</v>
      </c>
    </row>
    <row r="117" spans="1:4">
      <c r="A117" t="s">
        <v>717</v>
      </c>
      <c r="B117" t="s">
        <v>375</v>
      </c>
      <c r="C117" t="s">
        <v>661</v>
      </c>
      <c r="D117">
        <v>41303</v>
      </c>
    </row>
    <row r="118" spans="1:4">
      <c r="A118" t="s">
        <v>595</v>
      </c>
      <c r="B118" t="s">
        <v>367</v>
      </c>
      <c r="C118" t="s">
        <v>660</v>
      </c>
      <c r="D118">
        <v>130401</v>
      </c>
    </row>
    <row r="119" spans="1:4">
      <c r="A119" t="s">
        <v>403</v>
      </c>
      <c r="B119" t="s">
        <v>364</v>
      </c>
      <c r="C119" t="s">
        <v>655</v>
      </c>
      <c r="D119">
        <v>10201</v>
      </c>
    </row>
    <row r="120" spans="1:4">
      <c r="A120" t="s">
        <v>689</v>
      </c>
      <c r="B120" t="s">
        <v>369</v>
      </c>
      <c r="C120" t="s">
        <v>689</v>
      </c>
      <c r="D120">
        <v>50103</v>
      </c>
    </row>
    <row r="121" spans="1:4">
      <c r="A121" t="s">
        <v>583</v>
      </c>
      <c r="B121" t="s">
        <v>372</v>
      </c>
      <c r="C121" t="s">
        <v>718</v>
      </c>
      <c r="D121">
        <v>60202</v>
      </c>
    </row>
    <row r="122" spans="1:4">
      <c r="A122" t="s">
        <v>407</v>
      </c>
      <c r="B122" t="s">
        <v>370</v>
      </c>
      <c r="C122" t="s">
        <v>583</v>
      </c>
      <c r="D122">
        <v>80501</v>
      </c>
    </row>
    <row r="123" spans="1:4">
      <c r="A123" t="s">
        <v>719</v>
      </c>
      <c r="B123" t="s">
        <v>367</v>
      </c>
      <c r="C123" t="s">
        <v>660</v>
      </c>
      <c r="D123">
        <v>130405</v>
      </c>
    </row>
    <row r="124" spans="1:4">
      <c r="A124" t="s">
        <v>458</v>
      </c>
      <c r="B124" t="s">
        <v>365</v>
      </c>
      <c r="C124" t="s">
        <v>632</v>
      </c>
      <c r="D124">
        <v>120301</v>
      </c>
    </row>
    <row r="125" spans="1:4">
      <c r="A125" t="s">
        <v>615</v>
      </c>
      <c r="B125" t="s">
        <v>371</v>
      </c>
      <c r="C125" t="s">
        <v>694</v>
      </c>
      <c r="D125">
        <v>20604</v>
      </c>
    </row>
    <row r="126" spans="1:4">
      <c r="A126" t="s">
        <v>504</v>
      </c>
      <c r="B126" t="s">
        <v>370</v>
      </c>
      <c r="C126" t="s">
        <v>671</v>
      </c>
      <c r="D126">
        <v>80601</v>
      </c>
    </row>
    <row r="127" spans="1:4">
      <c r="A127" t="s">
        <v>375</v>
      </c>
      <c r="B127" t="s">
        <v>375</v>
      </c>
      <c r="C127" t="s">
        <v>513</v>
      </c>
      <c r="D127">
        <v>40604</v>
      </c>
    </row>
    <row r="128" spans="1:4">
      <c r="A128" t="s">
        <v>720</v>
      </c>
      <c r="B128" t="s">
        <v>364</v>
      </c>
      <c r="C128" t="s">
        <v>649</v>
      </c>
      <c r="D128">
        <v>10301</v>
      </c>
    </row>
    <row r="129" spans="1:4">
      <c r="A129" t="s">
        <v>721</v>
      </c>
      <c r="B129" t="s">
        <v>374</v>
      </c>
      <c r="C129" t="s">
        <v>653</v>
      </c>
      <c r="D129">
        <v>90203</v>
      </c>
    </row>
    <row r="130" spans="1:4">
      <c r="A130" t="s">
        <v>542</v>
      </c>
      <c r="B130" t="s">
        <v>372</v>
      </c>
      <c r="C130" t="s">
        <v>722</v>
      </c>
      <c r="D130">
        <v>60101</v>
      </c>
    </row>
    <row r="131" spans="1:4">
      <c r="A131" t="s">
        <v>723</v>
      </c>
      <c r="B131" t="s">
        <v>372</v>
      </c>
      <c r="C131" t="s">
        <v>718</v>
      </c>
      <c r="D131">
        <v>60203</v>
      </c>
    </row>
    <row r="132" spans="1:4">
      <c r="A132" t="s">
        <v>724</v>
      </c>
      <c r="B132" t="s">
        <v>373</v>
      </c>
      <c r="C132" t="s">
        <v>647</v>
      </c>
      <c r="D132">
        <v>70405</v>
      </c>
    </row>
    <row r="133" spans="1:4">
      <c r="A133" t="s">
        <v>725</v>
      </c>
      <c r="B133" t="s">
        <v>372</v>
      </c>
      <c r="C133" t="s">
        <v>726</v>
      </c>
      <c r="D133">
        <v>60702</v>
      </c>
    </row>
    <row r="134" spans="1:4">
      <c r="A134" t="s">
        <v>727</v>
      </c>
      <c r="B134" t="s">
        <v>367</v>
      </c>
      <c r="C134" t="s">
        <v>681</v>
      </c>
      <c r="D134">
        <v>130305</v>
      </c>
    </row>
    <row r="135" spans="1:4">
      <c r="A135" t="s">
        <v>728</v>
      </c>
      <c r="B135" t="s">
        <v>367</v>
      </c>
      <c r="C135" t="s">
        <v>681</v>
      </c>
      <c r="D135">
        <v>130306</v>
      </c>
    </row>
    <row r="136" spans="1:4">
      <c r="A136" t="s">
        <v>729</v>
      </c>
      <c r="B136" t="s">
        <v>366</v>
      </c>
      <c r="C136" t="s">
        <v>366</v>
      </c>
      <c r="D136">
        <v>30105</v>
      </c>
    </row>
    <row r="137" spans="1:4">
      <c r="A137" t="s">
        <v>447</v>
      </c>
      <c r="B137" t="s">
        <v>730</v>
      </c>
      <c r="C137" t="s">
        <v>731</v>
      </c>
      <c r="D137">
        <v>110101</v>
      </c>
    </row>
    <row r="138" spans="1:4">
      <c r="A138" t="s">
        <v>732</v>
      </c>
      <c r="B138" t="s">
        <v>375</v>
      </c>
      <c r="C138" t="s">
        <v>513</v>
      </c>
      <c r="D138">
        <v>40603</v>
      </c>
    </row>
    <row r="139" spans="1:4">
      <c r="A139" t="s">
        <v>733</v>
      </c>
      <c r="B139" t="s">
        <v>364</v>
      </c>
      <c r="C139" t="s">
        <v>655</v>
      </c>
      <c r="D139">
        <v>10208</v>
      </c>
    </row>
    <row r="140" spans="1:4">
      <c r="A140" t="s">
        <v>371</v>
      </c>
      <c r="B140" t="s">
        <v>371</v>
      </c>
      <c r="C140" t="s">
        <v>694</v>
      </c>
      <c r="D140">
        <v>20603</v>
      </c>
    </row>
    <row r="141" spans="1:4">
      <c r="A141" t="s">
        <v>584</v>
      </c>
      <c r="B141" t="s">
        <v>366</v>
      </c>
      <c r="C141" t="s">
        <v>734</v>
      </c>
      <c r="D141">
        <v>30302</v>
      </c>
    </row>
    <row r="142" spans="1:4">
      <c r="A142" t="s">
        <v>735</v>
      </c>
      <c r="B142" t="s">
        <v>370</v>
      </c>
      <c r="C142" t="s">
        <v>583</v>
      </c>
      <c r="D142">
        <v>80507</v>
      </c>
    </row>
    <row r="143" spans="1:4">
      <c r="A143" t="s">
        <v>736</v>
      </c>
      <c r="B143" t="s">
        <v>369</v>
      </c>
      <c r="C143" t="s">
        <v>437</v>
      </c>
      <c r="D143">
        <v>50209</v>
      </c>
    </row>
    <row r="144" spans="1:4">
      <c r="A144" t="s">
        <v>737</v>
      </c>
      <c r="B144" t="s">
        <v>375</v>
      </c>
      <c r="C144" t="s">
        <v>644</v>
      </c>
      <c r="D144">
        <v>40303</v>
      </c>
    </row>
    <row r="145" spans="1:4">
      <c r="A145" t="s">
        <v>738</v>
      </c>
      <c r="B145" t="s">
        <v>374</v>
      </c>
      <c r="C145" t="s">
        <v>516</v>
      </c>
      <c r="D145">
        <v>90503</v>
      </c>
    </row>
    <row r="146" spans="1:4">
      <c r="A146" t="s">
        <v>738</v>
      </c>
      <c r="B146" t="s">
        <v>373</v>
      </c>
      <c r="C146" t="s">
        <v>647</v>
      </c>
      <c r="D146">
        <v>70404</v>
      </c>
    </row>
    <row r="147" spans="1:4">
      <c r="A147" t="s">
        <v>739</v>
      </c>
      <c r="B147" t="s">
        <v>374</v>
      </c>
      <c r="C147" t="s">
        <v>420</v>
      </c>
      <c r="D147">
        <v>90802</v>
      </c>
    </row>
    <row r="148" spans="1:4">
      <c r="A148" t="s">
        <v>740</v>
      </c>
      <c r="B148" t="s">
        <v>374</v>
      </c>
      <c r="C148" t="s">
        <v>705</v>
      </c>
      <c r="D148">
        <v>90607</v>
      </c>
    </row>
    <row r="149" spans="1:4">
      <c r="A149" t="s">
        <v>401</v>
      </c>
      <c r="B149" t="s">
        <v>366</v>
      </c>
      <c r="C149" t="s">
        <v>366</v>
      </c>
      <c r="D149">
        <v>30107</v>
      </c>
    </row>
    <row r="150" spans="1:4">
      <c r="A150" t="s">
        <v>456</v>
      </c>
      <c r="B150" t="s">
        <v>366</v>
      </c>
      <c r="C150" t="s">
        <v>366</v>
      </c>
      <c r="D150">
        <v>30115</v>
      </c>
    </row>
    <row r="151" spans="1:4">
      <c r="A151" t="s">
        <v>741</v>
      </c>
      <c r="B151" t="s">
        <v>366</v>
      </c>
      <c r="C151" t="s">
        <v>742</v>
      </c>
      <c r="D151">
        <v>30502</v>
      </c>
    </row>
    <row r="152" spans="1:4">
      <c r="A152" t="s">
        <v>743</v>
      </c>
      <c r="B152" t="s">
        <v>369</v>
      </c>
      <c r="C152" t="s">
        <v>625</v>
      </c>
      <c r="D152">
        <v>50314</v>
      </c>
    </row>
    <row r="153" spans="1:4">
      <c r="A153" t="s">
        <v>744</v>
      </c>
      <c r="B153" t="s">
        <v>375</v>
      </c>
      <c r="C153" t="s">
        <v>716</v>
      </c>
      <c r="D153">
        <v>41403</v>
      </c>
    </row>
    <row r="154" spans="1:4">
      <c r="A154" t="s">
        <v>423</v>
      </c>
      <c r="B154" t="s">
        <v>370</v>
      </c>
      <c r="C154" t="s">
        <v>370</v>
      </c>
      <c r="D154">
        <v>80805</v>
      </c>
    </row>
    <row r="155" spans="1:4">
      <c r="A155" t="s">
        <v>397</v>
      </c>
      <c r="B155" t="s">
        <v>375</v>
      </c>
      <c r="C155" t="s">
        <v>513</v>
      </c>
      <c r="D155">
        <v>40601</v>
      </c>
    </row>
    <row r="156" spans="1:4">
      <c r="A156" t="s">
        <v>459</v>
      </c>
      <c r="B156" t="s">
        <v>375</v>
      </c>
      <c r="C156" t="s">
        <v>513</v>
      </c>
      <c r="D156">
        <v>40611</v>
      </c>
    </row>
    <row r="157" spans="1:4">
      <c r="A157" t="s">
        <v>499</v>
      </c>
      <c r="B157" t="s">
        <v>375</v>
      </c>
      <c r="C157" t="s">
        <v>513</v>
      </c>
      <c r="D157">
        <v>40612</v>
      </c>
    </row>
    <row r="158" spans="1:4">
      <c r="A158" t="s">
        <v>745</v>
      </c>
      <c r="B158" t="s">
        <v>365</v>
      </c>
      <c r="C158" t="s">
        <v>632</v>
      </c>
      <c r="D158">
        <v>120313</v>
      </c>
    </row>
    <row r="159" spans="1:4">
      <c r="A159" t="s">
        <v>746</v>
      </c>
      <c r="B159" t="s">
        <v>365</v>
      </c>
      <c r="C159" t="s">
        <v>632</v>
      </c>
      <c r="D159">
        <v>120315</v>
      </c>
    </row>
    <row r="160" spans="1:4">
      <c r="A160" t="s">
        <v>747</v>
      </c>
      <c r="B160" t="s">
        <v>375</v>
      </c>
      <c r="C160" t="s">
        <v>627</v>
      </c>
      <c r="D160">
        <v>40102</v>
      </c>
    </row>
    <row r="161" spans="1:4">
      <c r="A161" t="s">
        <v>464</v>
      </c>
      <c r="B161" t="s">
        <v>375</v>
      </c>
      <c r="C161" t="s">
        <v>748</v>
      </c>
      <c r="D161">
        <v>40701</v>
      </c>
    </row>
    <row r="162" spans="1:4">
      <c r="A162" t="s">
        <v>749</v>
      </c>
      <c r="B162" t="s">
        <v>375</v>
      </c>
      <c r="C162" t="s">
        <v>669</v>
      </c>
      <c r="D162">
        <v>41007</v>
      </c>
    </row>
    <row r="163" spans="1:4">
      <c r="A163" t="s">
        <v>415</v>
      </c>
      <c r="B163" t="s">
        <v>370</v>
      </c>
      <c r="C163" t="s">
        <v>370</v>
      </c>
      <c r="D163">
        <v>80826</v>
      </c>
    </row>
    <row r="164" spans="1:4">
      <c r="A164" t="s">
        <v>750</v>
      </c>
      <c r="B164" t="s">
        <v>375</v>
      </c>
      <c r="C164" t="s">
        <v>748</v>
      </c>
      <c r="D164">
        <v>40702</v>
      </c>
    </row>
    <row r="165" spans="1:4">
      <c r="A165" t="s">
        <v>605</v>
      </c>
      <c r="B165" t="s">
        <v>374</v>
      </c>
      <c r="C165" t="s">
        <v>692</v>
      </c>
      <c r="D165">
        <v>91010</v>
      </c>
    </row>
    <row r="166" spans="1:4">
      <c r="A166" t="s">
        <v>751</v>
      </c>
      <c r="B166" t="s">
        <v>374</v>
      </c>
      <c r="C166" t="s">
        <v>625</v>
      </c>
      <c r="D166">
        <v>90903</v>
      </c>
    </row>
    <row r="167" spans="1:4">
      <c r="A167" t="s">
        <v>497</v>
      </c>
      <c r="B167" t="s">
        <v>367</v>
      </c>
      <c r="C167" t="s">
        <v>635</v>
      </c>
      <c r="D167">
        <v>130705</v>
      </c>
    </row>
    <row r="168" spans="1:4">
      <c r="A168" t="s">
        <v>752</v>
      </c>
      <c r="B168" t="s">
        <v>374</v>
      </c>
      <c r="C168" t="s">
        <v>695</v>
      </c>
      <c r="D168">
        <v>90307</v>
      </c>
    </row>
    <row r="169" spans="1:4">
      <c r="A169" t="s">
        <v>753</v>
      </c>
      <c r="B169" t="s">
        <v>365</v>
      </c>
      <c r="C169" t="s">
        <v>623</v>
      </c>
      <c r="D169">
        <v>120505</v>
      </c>
    </row>
    <row r="170" spans="1:4">
      <c r="A170" t="s">
        <v>558</v>
      </c>
      <c r="B170" t="s">
        <v>372</v>
      </c>
      <c r="C170" t="s">
        <v>754</v>
      </c>
      <c r="D170">
        <v>60604</v>
      </c>
    </row>
    <row r="171" spans="1:4">
      <c r="A171" t="s">
        <v>755</v>
      </c>
      <c r="B171" t="s">
        <v>374</v>
      </c>
      <c r="C171" t="s">
        <v>642</v>
      </c>
      <c r="D171">
        <v>90102</v>
      </c>
    </row>
    <row r="172" spans="1:4">
      <c r="A172" t="s">
        <v>756</v>
      </c>
      <c r="B172" t="s">
        <v>373</v>
      </c>
      <c r="C172" t="s">
        <v>634</v>
      </c>
      <c r="D172">
        <v>70704</v>
      </c>
    </row>
    <row r="173" spans="1:4">
      <c r="A173" t="s">
        <v>524</v>
      </c>
      <c r="B173" t="s">
        <v>375</v>
      </c>
      <c r="C173" t="s">
        <v>450</v>
      </c>
      <c r="D173">
        <v>40513</v>
      </c>
    </row>
    <row r="174" spans="1:4">
      <c r="A174" t="s">
        <v>757</v>
      </c>
      <c r="B174" t="s">
        <v>373</v>
      </c>
      <c r="C174" t="s">
        <v>634</v>
      </c>
      <c r="D174">
        <v>70705</v>
      </c>
    </row>
    <row r="175" spans="1:4">
      <c r="A175" t="s">
        <v>757</v>
      </c>
      <c r="B175" t="s">
        <v>374</v>
      </c>
      <c r="C175" t="s">
        <v>639</v>
      </c>
      <c r="D175">
        <v>91203</v>
      </c>
    </row>
    <row r="176" spans="1:4">
      <c r="A176" t="s">
        <v>757</v>
      </c>
      <c r="B176" t="s">
        <v>367</v>
      </c>
      <c r="C176" t="s">
        <v>681</v>
      </c>
      <c r="D176">
        <v>130307</v>
      </c>
    </row>
    <row r="177" spans="1:4">
      <c r="A177" t="s">
        <v>758</v>
      </c>
      <c r="B177" t="s">
        <v>372</v>
      </c>
      <c r="C177" t="s">
        <v>759</v>
      </c>
      <c r="D177">
        <v>60303</v>
      </c>
    </row>
    <row r="178" spans="1:4">
      <c r="A178" t="s">
        <v>760</v>
      </c>
      <c r="B178" t="s">
        <v>373</v>
      </c>
      <c r="C178" t="s">
        <v>761</v>
      </c>
      <c r="D178">
        <v>70602</v>
      </c>
    </row>
    <row r="179" spans="1:4">
      <c r="A179" t="s">
        <v>762</v>
      </c>
      <c r="B179" t="s">
        <v>371</v>
      </c>
      <c r="C179" t="s">
        <v>697</v>
      </c>
      <c r="D179">
        <v>20403</v>
      </c>
    </row>
    <row r="180" spans="1:4">
      <c r="A180" t="s">
        <v>763</v>
      </c>
      <c r="B180" t="s">
        <v>372</v>
      </c>
      <c r="C180" t="s">
        <v>759</v>
      </c>
      <c r="D180">
        <v>60302</v>
      </c>
    </row>
    <row r="181" spans="1:4">
      <c r="A181" t="s">
        <v>764</v>
      </c>
      <c r="B181" t="s">
        <v>373</v>
      </c>
      <c r="C181" t="s">
        <v>477</v>
      </c>
      <c r="D181">
        <v>70204</v>
      </c>
    </row>
    <row r="182" spans="1:4">
      <c r="A182" t="s">
        <v>765</v>
      </c>
      <c r="B182" t="s">
        <v>372</v>
      </c>
      <c r="C182" t="s">
        <v>759</v>
      </c>
      <c r="D182">
        <v>60304</v>
      </c>
    </row>
    <row r="183" spans="1:4">
      <c r="A183" t="s">
        <v>765</v>
      </c>
      <c r="B183" t="s">
        <v>373</v>
      </c>
      <c r="C183" t="s">
        <v>647</v>
      </c>
      <c r="D183">
        <v>70406</v>
      </c>
    </row>
    <row r="184" spans="1:4">
      <c r="A184" t="s">
        <v>766</v>
      </c>
      <c r="B184" t="s">
        <v>371</v>
      </c>
      <c r="C184" t="s">
        <v>637</v>
      </c>
      <c r="D184">
        <v>20203</v>
      </c>
    </row>
    <row r="185" spans="1:4">
      <c r="A185" t="s">
        <v>382</v>
      </c>
      <c r="B185" t="s">
        <v>370</v>
      </c>
      <c r="C185" t="s">
        <v>370</v>
      </c>
      <c r="D185">
        <v>80802</v>
      </c>
    </row>
    <row r="186" spans="1:4">
      <c r="A186" t="s">
        <v>767</v>
      </c>
      <c r="B186" t="s">
        <v>372</v>
      </c>
      <c r="C186" t="s">
        <v>754</v>
      </c>
      <c r="D186">
        <v>60606</v>
      </c>
    </row>
    <row r="187" spans="1:4">
      <c r="A187" t="s">
        <v>768</v>
      </c>
      <c r="B187" t="s">
        <v>373</v>
      </c>
      <c r="C187" t="s">
        <v>477</v>
      </c>
      <c r="D187">
        <v>70205</v>
      </c>
    </row>
    <row r="188" spans="1:4">
      <c r="A188" t="s">
        <v>769</v>
      </c>
      <c r="B188" t="s">
        <v>374</v>
      </c>
      <c r="C188" t="s">
        <v>653</v>
      </c>
      <c r="D188">
        <v>90204</v>
      </c>
    </row>
    <row r="189" spans="1:4">
      <c r="A189" t="s">
        <v>435</v>
      </c>
      <c r="B189" t="s">
        <v>367</v>
      </c>
      <c r="C189" t="s">
        <v>635</v>
      </c>
      <c r="D189">
        <v>130706</v>
      </c>
    </row>
    <row r="190" spans="1:4">
      <c r="A190" t="s">
        <v>435</v>
      </c>
      <c r="B190" t="s">
        <v>371</v>
      </c>
      <c r="C190" t="s">
        <v>694</v>
      </c>
      <c r="D190">
        <v>20605</v>
      </c>
    </row>
    <row r="191" spans="1:4">
      <c r="A191" t="s">
        <v>770</v>
      </c>
      <c r="B191" t="s">
        <v>371</v>
      </c>
      <c r="C191" t="s">
        <v>771</v>
      </c>
      <c r="D191">
        <v>20502</v>
      </c>
    </row>
    <row r="192" spans="1:4">
      <c r="A192" t="s">
        <v>772</v>
      </c>
      <c r="B192" t="s">
        <v>373</v>
      </c>
      <c r="C192" t="s">
        <v>634</v>
      </c>
      <c r="D192">
        <v>70706</v>
      </c>
    </row>
    <row r="193" spans="1:4">
      <c r="A193" t="s">
        <v>571</v>
      </c>
      <c r="B193" t="s">
        <v>371</v>
      </c>
      <c r="C193" t="s">
        <v>626</v>
      </c>
      <c r="D193">
        <v>20102</v>
      </c>
    </row>
    <row r="194" spans="1:4">
      <c r="A194" t="s">
        <v>571</v>
      </c>
      <c r="B194" t="s">
        <v>375</v>
      </c>
      <c r="C194" t="s">
        <v>661</v>
      </c>
      <c r="D194">
        <v>41304</v>
      </c>
    </row>
    <row r="195" spans="1:4">
      <c r="A195" t="s">
        <v>773</v>
      </c>
      <c r="B195" t="s">
        <v>374</v>
      </c>
      <c r="C195" t="s">
        <v>625</v>
      </c>
      <c r="D195">
        <v>90904</v>
      </c>
    </row>
    <row r="196" spans="1:4">
      <c r="A196" t="s">
        <v>774</v>
      </c>
      <c r="B196" t="s">
        <v>373</v>
      </c>
      <c r="C196" t="s">
        <v>373</v>
      </c>
      <c r="D196">
        <v>70315</v>
      </c>
    </row>
    <row r="197" spans="1:4">
      <c r="A197" t="s">
        <v>461</v>
      </c>
      <c r="B197" t="s">
        <v>364</v>
      </c>
      <c r="C197" t="s">
        <v>655</v>
      </c>
      <c r="D197">
        <v>10206</v>
      </c>
    </row>
    <row r="198" spans="1:4">
      <c r="A198" t="s">
        <v>775</v>
      </c>
      <c r="B198" t="s">
        <v>373</v>
      </c>
      <c r="C198" t="s">
        <v>776</v>
      </c>
      <c r="D198">
        <v>70102</v>
      </c>
    </row>
    <row r="199" spans="1:4">
      <c r="A199" t="s">
        <v>777</v>
      </c>
      <c r="B199" t="s">
        <v>367</v>
      </c>
      <c r="C199" t="s">
        <v>585</v>
      </c>
      <c r="D199">
        <v>130902</v>
      </c>
    </row>
    <row r="200" spans="1:4">
      <c r="A200" t="s">
        <v>508</v>
      </c>
      <c r="B200" t="s">
        <v>366</v>
      </c>
      <c r="C200" t="s">
        <v>620</v>
      </c>
      <c r="D200">
        <v>30203</v>
      </c>
    </row>
    <row r="201" spans="1:4">
      <c r="A201" t="s">
        <v>778</v>
      </c>
      <c r="B201" t="s">
        <v>366</v>
      </c>
      <c r="C201" t="s">
        <v>734</v>
      </c>
      <c r="D201">
        <v>30303</v>
      </c>
    </row>
    <row r="202" spans="1:4">
      <c r="A202" t="s">
        <v>778</v>
      </c>
      <c r="B202" t="s">
        <v>373</v>
      </c>
      <c r="C202" t="s">
        <v>373</v>
      </c>
      <c r="D202">
        <v>70302</v>
      </c>
    </row>
    <row r="203" spans="1:4">
      <c r="A203" t="s">
        <v>581</v>
      </c>
      <c r="B203" t="s">
        <v>371</v>
      </c>
      <c r="C203" t="s">
        <v>779</v>
      </c>
      <c r="D203">
        <v>20302</v>
      </c>
    </row>
    <row r="204" spans="1:4">
      <c r="A204" t="s">
        <v>780</v>
      </c>
      <c r="B204" t="s">
        <v>373</v>
      </c>
      <c r="C204" t="s">
        <v>776</v>
      </c>
      <c r="D204">
        <v>70109</v>
      </c>
    </row>
    <row r="205" spans="1:4">
      <c r="A205" t="s">
        <v>781</v>
      </c>
      <c r="B205" t="s">
        <v>371</v>
      </c>
      <c r="C205" t="s">
        <v>626</v>
      </c>
      <c r="D205">
        <v>20108</v>
      </c>
    </row>
    <row r="206" spans="1:4">
      <c r="A206" t="s">
        <v>538</v>
      </c>
      <c r="B206" t="s">
        <v>374</v>
      </c>
      <c r="C206" t="s">
        <v>564</v>
      </c>
      <c r="D206">
        <v>90407</v>
      </c>
    </row>
    <row r="207" spans="1:4">
      <c r="A207" t="s">
        <v>538</v>
      </c>
      <c r="B207" t="s">
        <v>367</v>
      </c>
      <c r="C207" t="s">
        <v>585</v>
      </c>
      <c r="D207">
        <v>130903</v>
      </c>
    </row>
    <row r="208" spans="1:4">
      <c r="A208" t="s">
        <v>782</v>
      </c>
      <c r="B208" t="s">
        <v>367</v>
      </c>
      <c r="C208" t="s">
        <v>660</v>
      </c>
      <c r="D208">
        <v>130406</v>
      </c>
    </row>
    <row r="209" spans="1:4">
      <c r="A209" t="s">
        <v>783</v>
      </c>
      <c r="B209" t="s">
        <v>372</v>
      </c>
      <c r="C209" t="s">
        <v>726</v>
      </c>
      <c r="D209">
        <v>60704</v>
      </c>
    </row>
    <row r="210" spans="1:4">
      <c r="A210" t="s">
        <v>784</v>
      </c>
      <c r="B210" t="s">
        <v>370</v>
      </c>
      <c r="C210" t="s">
        <v>583</v>
      </c>
      <c r="D210">
        <v>80504</v>
      </c>
    </row>
    <row r="211" spans="1:4">
      <c r="A211" t="s">
        <v>785</v>
      </c>
      <c r="B211" t="s">
        <v>373</v>
      </c>
      <c r="C211" t="s">
        <v>776</v>
      </c>
      <c r="D211">
        <v>70103</v>
      </c>
    </row>
    <row r="212" spans="1:4">
      <c r="A212" t="s">
        <v>786</v>
      </c>
      <c r="B212" t="s">
        <v>373</v>
      </c>
      <c r="C212" t="s">
        <v>477</v>
      </c>
      <c r="D212">
        <v>70206</v>
      </c>
    </row>
    <row r="213" spans="1:4">
      <c r="A213" t="s">
        <v>582</v>
      </c>
      <c r="B213" t="s">
        <v>374</v>
      </c>
      <c r="C213" t="s">
        <v>646</v>
      </c>
      <c r="D213">
        <v>91105</v>
      </c>
    </row>
    <row r="214" spans="1:4">
      <c r="A214" t="s">
        <v>787</v>
      </c>
      <c r="B214" t="s">
        <v>374</v>
      </c>
      <c r="C214" t="s">
        <v>516</v>
      </c>
      <c r="D214">
        <v>90504</v>
      </c>
    </row>
    <row r="215" spans="1:4">
      <c r="A215" t="s">
        <v>788</v>
      </c>
      <c r="B215" t="s">
        <v>373</v>
      </c>
      <c r="C215" t="s">
        <v>477</v>
      </c>
      <c r="D215">
        <v>70207</v>
      </c>
    </row>
    <row r="216" spans="1:4">
      <c r="A216" t="s">
        <v>789</v>
      </c>
      <c r="B216" t="s">
        <v>375</v>
      </c>
      <c r="C216" t="s">
        <v>790</v>
      </c>
      <c r="D216">
        <v>40902</v>
      </c>
    </row>
    <row r="217" spans="1:4">
      <c r="A217" t="s">
        <v>791</v>
      </c>
      <c r="B217" t="s">
        <v>372</v>
      </c>
      <c r="C217" t="s">
        <v>754</v>
      </c>
      <c r="D217">
        <v>60603</v>
      </c>
    </row>
    <row r="218" spans="1:4">
      <c r="A218" t="s">
        <v>792</v>
      </c>
      <c r="B218" t="s">
        <v>371</v>
      </c>
      <c r="C218" t="s">
        <v>771</v>
      </c>
      <c r="D218">
        <v>20503</v>
      </c>
    </row>
    <row r="219" spans="1:4">
      <c r="A219" t="s">
        <v>793</v>
      </c>
      <c r="B219" t="s">
        <v>374</v>
      </c>
      <c r="C219" t="s">
        <v>625</v>
      </c>
      <c r="D219">
        <v>90905</v>
      </c>
    </row>
    <row r="220" spans="1:4">
      <c r="A220" t="s">
        <v>794</v>
      </c>
      <c r="B220" t="s">
        <v>365</v>
      </c>
      <c r="C220" t="s">
        <v>623</v>
      </c>
      <c r="D220">
        <v>120506</v>
      </c>
    </row>
    <row r="221" spans="1:4">
      <c r="A221" t="s">
        <v>795</v>
      </c>
      <c r="B221" t="s">
        <v>372</v>
      </c>
      <c r="C221" t="s">
        <v>754</v>
      </c>
      <c r="D221">
        <v>60605</v>
      </c>
    </row>
    <row r="222" spans="1:4">
      <c r="A222" t="s">
        <v>795</v>
      </c>
      <c r="B222" t="s">
        <v>373</v>
      </c>
      <c r="C222" t="s">
        <v>477</v>
      </c>
      <c r="D222">
        <v>70208</v>
      </c>
    </row>
    <row r="223" spans="1:4">
      <c r="A223" t="s">
        <v>560</v>
      </c>
      <c r="B223" t="s">
        <v>365</v>
      </c>
      <c r="C223" t="s">
        <v>623</v>
      </c>
      <c r="D223">
        <v>120510</v>
      </c>
    </row>
    <row r="224" spans="1:4">
      <c r="A224" t="s">
        <v>796</v>
      </c>
      <c r="B224" t="s">
        <v>371</v>
      </c>
      <c r="C224" t="s">
        <v>771</v>
      </c>
      <c r="D224">
        <v>20504</v>
      </c>
    </row>
    <row r="225" spans="1:4">
      <c r="A225" t="s">
        <v>797</v>
      </c>
      <c r="B225" t="s">
        <v>374</v>
      </c>
      <c r="C225" t="s">
        <v>695</v>
      </c>
      <c r="D225">
        <v>90303</v>
      </c>
    </row>
    <row r="226" spans="1:4">
      <c r="A226" t="s">
        <v>469</v>
      </c>
      <c r="B226" t="s">
        <v>365</v>
      </c>
      <c r="C226" t="s">
        <v>623</v>
      </c>
      <c r="D226">
        <v>120507</v>
      </c>
    </row>
    <row r="227" spans="1:4">
      <c r="A227" t="s">
        <v>798</v>
      </c>
      <c r="B227" t="s">
        <v>365</v>
      </c>
      <c r="C227" t="s">
        <v>623</v>
      </c>
      <c r="D227">
        <v>120511</v>
      </c>
    </row>
    <row r="228" spans="1:4">
      <c r="A228" t="s">
        <v>799</v>
      </c>
      <c r="B228" t="s">
        <v>375</v>
      </c>
      <c r="C228" t="s">
        <v>790</v>
      </c>
      <c r="D228">
        <v>40903</v>
      </c>
    </row>
    <row r="229" spans="1:4">
      <c r="A229" t="s">
        <v>800</v>
      </c>
      <c r="B229" t="s">
        <v>371</v>
      </c>
      <c r="C229" t="s">
        <v>779</v>
      </c>
      <c r="D229">
        <v>20303</v>
      </c>
    </row>
    <row r="230" spans="1:4">
      <c r="A230" t="s">
        <v>800</v>
      </c>
      <c r="B230" t="s">
        <v>374</v>
      </c>
      <c r="C230" t="s">
        <v>653</v>
      </c>
      <c r="D230">
        <v>90205</v>
      </c>
    </row>
    <row r="231" spans="1:4">
      <c r="A231" t="s">
        <v>801</v>
      </c>
      <c r="B231" t="s">
        <v>374</v>
      </c>
      <c r="C231" t="s">
        <v>516</v>
      </c>
      <c r="D231">
        <v>90505</v>
      </c>
    </row>
    <row r="232" spans="1:4">
      <c r="A232" t="s">
        <v>802</v>
      </c>
      <c r="B232" t="s">
        <v>375</v>
      </c>
      <c r="C232" t="s">
        <v>790</v>
      </c>
      <c r="D232">
        <v>40904</v>
      </c>
    </row>
    <row r="233" spans="1:4">
      <c r="A233" t="s">
        <v>803</v>
      </c>
      <c r="B233" t="s">
        <v>369</v>
      </c>
      <c r="C233" t="s">
        <v>437</v>
      </c>
      <c r="D233">
        <v>50201</v>
      </c>
    </row>
    <row r="234" spans="1:4">
      <c r="A234" t="s">
        <v>804</v>
      </c>
      <c r="B234" t="s">
        <v>371</v>
      </c>
      <c r="C234" t="s">
        <v>637</v>
      </c>
      <c r="D234">
        <v>20204</v>
      </c>
    </row>
    <row r="235" spans="1:4">
      <c r="A235" t="s">
        <v>556</v>
      </c>
      <c r="B235" t="s">
        <v>372</v>
      </c>
      <c r="C235" t="s">
        <v>726</v>
      </c>
      <c r="D235">
        <v>60703</v>
      </c>
    </row>
    <row r="236" spans="1:4">
      <c r="A236" t="s">
        <v>556</v>
      </c>
      <c r="B236" t="s">
        <v>374</v>
      </c>
      <c r="C236" t="s">
        <v>516</v>
      </c>
      <c r="D236">
        <v>90506</v>
      </c>
    </row>
    <row r="237" spans="1:4">
      <c r="A237" t="s">
        <v>613</v>
      </c>
      <c r="B237" t="s">
        <v>371</v>
      </c>
      <c r="C237" t="s">
        <v>626</v>
      </c>
      <c r="D237">
        <v>20103</v>
      </c>
    </row>
    <row r="238" spans="1:4">
      <c r="A238" t="s">
        <v>805</v>
      </c>
      <c r="B238" t="s">
        <v>364</v>
      </c>
      <c r="C238" t="s">
        <v>655</v>
      </c>
      <c r="D238">
        <v>10214</v>
      </c>
    </row>
    <row r="239" spans="1:4">
      <c r="A239" t="s">
        <v>806</v>
      </c>
      <c r="B239" t="s">
        <v>375</v>
      </c>
      <c r="C239" t="s">
        <v>627</v>
      </c>
      <c r="D239">
        <v>40103</v>
      </c>
    </row>
    <row r="240" spans="1:4">
      <c r="A240" t="s">
        <v>536</v>
      </c>
      <c r="B240" t="s">
        <v>364</v>
      </c>
      <c r="C240" t="s">
        <v>655</v>
      </c>
      <c r="D240">
        <v>10204</v>
      </c>
    </row>
    <row r="241" spans="1:4">
      <c r="A241" t="s">
        <v>807</v>
      </c>
      <c r="B241" t="s">
        <v>372</v>
      </c>
      <c r="C241" t="s">
        <v>714</v>
      </c>
      <c r="D241">
        <v>60406</v>
      </c>
    </row>
    <row r="242" spans="1:4">
      <c r="A242" t="s">
        <v>808</v>
      </c>
      <c r="B242" t="s">
        <v>372</v>
      </c>
      <c r="C242" t="s">
        <v>718</v>
      </c>
      <c r="D242">
        <v>60204</v>
      </c>
    </row>
    <row r="243" spans="1:4">
      <c r="A243" t="s">
        <v>519</v>
      </c>
      <c r="B243" t="s">
        <v>371</v>
      </c>
      <c r="C243" t="s">
        <v>637</v>
      </c>
      <c r="D243">
        <v>20205</v>
      </c>
    </row>
    <row r="244" spans="1:4">
      <c r="A244" t="s">
        <v>809</v>
      </c>
      <c r="B244" t="s">
        <v>365</v>
      </c>
      <c r="C244" t="s">
        <v>665</v>
      </c>
      <c r="D244">
        <v>120106</v>
      </c>
    </row>
    <row r="245" spans="1:4">
      <c r="A245" t="s">
        <v>810</v>
      </c>
      <c r="B245" t="s">
        <v>372</v>
      </c>
      <c r="C245" t="s">
        <v>714</v>
      </c>
      <c r="D245">
        <v>60408</v>
      </c>
    </row>
    <row r="246" spans="1:4">
      <c r="A246" t="s">
        <v>390</v>
      </c>
      <c r="B246" t="s">
        <v>370</v>
      </c>
      <c r="C246" t="s">
        <v>370</v>
      </c>
      <c r="D246">
        <v>80823</v>
      </c>
    </row>
    <row r="247" spans="1:4">
      <c r="A247" t="s">
        <v>811</v>
      </c>
      <c r="B247" t="s">
        <v>373</v>
      </c>
      <c r="C247" t="s">
        <v>647</v>
      </c>
      <c r="D247">
        <v>70407</v>
      </c>
    </row>
    <row r="248" spans="1:4">
      <c r="A248" t="s">
        <v>812</v>
      </c>
      <c r="B248" t="s">
        <v>367</v>
      </c>
      <c r="C248" t="s">
        <v>635</v>
      </c>
      <c r="D248">
        <v>130707</v>
      </c>
    </row>
    <row r="249" spans="1:4">
      <c r="A249" t="s">
        <v>813</v>
      </c>
      <c r="B249" t="s">
        <v>364</v>
      </c>
      <c r="C249" t="s">
        <v>655</v>
      </c>
      <c r="D249">
        <v>10216</v>
      </c>
    </row>
    <row r="250" spans="1:4">
      <c r="A250" t="s">
        <v>814</v>
      </c>
      <c r="B250" t="s">
        <v>364</v>
      </c>
      <c r="C250" t="s">
        <v>655</v>
      </c>
      <c r="D250">
        <v>10215</v>
      </c>
    </row>
    <row r="251" spans="1:4">
      <c r="A251" t="s">
        <v>815</v>
      </c>
      <c r="B251" t="s">
        <v>364</v>
      </c>
      <c r="C251" t="s">
        <v>655</v>
      </c>
      <c r="D251">
        <v>10217</v>
      </c>
    </row>
    <row r="252" spans="1:4">
      <c r="A252" t="s">
        <v>816</v>
      </c>
      <c r="B252" t="s">
        <v>373</v>
      </c>
      <c r="C252" t="s">
        <v>634</v>
      </c>
      <c r="D252">
        <v>70707</v>
      </c>
    </row>
    <row r="253" spans="1:4">
      <c r="A253" t="s">
        <v>509</v>
      </c>
      <c r="B253" t="s">
        <v>369</v>
      </c>
      <c r="C253" t="s">
        <v>689</v>
      </c>
      <c r="D253">
        <v>50104</v>
      </c>
    </row>
    <row r="254" spans="1:4">
      <c r="A254" t="s">
        <v>817</v>
      </c>
      <c r="B254" t="s">
        <v>374</v>
      </c>
      <c r="C254" t="s">
        <v>625</v>
      </c>
      <c r="D254">
        <v>90906</v>
      </c>
    </row>
    <row r="255" spans="1:4">
      <c r="A255" t="s">
        <v>818</v>
      </c>
      <c r="B255" t="s">
        <v>366</v>
      </c>
      <c r="C255" t="s">
        <v>734</v>
      </c>
      <c r="D255">
        <v>30304</v>
      </c>
    </row>
    <row r="256" spans="1:4">
      <c r="A256" t="s">
        <v>819</v>
      </c>
      <c r="B256" t="s">
        <v>374</v>
      </c>
      <c r="C256" t="s">
        <v>705</v>
      </c>
      <c r="D256">
        <v>90602</v>
      </c>
    </row>
    <row r="257" spans="1:4">
      <c r="A257" t="s">
        <v>820</v>
      </c>
      <c r="B257" t="s">
        <v>375</v>
      </c>
      <c r="C257" t="s">
        <v>450</v>
      </c>
      <c r="D257">
        <v>40505</v>
      </c>
    </row>
    <row r="258" spans="1:4">
      <c r="A258" t="s">
        <v>821</v>
      </c>
      <c r="B258" t="s">
        <v>370</v>
      </c>
      <c r="C258" t="s">
        <v>671</v>
      </c>
      <c r="D258">
        <v>80603</v>
      </c>
    </row>
    <row r="259" spans="1:4">
      <c r="A259" t="s">
        <v>822</v>
      </c>
      <c r="B259" t="s">
        <v>375</v>
      </c>
      <c r="C259" t="s">
        <v>644</v>
      </c>
      <c r="D259">
        <v>40304</v>
      </c>
    </row>
    <row r="260" spans="1:4">
      <c r="A260" t="s">
        <v>518</v>
      </c>
      <c r="B260" t="s">
        <v>364</v>
      </c>
      <c r="C260" t="s">
        <v>655</v>
      </c>
      <c r="D260">
        <v>10203</v>
      </c>
    </row>
    <row r="261" spans="1:4">
      <c r="A261" t="s">
        <v>823</v>
      </c>
      <c r="B261" t="s">
        <v>375</v>
      </c>
      <c r="C261" t="s">
        <v>513</v>
      </c>
      <c r="D261">
        <v>40605</v>
      </c>
    </row>
    <row r="262" spans="1:4">
      <c r="A262" t="s">
        <v>414</v>
      </c>
      <c r="B262" t="s">
        <v>367</v>
      </c>
      <c r="C262" t="s">
        <v>635</v>
      </c>
      <c r="D262">
        <v>130708</v>
      </c>
    </row>
    <row r="263" spans="1:4">
      <c r="A263" t="s">
        <v>473</v>
      </c>
      <c r="B263" t="s">
        <v>375</v>
      </c>
      <c r="C263" t="s">
        <v>473</v>
      </c>
      <c r="D263">
        <v>40801</v>
      </c>
    </row>
    <row r="264" spans="1:4">
      <c r="A264" t="s">
        <v>824</v>
      </c>
      <c r="B264" t="s">
        <v>373</v>
      </c>
      <c r="C264" t="s">
        <v>634</v>
      </c>
      <c r="D264">
        <v>70708</v>
      </c>
    </row>
    <row r="265" spans="1:4">
      <c r="A265" t="s">
        <v>825</v>
      </c>
      <c r="B265" t="s">
        <v>373</v>
      </c>
      <c r="C265" t="s">
        <v>776</v>
      </c>
      <c r="D265">
        <v>70101</v>
      </c>
    </row>
    <row r="266" spans="1:4">
      <c r="A266" t="s">
        <v>826</v>
      </c>
      <c r="B266" t="s">
        <v>373</v>
      </c>
      <c r="C266" t="s">
        <v>776</v>
      </c>
      <c r="D266">
        <v>70104</v>
      </c>
    </row>
    <row r="267" spans="1:4">
      <c r="A267" t="s">
        <v>606</v>
      </c>
      <c r="B267" t="s">
        <v>375</v>
      </c>
      <c r="C267" t="s">
        <v>627</v>
      </c>
      <c r="D267">
        <v>40104</v>
      </c>
    </row>
    <row r="268" spans="1:4">
      <c r="A268" t="s">
        <v>606</v>
      </c>
      <c r="B268" t="s">
        <v>374</v>
      </c>
      <c r="C268" t="s">
        <v>646</v>
      </c>
      <c r="D268">
        <v>91106</v>
      </c>
    </row>
    <row r="269" spans="1:4">
      <c r="A269" t="s">
        <v>827</v>
      </c>
      <c r="B269" t="s">
        <v>375</v>
      </c>
      <c r="C269" t="s">
        <v>644</v>
      </c>
      <c r="D269">
        <v>40305</v>
      </c>
    </row>
    <row r="270" spans="1:4">
      <c r="A270" t="s">
        <v>828</v>
      </c>
      <c r="B270" t="s">
        <v>367</v>
      </c>
      <c r="C270" t="s">
        <v>585</v>
      </c>
      <c r="D270">
        <v>130904</v>
      </c>
    </row>
    <row r="271" spans="1:4">
      <c r="A271" t="s">
        <v>828</v>
      </c>
      <c r="B271" t="s">
        <v>365</v>
      </c>
      <c r="C271" t="s">
        <v>623</v>
      </c>
      <c r="D271">
        <v>120508</v>
      </c>
    </row>
    <row r="272" spans="1:4">
      <c r="A272" t="s">
        <v>570</v>
      </c>
      <c r="B272" t="s">
        <v>365</v>
      </c>
      <c r="C272" t="s">
        <v>623</v>
      </c>
      <c r="D272">
        <v>120509</v>
      </c>
    </row>
    <row r="273" spans="1:4">
      <c r="A273" t="s">
        <v>829</v>
      </c>
      <c r="B273" t="s">
        <v>371</v>
      </c>
      <c r="C273" t="s">
        <v>697</v>
      </c>
      <c r="D273">
        <v>20404</v>
      </c>
    </row>
    <row r="274" spans="1:4">
      <c r="A274" t="s">
        <v>830</v>
      </c>
      <c r="B274" t="s">
        <v>365</v>
      </c>
      <c r="C274" t="s">
        <v>675</v>
      </c>
      <c r="D274">
        <v>120803</v>
      </c>
    </row>
    <row r="275" spans="1:4">
      <c r="A275" t="s">
        <v>831</v>
      </c>
      <c r="B275" t="s">
        <v>365</v>
      </c>
      <c r="C275" t="s">
        <v>406</v>
      </c>
      <c r="D275">
        <v>120604</v>
      </c>
    </row>
    <row r="276" spans="1:4">
      <c r="A276" t="s">
        <v>487</v>
      </c>
      <c r="B276" t="s">
        <v>365</v>
      </c>
      <c r="C276" t="s">
        <v>712</v>
      </c>
      <c r="D276">
        <v>120402</v>
      </c>
    </row>
    <row r="277" spans="1:4">
      <c r="A277" t="s">
        <v>832</v>
      </c>
      <c r="B277" t="s">
        <v>365</v>
      </c>
      <c r="C277" t="s">
        <v>700</v>
      </c>
      <c r="D277">
        <v>120203</v>
      </c>
    </row>
    <row r="278" spans="1:4">
      <c r="A278" t="s">
        <v>833</v>
      </c>
      <c r="B278" t="s">
        <v>365</v>
      </c>
      <c r="C278" t="s">
        <v>700</v>
      </c>
      <c r="D278">
        <v>120204</v>
      </c>
    </row>
    <row r="279" spans="1:4">
      <c r="A279" t="s">
        <v>834</v>
      </c>
      <c r="B279" t="s">
        <v>365</v>
      </c>
      <c r="C279" t="s">
        <v>700</v>
      </c>
      <c r="D279">
        <v>120205</v>
      </c>
    </row>
    <row r="280" spans="1:4">
      <c r="A280" t="s">
        <v>835</v>
      </c>
      <c r="B280" t="s">
        <v>365</v>
      </c>
      <c r="C280" t="s">
        <v>700</v>
      </c>
      <c r="D280">
        <v>120206</v>
      </c>
    </row>
    <row r="281" spans="1:4">
      <c r="A281" t="s">
        <v>836</v>
      </c>
      <c r="B281" t="s">
        <v>365</v>
      </c>
      <c r="C281" t="s">
        <v>700</v>
      </c>
      <c r="D281">
        <v>120201</v>
      </c>
    </row>
    <row r="282" spans="1:4">
      <c r="A282" t="s">
        <v>372</v>
      </c>
      <c r="B282" t="s">
        <v>367</v>
      </c>
      <c r="C282" t="s">
        <v>635</v>
      </c>
      <c r="D282">
        <v>130709</v>
      </c>
    </row>
    <row r="283" spans="1:4">
      <c r="A283" t="s">
        <v>837</v>
      </c>
      <c r="B283" t="s">
        <v>374</v>
      </c>
      <c r="C283" t="s">
        <v>646</v>
      </c>
      <c r="D283">
        <v>91111</v>
      </c>
    </row>
    <row r="284" spans="1:4">
      <c r="A284" t="s">
        <v>572</v>
      </c>
      <c r="B284" t="s">
        <v>375</v>
      </c>
      <c r="C284" t="s">
        <v>664</v>
      </c>
      <c r="D284">
        <v>41201</v>
      </c>
    </row>
    <row r="285" spans="1:4">
      <c r="A285" t="s">
        <v>838</v>
      </c>
      <c r="B285" t="s">
        <v>375</v>
      </c>
      <c r="C285" t="s">
        <v>473</v>
      </c>
      <c r="D285">
        <v>40802</v>
      </c>
    </row>
    <row r="286" spans="1:4">
      <c r="A286" t="s">
        <v>839</v>
      </c>
      <c r="B286" t="s">
        <v>367</v>
      </c>
      <c r="C286" t="s">
        <v>635</v>
      </c>
      <c r="D286">
        <v>130710</v>
      </c>
    </row>
    <row r="287" spans="1:4">
      <c r="A287" t="s">
        <v>840</v>
      </c>
      <c r="B287" t="s">
        <v>373</v>
      </c>
      <c r="C287" t="s">
        <v>634</v>
      </c>
      <c r="D287">
        <v>70711</v>
      </c>
    </row>
    <row r="288" spans="1:4">
      <c r="A288" t="s">
        <v>841</v>
      </c>
      <c r="B288" t="s">
        <v>366</v>
      </c>
      <c r="C288" t="s">
        <v>680</v>
      </c>
      <c r="D288">
        <v>30404</v>
      </c>
    </row>
    <row r="289" spans="1:4">
      <c r="A289" t="s">
        <v>842</v>
      </c>
      <c r="B289" t="s">
        <v>367</v>
      </c>
      <c r="C289" t="s">
        <v>635</v>
      </c>
      <c r="D289">
        <v>130711</v>
      </c>
    </row>
    <row r="290" spans="1:4">
      <c r="A290" t="s">
        <v>843</v>
      </c>
      <c r="B290" t="s">
        <v>365</v>
      </c>
      <c r="C290" t="s">
        <v>712</v>
      </c>
      <c r="D290">
        <v>120403</v>
      </c>
    </row>
    <row r="291" spans="1:4">
      <c r="A291" t="s">
        <v>511</v>
      </c>
      <c r="B291" t="s">
        <v>369</v>
      </c>
      <c r="C291" t="s">
        <v>689</v>
      </c>
      <c r="D291">
        <v>50105</v>
      </c>
    </row>
    <row r="292" spans="1:4">
      <c r="A292" t="s">
        <v>844</v>
      </c>
      <c r="B292" t="s">
        <v>375</v>
      </c>
      <c r="C292" t="s">
        <v>631</v>
      </c>
      <c r="D292">
        <v>40405</v>
      </c>
    </row>
    <row r="293" spans="1:4">
      <c r="A293" t="s">
        <v>553</v>
      </c>
      <c r="B293" t="s">
        <v>730</v>
      </c>
      <c r="C293" t="s">
        <v>554</v>
      </c>
      <c r="D293">
        <v>110202</v>
      </c>
    </row>
    <row r="294" spans="1:4">
      <c r="A294" t="s">
        <v>425</v>
      </c>
      <c r="B294" t="s">
        <v>370</v>
      </c>
      <c r="C294" t="s">
        <v>636</v>
      </c>
      <c r="D294">
        <v>81003</v>
      </c>
    </row>
    <row r="295" spans="1:4">
      <c r="A295" t="s">
        <v>383</v>
      </c>
      <c r="B295" t="s">
        <v>367</v>
      </c>
      <c r="C295" t="s">
        <v>641</v>
      </c>
      <c r="D295">
        <v>130102</v>
      </c>
    </row>
    <row r="296" spans="1:4">
      <c r="A296" t="s">
        <v>395</v>
      </c>
      <c r="B296" t="s">
        <v>370</v>
      </c>
      <c r="C296" t="s">
        <v>370</v>
      </c>
      <c r="D296">
        <v>80812</v>
      </c>
    </row>
    <row r="297" spans="1:4">
      <c r="A297" t="s">
        <v>395</v>
      </c>
      <c r="B297" t="s">
        <v>371</v>
      </c>
      <c r="C297" t="s">
        <v>637</v>
      </c>
      <c r="D297">
        <v>20206</v>
      </c>
    </row>
    <row r="298" spans="1:4">
      <c r="A298" t="s">
        <v>845</v>
      </c>
      <c r="B298" t="s">
        <v>375</v>
      </c>
      <c r="C298" t="s">
        <v>846</v>
      </c>
      <c r="D298">
        <v>41102</v>
      </c>
    </row>
    <row r="299" spans="1:4">
      <c r="A299" t="s">
        <v>847</v>
      </c>
      <c r="B299" t="s">
        <v>375</v>
      </c>
      <c r="C299" t="s">
        <v>661</v>
      </c>
      <c r="D299">
        <v>41305</v>
      </c>
    </row>
    <row r="300" spans="1:4">
      <c r="A300" t="s">
        <v>406</v>
      </c>
      <c r="B300" t="s">
        <v>365</v>
      </c>
      <c r="C300" t="s">
        <v>406</v>
      </c>
      <c r="D300">
        <v>120605</v>
      </c>
    </row>
    <row r="301" spans="1:4">
      <c r="A301" t="s">
        <v>848</v>
      </c>
      <c r="B301" t="s">
        <v>365</v>
      </c>
      <c r="C301" t="s">
        <v>632</v>
      </c>
      <c r="D301">
        <v>120306</v>
      </c>
    </row>
    <row r="302" spans="1:4">
      <c r="A302" t="s">
        <v>457</v>
      </c>
      <c r="B302" t="s">
        <v>365</v>
      </c>
      <c r="C302" t="s">
        <v>457</v>
      </c>
      <c r="D302">
        <v>120701</v>
      </c>
    </row>
    <row r="303" spans="1:4">
      <c r="A303" t="s">
        <v>543</v>
      </c>
      <c r="B303" t="s">
        <v>372</v>
      </c>
      <c r="C303" t="s">
        <v>722</v>
      </c>
      <c r="D303">
        <v>60102</v>
      </c>
    </row>
    <row r="304" spans="1:4">
      <c r="A304" t="s">
        <v>543</v>
      </c>
      <c r="B304" t="s">
        <v>372</v>
      </c>
      <c r="C304" t="s">
        <v>759</v>
      </c>
      <c r="D304">
        <v>60305</v>
      </c>
    </row>
    <row r="305" spans="1:4">
      <c r="A305" t="s">
        <v>849</v>
      </c>
      <c r="B305" t="s">
        <v>374</v>
      </c>
      <c r="C305" t="s">
        <v>642</v>
      </c>
      <c r="D305">
        <v>90104</v>
      </c>
    </row>
    <row r="306" spans="1:4">
      <c r="A306" t="s">
        <v>850</v>
      </c>
      <c r="B306" t="s">
        <v>374</v>
      </c>
      <c r="C306" t="s">
        <v>692</v>
      </c>
      <c r="D306">
        <v>91002</v>
      </c>
    </row>
    <row r="307" spans="1:4">
      <c r="A307" t="s">
        <v>850</v>
      </c>
      <c r="B307" t="s">
        <v>373</v>
      </c>
      <c r="C307" t="s">
        <v>373</v>
      </c>
      <c r="D307">
        <v>70303</v>
      </c>
    </row>
    <row r="308" spans="1:4">
      <c r="A308" t="s">
        <v>489</v>
      </c>
      <c r="B308" t="s">
        <v>375</v>
      </c>
      <c r="C308" t="s">
        <v>450</v>
      </c>
      <c r="D308">
        <v>40501</v>
      </c>
    </row>
    <row r="309" spans="1:4">
      <c r="A309" t="s">
        <v>851</v>
      </c>
      <c r="B309" t="s">
        <v>366</v>
      </c>
      <c r="C309" t="s">
        <v>620</v>
      </c>
      <c r="D309">
        <v>30204</v>
      </c>
    </row>
    <row r="310" spans="1:4">
      <c r="A310" t="s">
        <v>852</v>
      </c>
      <c r="B310" t="s">
        <v>373</v>
      </c>
      <c r="C310" t="s">
        <v>776</v>
      </c>
      <c r="D310">
        <v>70105</v>
      </c>
    </row>
    <row r="311" spans="1:4">
      <c r="A311" t="s">
        <v>853</v>
      </c>
      <c r="B311" t="s">
        <v>370</v>
      </c>
      <c r="C311" t="s">
        <v>854</v>
      </c>
      <c r="D311">
        <v>80202</v>
      </c>
    </row>
    <row r="312" spans="1:4">
      <c r="A312" t="s">
        <v>855</v>
      </c>
      <c r="B312" t="s">
        <v>367</v>
      </c>
      <c r="C312" t="s">
        <v>585</v>
      </c>
      <c r="D312">
        <v>130905</v>
      </c>
    </row>
    <row r="313" spans="1:4">
      <c r="A313" t="s">
        <v>856</v>
      </c>
      <c r="B313" t="s">
        <v>370</v>
      </c>
      <c r="C313" t="s">
        <v>854</v>
      </c>
      <c r="D313">
        <v>80203</v>
      </c>
    </row>
    <row r="314" spans="1:4">
      <c r="A314" t="s">
        <v>857</v>
      </c>
      <c r="B314" t="s">
        <v>373</v>
      </c>
      <c r="C314" t="s">
        <v>373</v>
      </c>
      <c r="D314">
        <v>70304</v>
      </c>
    </row>
    <row r="315" spans="1:4">
      <c r="A315" t="s">
        <v>858</v>
      </c>
      <c r="B315" t="s">
        <v>375</v>
      </c>
      <c r="C315" t="s">
        <v>450</v>
      </c>
      <c r="D315">
        <v>40506</v>
      </c>
    </row>
    <row r="316" spans="1:4">
      <c r="A316" t="s">
        <v>429</v>
      </c>
      <c r="B316" t="s">
        <v>370</v>
      </c>
      <c r="C316" t="s">
        <v>370</v>
      </c>
      <c r="D316">
        <v>80804</v>
      </c>
    </row>
    <row r="317" spans="1:4">
      <c r="A317" t="s">
        <v>859</v>
      </c>
      <c r="B317" t="s">
        <v>374</v>
      </c>
      <c r="C317" t="s">
        <v>705</v>
      </c>
      <c r="D317">
        <v>90603</v>
      </c>
    </row>
    <row r="318" spans="1:4">
      <c r="A318" t="s">
        <v>860</v>
      </c>
      <c r="B318" t="s">
        <v>364</v>
      </c>
      <c r="C318" t="s">
        <v>655</v>
      </c>
      <c r="D318">
        <v>10209</v>
      </c>
    </row>
    <row r="319" spans="1:4">
      <c r="A319" t="s">
        <v>861</v>
      </c>
      <c r="B319" t="s">
        <v>370</v>
      </c>
      <c r="C319" t="s">
        <v>854</v>
      </c>
      <c r="D319">
        <v>80204</v>
      </c>
    </row>
    <row r="320" spans="1:4">
      <c r="A320" t="s">
        <v>862</v>
      </c>
      <c r="B320" t="s">
        <v>367</v>
      </c>
      <c r="C320" t="s">
        <v>585</v>
      </c>
      <c r="D320">
        <v>130906</v>
      </c>
    </row>
    <row r="321" spans="1:4">
      <c r="A321" t="s">
        <v>862</v>
      </c>
      <c r="B321" t="s">
        <v>374</v>
      </c>
      <c r="C321" t="s">
        <v>653</v>
      </c>
      <c r="D321">
        <v>90206</v>
      </c>
    </row>
    <row r="322" spans="1:4">
      <c r="A322" t="s">
        <v>863</v>
      </c>
      <c r="B322" t="s">
        <v>373</v>
      </c>
      <c r="C322" t="s">
        <v>477</v>
      </c>
      <c r="D322">
        <v>70209</v>
      </c>
    </row>
    <row r="323" spans="1:4">
      <c r="A323" t="s">
        <v>564</v>
      </c>
      <c r="B323" t="s">
        <v>373</v>
      </c>
      <c r="C323" t="s">
        <v>647</v>
      </c>
      <c r="D323">
        <v>70408</v>
      </c>
    </row>
    <row r="324" spans="1:4">
      <c r="A324" t="s">
        <v>539</v>
      </c>
      <c r="B324" t="s">
        <v>374</v>
      </c>
      <c r="C324" t="s">
        <v>564</v>
      </c>
      <c r="D324">
        <v>90401</v>
      </c>
    </row>
    <row r="325" spans="1:4">
      <c r="A325" t="s">
        <v>864</v>
      </c>
      <c r="B325" t="s">
        <v>373</v>
      </c>
      <c r="C325" t="s">
        <v>477</v>
      </c>
      <c r="D325">
        <v>70210</v>
      </c>
    </row>
    <row r="326" spans="1:4">
      <c r="A326" t="s">
        <v>865</v>
      </c>
      <c r="B326" t="s">
        <v>374</v>
      </c>
      <c r="C326" t="s">
        <v>642</v>
      </c>
      <c r="D326">
        <v>90103</v>
      </c>
    </row>
    <row r="327" spans="1:4">
      <c r="A327" t="s">
        <v>535</v>
      </c>
      <c r="B327" t="s">
        <v>373</v>
      </c>
      <c r="C327" t="s">
        <v>477</v>
      </c>
      <c r="D327">
        <v>70211</v>
      </c>
    </row>
    <row r="328" spans="1:4">
      <c r="A328" t="s">
        <v>866</v>
      </c>
      <c r="B328" t="s">
        <v>369</v>
      </c>
      <c r="C328" t="s">
        <v>689</v>
      </c>
      <c r="D328">
        <v>50101</v>
      </c>
    </row>
    <row r="329" spans="1:4">
      <c r="A329" t="s">
        <v>867</v>
      </c>
      <c r="B329" t="s">
        <v>373</v>
      </c>
      <c r="C329" t="s">
        <v>776</v>
      </c>
      <c r="D329">
        <v>70106</v>
      </c>
    </row>
    <row r="330" spans="1:4">
      <c r="A330" t="s">
        <v>868</v>
      </c>
      <c r="B330" t="s">
        <v>371</v>
      </c>
      <c r="C330" t="s">
        <v>771</v>
      </c>
      <c r="D330">
        <v>20505</v>
      </c>
    </row>
    <row r="331" spans="1:4">
      <c r="A331" t="s">
        <v>530</v>
      </c>
      <c r="B331" t="s">
        <v>374</v>
      </c>
      <c r="C331" t="s">
        <v>692</v>
      </c>
      <c r="D331">
        <v>91003</v>
      </c>
    </row>
    <row r="332" spans="1:4">
      <c r="A332" t="s">
        <v>869</v>
      </c>
      <c r="B332" t="s">
        <v>371</v>
      </c>
      <c r="C332" t="s">
        <v>779</v>
      </c>
      <c r="D332">
        <v>20301</v>
      </c>
    </row>
    <row r="333" spans="1:4">
      <c r="A333" t="s">
        <v>870</v>
      </c>
      <c r="B333" t="s">
        <v>372</v>
      </c>
      <c r="C333" t="s">
        <v>759</v>
      </c>
      <c r="D333">
        <v>60306</v>
      </c>
    </row>
    <row r="334" spans="1:4">
      <c r="A334" t="s">
        <v>871</v>
      </c>
      <c r="B334" t="s">
        <v>374</v>
      </c>
      <c r="C334" t="s">
        <v>653</v>
      </c>
      <c r="D334">
        <v>90207</v>
      </c>
    </row>
    <row r="335" spans="1:4">
      <c r="A335" t="s">
        <v>872</v>
      </c>
      <c r="B335" t="s">
        <v>374</v>
      </c>
      <c r="C335" t="s">
        <v>692</v>
      </c>
      <c r="D335">
        <v>91004</v>
      </c>
    </row>
    <row r="336" spans="1:4">
      <c r="A336" t="s">
        <v>873</v>
      </c>
      <c r="B336" t="s">
        <v>367</v>
      </c>
      <c r="C336" t="s">
        <v>635</v>
      </c>
      <c r="D336">
        <v>130712</v>
      </c>
    </row>
    <row r="337" spans="1:4">
      <c r="A337" t="s">
        <v>561</v>
      </c>
      <c r="B337" t="s">
        <v>374</v>
      </c>
      <c r="C337" t="s">
        <v>646</v>
      </c>
      <c r="D337">
        <v>91107</v>
      </c>
    </row>
    <row r="338" spans="1:4">
      <c r="A338" t="s">
        <v>874</v>
      </c>
      <c r="B338" t="s">
        <v>374</v>
      </c>
      <c r="C338" t="s">
        <v>653</v>
      </c>
      <c r="D338">
        <v>90208</v>
      </c>
    </row>
    <row r="339" spans="1:4">
      <c r="A339" t="s">
        <v>875</v>
      </c>
      <c r="B339" t="s">
        <v>373</v>
      </c>
      <c r="C339" t="s">
        <v>477</v>
      </c>
      <c r="D339">
        <v>70212</v>
      </c>
    </row>
    <row r="340" spans="1:4">
      <c r="A340" t="s">
        <v>562</v>
      </c>
      <c r="B340" t="s">
        <v>374</v>
      </c>
      <c r="C340" t="s">
        <v>646</v>
      </c>
      <c r="D340">
        <v>91112</v>
      </c>
    </row>
    <row r="341" spans="1:4">
      <c r="A341" t="s">
        <v>876</v>
      </c>
      <c r="B341" t="s">
        <v>367</v>
      </c>
      <c r="C341" t="s">
        <v>681</v>
      </c>
      <c r="D341">
        <v>130308</v>
      </c>
    </row>
    <row r="342" spans="1:4">
      <c r="A342" t="s">
        <v>877</v>
      </c>
      <c r="B342" t="s">
        <v>373</v>
      </c>
      <c r="C342" t="s">
        <v>634</v>
      </c>
      <c r="D342">
        <v>70709</v>
      </c>
    </row>
    <row r="343" spans="1:4">
      <c r="A343" t="s">
        <v>593</v>
      </c>
      <c r="B343" t="s">
        <v>373</v>
      </c>
      <c r="C343" t="s">
        <v>373</v>
      </c>
      <c r="D343">
        <v>70301</v>
      </c>
    </row>
    <row r="344" spans="1:4">
      <c r="A344" t="s">
        <v>878</v>
      </c>
      <c r="B344" t="s">
        <v>374</v>
      </c>
      <c r="C344" t="s">
        <v>653</v>
      </c>
      <c r="D344">
        <v>90209</v>
      </c>
    </row>
    <row r="345" spans="1:4">
      <c r="A345" t="s">
        <v>879</v>
      </c>
      <c r="B345" t="s">
        <v>373</v>
      </c>
      <c r="C345" t="s">
        <v>761</v>
      </c>
      <c r="D345">
        <v>70603</v>
      </c>
    </row>
    <row r="346" spans="1:4">
      <c r="A346" t="s">
        <v>880</v>
      </c>
      <c r="B346" t="s">
        <v>375</v>
      </c>
      <c r="C346" t="s">
        <v>846</v>
      </c>
      <c r="D346">
        <v>41103</v>
      </c>
    </row>
    <row r="347" spans="1:4">
      <c r="A347" t="s">
        <v>411</v>
      </c>
      <c r="B347" t="s">
        <v>730</v>
      </c>
      <c r="C347" t="s">
        <v>731</v>
      </c>
      <c r="D347">
        <v>110102</v>
      </c>
    </row>
    <row r="348" spans="1:4">
      <c r="A348" t="s">
        <v>881</v>
      </c>
      <c r="B348" t="s">
        <v>375</v>
      </c>
      <c r="C348" t="s">
        <v>661</v>
      </c>
      <c r="D348">
        <v>41306</v>
      </c>
    </row>
    <row r="349" spans="1:4">
      <c r="A349" t="s">
        <v>882</v>
      </c>
      <c r="B349" t="s">
        <v>365</v>
      </c>
      <c r="C349" t="s">
        <v>712</v>
      </c>
      <c r="D349">
        <v>120404</v>
      </c>
    </row>
    <row r="350" spans="1:4">
      <c r="A350" t="s">
        <v>883</v>
      </c>
      <c r="B350" t="s">
        <v>372</v>
      </c>
      <c r="C350" t="s">
        <v>754</v>
      </c>
      <c r="D350">
        <v>60602</v>
      </c>
    </row>
    <row r="351" spans="1:4">
      <c r="A351" t="s">
        <v>884</v>
      </c>
      <c r="B351" t="s">
        <v>373</v>
      </c>
      <c r="C351" t="s">
        <v>373</v>
      </c>
      <c r="D351">
        <v>70305</v>
      </c>
    </row>
    <row r="352" spans="1:4">
      <c r="A352" t="s">
        <v>884</v>
      </c>
      <c r="B352" t="s">
        <v>374</v>
      </c>
      <c r="C352" t="s">
        <v>695</v>
      </c>
      <c r="D352">
        <v>90308</v>
      </c>
    </row>
    <row r="353" spans="1:4">
      <c r="A353" t="s">
        <v>387</v>
      </c>
      <c r="B353" t="s">
        <v>370</v>
      </c>
      <c r="C353" t="s">
        <v>370</v>
      </c>
      <c r="D353">
        <v>80816</v>
      </c>
    </row>
    <row r="354" spans="1:4">
      <c r="A354" t="s">
        <v>885</v>
      </c>
      <c r="B354" t="s">
        <v>364</v>
      </c>
      <c r="C354" t="s">
        <v>655</v>
      </c>
      <c r="D354">
        <v>10210</v>
      </c>
    </row>
    <row r="355" spans="1:4">
      <c r="A355" t="s">
        <v>886</v>
      </c>
      <c r="B355" t="s">
        <v>373</v>
      </c>
      <c r="C355" t="s">
        <v>373</v>
      </c>
      <c r="D355">
        <v>70306</v>
      </c>
    </row>
    <row r="356" spans="1:4">
      <c r="A356" t="s">
        <v>887</v>
      </c>
      <c r="B356" t="s">
        <v>374</v>
      </c>
      <c r="C356" t="s">
        <v>653</v>
      </c>
      <c r="D356">
        <v>90210</v>
      </c>
    </row>
    <row r="357" spans="1:4">
      <c r="A357" t="s">
        <v>888</v>
      </c>
      <c r="B357" t="s">
        <v>371</v>
      </c>
      <c r="C357" t="s">
        <v>697</v>
      </c>
      <c r="D357">
        <v>20405</v>
      </c>
    </row>
    <row r="358" spans="1:4">
      <c r="A358" t="s">
        <v>888</v>
      </c>
      <c r="B358" t="s">
        <v>374</v>
      </c>
      <c r="C358" t="s">
        <v>702</v>
      </c>
      <c r="D358">
        <v>90702</v>
      </c>
    </row>
    <row r="359" spans="1:4">
      <c r="A359" t="s">
        <v>889</v>
      </c>
      <c r="B359" t="s">
        <v>367</v>
      </c>
      <c r="C359" t="s">
        <v>660</v>
      </c>
      <c r="D359">
        <v>130407</v>
      </c>
    </row>
    <row r="360" spans="1:4">
      <c r="A360" t="s">
        <v>889</v>
      </c>
      <c r="B360" t="s">
        <v>375</v>
      </c>
      <c r="C360" t="s">
        <v>846</v>
      </c>
      <c r="D360">
        <v>41101</v>
      </c>
    </row>
    <row r="361" spans="1:4">
      <c r="A361" t="s">
        <v>890</v>
      </c>
      <c r="B361" t="s">
        <v>372</v>
      </c>
      <c r="C361" t="s">
        <v>759</v>
      </c>
      <c r="D361">
        <v>60309</v>
      </c>
    </row>
    <row r="362" spans="1:4">
      <c r="A362" t="s">
        <v>483</v>
      </c>
      <c r="B362" t="s">
        <v>375</v>
      </c>
      <c r="C362" t="s">
        <v>513</v>
      </c>
      <c r="D362">
        <v>40606</v>
      </c>
    </row>
    <row r="363" spans="1:4">
      <c r="A363" t="s">
        <v>483</v>
      </c>
      <c r="B363" t="s">
        <v>371</v>
      </c>
      <c r="C363" t="s">
        <v>779</v>
      </c>
      <c r="D363">
        <v>20306</v>
      </c>
    </row>
    <row r="364" spans="1:4">
      <c r="A364" t="s">
        <v>409</v>
      </c>
      <c r="B364" t="s">
        <v>370</v>
      </c>
      <c r="C364" t="s">
        <v>370</v>
      </c>
      <c r="D364">
        <v>80820</v>
      </c>
    </row>
    <row r="365" spans="1:4">
      <c r="A365" t="s">
        <v>433</v>
      </c>
      <c r="B365" t="s">
        <v>370</v>
      </c>
      <c r="C365" t="s">
        <v>583</v>
      </c>
      <c r="D365">
        <v>80505</v>
      </c>
    </row>
    <row r="366" spans="1:4">
      <c r="A366" t="s">
        <v>891</v>
      </c>
      <c r="B366" t="s">
        <v>372</v>
      </c>
      <c r="C366" t="s">
        <v>718</v>
      </c>
      <c r="D366">
        <v>60201</v>
      </c>
    </row>
    <row r="367" spans="1:4">
      <c r="A367" t="s">
        <v>892</v>
      </c>
      <c r="B367" t="s">
        <v>367</v>
      </c>
      <c r="C367" t="s">
        <v>681</v>
      </c>
      <c r="D367">
        <v>130309</v>
      </c>
    </row>
    <row r="368" spans="1:4">
      <c r="A368" t="s">
        <v>516</v>
      </c>
      <c r="B368" t="s">
        <v>373</v>
      </c>
      <c r="C368" t="s">
        <v>647</v>
      </c>
      <c r="D368">
        <v>70409</v>
      </c>
    </row>
    <row r="369" spans="1:4">
      <c r="A369" t="s">
        <v>893</v>
      </c>
      <c r="B369" t="s">
        <v>374</v>
      </c>
      <c r="C369" t="s">
        <v>516</v>
      </c>
      <c r="D369">
        <v>90501</v>
      </c>
    </row>
    <row r="370" spans="1:4">
      <c r="A370" t="s">
        <v>894</v>
      </c>
      <c r="B370" t="s">
        <v>373</v>
      </c>
      <c r="C370" t="s">
        <v>477</v>
      </c>
      <c r="D370">
        <v>70213</v>
      </c>
    </row>
    <row r="371" spans="1:4">
      <c r="A371" t="s">
        <v>477</v>
      </c>
      <c r="B371" t="s">
        <v>364</v>
      </c>
      <c r="C371" t="s">
        <v>655</v>
      </c>
      <c r="D371">
        <v>10207</v>
      </c>
    </row>
    <row r="372" spans="1:4">
      <c r="A372" t="s">
        <v>895</v>
      </c>
      <c r="B372" t="s">
        <v>373</v>
      </c>
      <c r="C372" t="s">
        <v>477</v>
      </c>
      <c r="D372">
        <v>70201</v>
      </c>
    </row>
    <row r="373" spans="1:4">
      <c r="A373" t="s">
        <v>896</v>
      </c>
      <c r="B373" t="s">
        <v>373</v>
      </c>
      <c r="C373" t="s">
        <v>477</v>
      </c>
      <c r="D373">
        <v>70214</v>
      </c>
    </row>
    <row r="374" spans="1:4">
      <c r="A374" t="s">
        <v>897</v>
      </c>
      <c r="B374" t="s">
        <v>373</v>
      </c>
      <c r="C374" t="s">
        <v>776</v>
      </c>
      <c r="D374">
        <v>70107</v>
      </c>
    </row>
    <row r="375" spans="1:4">
      <c r="A375" t="s">
        <v>898</v>
      </c>
      <c r="B375" t="s">
        <v>367</v>
      </c>
      <c r="C375" t="s">
        <v>585</v>
      </c>
      <c r="D375">
        <v>130907</v>
      </c>
    </row>
    <row r="376" spans="1:4">
      <c r="A376" t="s">
        <v>899</v>
      </c>
      <c r="B376" t="s">
        <v>374</v>
      </c>
      <c r="C376" t="s">
        <v>705</v>
      </c>
      <c r="D376">
        <v>90604</v>
      </c>
    </row>
    <row r="377" spans="1:4">
      <c r="A377" t="s">
        <v>899</v>
      </c>
      <c r="B377" t="s">
        <v>372</v>
      </c>
      <c r="C377" t="s">
        <v>718</v>
      </c>
      <c r="D377">
        <v>60205</v>
      </c>
    </row>
    <row r="378" spans="1:4">
      <c r="A378" t="s">
        <v>527</v>
      </c>
      <c r="B378" t="s">
        <v>367</v>
      </c>
      <c r="C378" t="s">
        <v>681</v>
      </c>
      <c r="D378">
        <v>130310</v>
      </c>
    </row>
    <row r="379" spans="1:4">
      <c r="A379" t="s">
        <v>900</v>
      </c>
      <c r="B379" t="s">
        <v>366</v>
      </c>
      <c r="C379" t="s">
        <v>366</v>
      </c>
      <c r="D379">
        <v>30108</v>
      </c>
    </row>
    <row r="380" spans="1:4">
      <c r="A380" t="s">
        <v>607</v>
      </c>
      <c r="B380" t="s">
        <v>375</v>
      </c>
      <c r="C380" t="s">
        <v>422</v>
      </c>
      <c r="D380">
        <v>40202</v>
      </c>
    </row>
    <row r="381" spans="1:4">
      <c r="A381" t="s">
        <v>901</v>
      </c>
      <c r="B381" t="s">
        <v>373</v>
      </c>
      <c r="C381" t="s">
        <v>776</v>
      </c>
      <c r="D381">
        <v>70108</v>
      </c>
    </row>
    <row r="382" spans="1:4">
      <c r="A382" t="s">
        <v>902</v>
      </c>
      <c r="B382" t="s">
        <v>372</v>
      </c>
      <c r="C382" t="s">
        <v>722</v>
      </c>
      <c r="D382">
        <v>60104</v>
      </c>
    </row>
    <row r="383" spans="1:4">
      <c r="A383" t="s">
        <v>903</v>
      </c>
      <c r="B383" t="s">
        <v>374</v>
      </c>
      <c r="C383" t="s">
        <v>639</v>
      </c>
      <c r="D383">
        <v>91201</v>
      </c>
    </row>
    <row r="384" spans="1:4">
      <c r="A384" t="s">
        <v>904</v>
      </c>
      <c r="B384" t="s">
        <v>372</v>
      </c>
      <c r="C384" t="s">
        <v>678</v>
      </c>
      <c r="D384">
        <v>60504</v>
      </c>
    </row>
    <row r="385" spans="1:4">
      <c r="A385" t="s">
        <v>905</v>
      </c>
      <c r="B385" t="s">
        <v>373</v>
      </c>
      <c r="C385" t="s">
        <v>647</v>
      </c>
      <c r="D385">
        <v>70410</v>
      </c>
    </row>
    <row r="386" spans="1:4">
      <c r="A386" t="s">
        <v>906</v>
      </c>
      <c r="B386" t="s">
        <v>371</v>
      </c>
      <c r="C386" t="s">
        <v>779</v>
      </c>
      <c r="D386">
        <v>20304</v>
      </c>
    </row>
    <row r="387" spans="1:4">
      <c r="A387" t="s">
        <v>906</v>
      </c>
      <c r="B387" t="s">
        <v>372</v>
      </c>
      <c r="C387" t="s">
        <v>714</v>
      </c>
      <c r="D387">
        <v>60404</v>
      </c>
    </row>
    <row r="388" spans="1:4">
      <c r="A388" t="s">
        <v>906</v>
      </c>
      <c r="B388" t="s">
        <v>374</v>
      </c>
      <c r="C388" t="s">
        <v>564</v>
      </c>
      <c r="D388">
        <v>90404</v>
      </c>
    </row>
    <row r="389" spans="1:4">
      <c r="A389" t="s">
        <v>907</v>
      </c>
      <c r="B389" t="s">
        <v>373</v>
      </c>
      <c r="C389" t="s">
        <v>373</v>
      </c>
      <c r="D389">
        <v>70309</v>
      </c>
    </row>
    <row r="390" spans="1:4">
      <c r="A390" t="s">
        <v>588</v>
      </c>
      <c r="B390" t="s">
        <v>371</v>
      </c>
      <c r="C390" t="s">
        <v>779</v>
      </c>
      <c r="D390">
        <v>20307</v>
      </c>
    </row>
    <row r="391" spans="1:4">
      <c r="A391" t="s">
        <v>908</v>
      </c>
      <c r="B391" t="s">
        <v>374</v>
      </c>
      <c r="C391" t="s">
        <v>516</v>
      </c>
      <c r="D391">
        <v>90507</v>
      </c>
    </row>
    <row r="392" spans="1:4">
      <c r="A392" t="s">
        <v>909</v>
      </c>
      <c r="B392" t="s">
        <v>365</v>
      </c>
      <c r="C392" t="s">
        <v>630</v>
      </c>
      <c r="D392">
        <v>120903</v>
      </c>
    </row>
    <row r="393" spans="1:4">
      <c r="A393" t="s">
        <v>490</v>
      </c>
      <c r="B393" t="s">
        <v>374</v>
      </c>
      <c r="C393" t="s">
        <v>692</v>
      </c>
      <c r="D393">
        <v>91008</v>
      </c>
    </row>
    <row r="394" spans="1:4">
      <c r="A394" t="s">
        <v>490</v>
      </c>
      <c r="B394" t="s">
        <v>375</v>
      </c>
      <c r="C394" t="s">
        <v>748</v>
      </c>
      <c r="D394">
        <v>40708</v>
      </c>
    </row>
    <row r="395" spans="1:4">
      <c r="A395" t="s">
        <v>910</v>
      </c>
      <c r="B395" t="s">
        <v>375</v>
      </c>
      <c r="C395" t="s">
        <v>748</v>
      </c>
      <c r="D395">
        <v>40703</v>
      </c>
    </row>
    <row r="396" spans="1:4">
      <c r="A396" t="s">
        <v>911</v>
      </c>
      <c r="B396" t="s">
        <v>375</v>
      </c>
      <c r="C396" t="s">
        <v>473</v>
      </c>
      <c r="D396">
        <v>40803</v>
      </c>
    </row>
    <row r="397" spans="1:4">
      <c r="A397" t="s">
        <v>911</v>
      </c>
      <c r="B397" t="s">
        <v>373</v>
      </c>
      <c r="C397" t="s">
        <v>373</v>
      </c>
      <c r="D397">
        <v>70307</v>
      </c>
    </row>
    <row r="398" spans="1:4">
      <c r="A398" t="s">
        <v>912</v>
      </c>
      <c r="B398" t="s">
        <v>373</v>
      </c>
      <c r="C398" t="s">
        <v>913</v>
      </c>
      <c r="D398">
        <v>70502</v>
      </c>
    </row>
    <row r="399" spans="1:4">
      <c r="A399" t="s">
        <v>914</v>
      </c>
      <c r="B399" t="s">
        <v>372</v>
      </c>
      <c r="C399" t="s">
        <v>726</v>
      </c>
      <c r="D399">
        <v>60705</v>
      </c>
    </row>
    <row r="400" spans="1:4">
      <c r="A400" t="s">
        <v>915</v>
      </c>
      <c r="B400" t="s">
        <v>374</v>
      </c>
      <c r="C400" t="s">
        <v>702</v>
      </c>
      <c r="D400">
        <v>90703</v>
      </c>
    </row>
    <row r="401" spans="1:4">
      <c r="A401" t="s">
        <v>915</v>
      </c>
      <c r="B401" t="s">
        <v>372</v>
      </c>
      <c r="C401" t="s">
        <v>678</v>
      </c>
      <c r="D401">
        <v>60503</v>
      </c>
    </row>
    <row r="402" spans="1:4">
      <c r="A402" t="s">
        <v>916</v>
      </c>
      <c r="B402" t="s">
        <v>372</v>
      </c>
      <c r="C402" t="s">
        <v>759</v>
      </c>
      <c r="D402">
        <v>60307</v>
      </c>
    </row>
    <row r="403" spans="1:4">
      <c r="A403" t="s">
        <v>917</v>
      </c>
      <c r="B403" t="s">
        <v>372</v>
      </c>
      <c r="C403" t="s">
        <v>759</v>
      </c>
      <c r="D403">
        <v>60308</v>
      </c>
    </row>
    <row r="404" spans="1:4">
      <c r="A404" t="s">
        <v>918</v>
      </c>
      <c r="B404" t="s">
        <v>367</v>
      </c>
      <c r="C404" t="s">
        <v>635</v>
      </c>
      <c r="D404">
        <v>130713</v>
      </c>
    </row>
    <row r="405" spans="1:4">
      <c r="A405" t="s">
        <v>919</v>
      </c>
      <c r="B405" t="s">
        <v>374</v>
      </c>
      <c r="C405" t="s">
        <v>420</v>
      </c>
      <c r="D405">
        <v>90803</v>
      </c>
    </row>
    <row r="406" spans="1:4">
      <c r="A406" t="s">
        <v>579</v>
      </c>
      <c r="B406" t="s">
        <v>367</v>
      </c>
      <c r="C406" t="s">
        <v>585</v>
      </c>
      <c r="D406">
        <v>130908</v>
      </c>
    </row>
    <row r="407" spans="1:4">
      <c r="A407" t="s">
        <v>920</v>
      </c>
      <c r="B407" t="s">
        <v>372</v>
      </c>
      <c r="C407" t="s">
        <v>714</v>
      </c>
      <c r="D407">
        <v>60403</v>
      </c>
    </row>
    <row r="408" spans="1:4">
      <c r="A408" t="s">
        <v>921</v>
      </c>
      <c r="B408" t="s">
        <v>374</v>
      </c>
      <c r="C408" t="s">
        <v>564</v>
      </c>
      <c r="D408">
        <v>90406</v>
      </c>
    </row>
    <row r="409" spans="1:4">
      <c r="A409" t="s">
        <v>514</v>
      </c>
      <c r="B409" t="s">
        <v>375</v>
      </c>
      <c r="C409" t="s">
        <v>631</v>
      </c>
      <c r="D409">
        <v>40406</v>
      </c>
    </row>
    <row r="410" spans="1:4">
      <c r="A410" t="s">
        <v>922</v>
      </c>
      <c r="B410" t="s">
        <v>373</v>
      </c>
      <c r="C410" t="s">
        <v>373</v>
      </c>
      <c r="D410">
        <v>70308</v>
      </c>
    </row>
    <row r="411" spans="1:4">
      <c r="A411" t="s">
        <v>923</v>
      </c>
      <c r="B411" t="s">
        <v>372</v>
      </c>
      <c r="C411" t="s">
        <v>759</v>
      </c>
      <c r="D411">
        <v>60301</v>
      </c>
    </row>
    <row r="412" spans="1:4">
      <c r="A412" t="s">
        <v>612</v>
      </c>
      <c r="B412" t="s">
        <v>374</v>
      </c>
      <c r="C412" t="s">
        <v>695</v>
      </c>
      <c r="D412">
        <v>90304</v>
      </c>
    </row>
    <row r="413" spans="1:4">
      <c r="A413" t="s">
        <v>924</v>
      </c>
      <c r="B413" t="s">
        <v>373</v>
      </c>
      <c r="C413" t="s">
        <v>647</v>
      </c>
      <c r="D413">
        <v>70401</v>
      </c>
    </row>
    <row r="414" spans="1:4">
      <c r="A414" t="s">
        <v>925</v>
      </c>
      <c r="B414" t="s">
        <v>365</v>
      </c>
      <c r="C414" t="s">
        <v>675</v>
      </c>
      <c r="D414">
        <v>120804</v>
      </c>
    </row>
    <row r="415" spans="1:4">
      <c r="A415" t="s">
        <v>926</v>
      </c>
      <c r="B415" t="s">
        <v>374</v>
      </c>
      <c r="C415" t="s">
        <v>516</v>
      </c>
      <c r="D415">
        <v>90513</v>
      </c>
    </row>
    <row r="416" spans="1:4">
      <c r="A416" t="s">
        <v>927</v>
      </c>
      <c r="B416" t="s">
        <v>730</v>
      </c>
      <c r="C416" t="s">
        <v>731</v>
      </c>
      <c r="D416">
        <v>110103</v>
      </c>
    </row>
    <row r="417" spans="1:4">
      <c r="A417" t="s">
        <v>928</v>
      </c>
      <c r="B417" t="s">
        <v>365</v>
      </c>
      <c r="C417" t="s">
        <v>632</v>
      </c>
      <c r="D417">
        <v>120307</v>
      </c>
    </row>
    <row r="418" spans="1:4">
      <c r="A418" t="s">
        <v>498</v>
      </c>
      <c r="B418" t="s">
        <v>366</v>
      </c>
      <c r="C418" t="s">
        <v>680</v>
      </c>
      <c r="D418">
        <v>30405</v>
      </c>
    </row>
    <row r="419" spans="1:4">
      <c r="A419" t="s">
        <v>929</v>
      </c>
      <c r="B419" t="s">
        <v>373</v>
      </c>
      <c r="C419" t="s">
        <v>913</v>
      </c>
      <c r="D419">
        <v>70503</v>
      </c>
    </row>
    <row r="420" spans="1:4">
      <c r="A420" t="s">
        <v>455</v>
      </c>
      <c r="B420" t="s">
        <v>370</v>
      </c>
      <c r="C420" t="s">
        <v>636</v>
      </c>
      <c r="D420">
        <v>81004</v>
      </c>
    </row>
    <row r="421" spans="1:4">
      <c r="A421" t="s">
        <v>930</v>
      </c>
      <c r="B421" t="s">
        <v>372</v>
      </c>
      <c r="C421" t="s">
        <v>714</v>
      </c>
      <c r="D421">
        <v>60407</v>
      </c>
    </row>
    <row r="422" spans="1:4">
      <c r="A422" t="s">
        <v>931</v>
      </c>
      <c r="B422" t="s">
        <v>367</v>
      </c>
      <c r="C422" t="s">
        <v>635</v>
      </c>
      <c r="D422">
        <v>130714</v>
      </c>
    </row>
    <row r="423" spans="1:4">
      <c r="A423" t="s">
        <v>416</v>
      </c>
      <c r="B423" t="s">
        <v>369</v>
      </c>
      <c r="C423" t="s">
        <v>437</v>
      </c>
      <c r="D423">
        <v>50208</v>
      </c>
    </row>
    <row r="424" spans="1:4">
      <c r="A424" t="s">
        <v>932</v>
      </c>
      <c r="B424" t="s">
        <v>366</v>
      </c>
      <c r="C424" t="s">
        <v>734</v>
      </c>
      <c r="D424">
        <v>30301</v>
      </c>
    </row>
    <row r="425" spans="1:4">
      <c r="A425" t="s">
        <v>933</v>
      </c>
      <c r="B425" t="s">
        <v>364</v>
      </c>
      <c r="C425" t="s">
        <v>649</v>
      </c>
      <c r="D425">
        <v>10302</v>
      </c>
    </row>
    <row r="426" spans="1:4">
      <c r="A426" t="s">
        <v>933</v>
      </c>
      <c r="B426" t="s">
        <v>366</v>
      </c>
      <c r="C426" t="s">
        <v>742</v>
      </c>
      <c r="D426">
        <v>30503</v>
      </c>
    </row>
    <row r="427" spans="1:4">
      <c r="A427" t="s">
        <v>934</v>
      </c>
      <c r="B427" t="s">
        <v>373</v>
      </c>
      <c r="C427" t="s">
        <v>647</v>
      </c>
      <c r="D427">
        <v>70411</v>
      </c>
    </row>
    <row r="428" spans="1:4">
      <c r="A428" t="s">
        <v>544</v>
      </c>
      <c r="B428" t="s">
        <v>372</v>
      </c>
      <c r="C428" t="s">
        <v>722</v>
      </c>
      <c r="D428">
        <v>60103</v>
      </c>
    </row>
    <row r="429" spans="1:4">
      <c r="A429" t="s">
        <v>935</v>
      </c>
      <c r="B429" t="s">
        <v>374</v>
      </c>
      <c r="C429" t="s">
        <v>653</v>
      </c>
      <c r="D429">
        <v>90211</v>
      </c>
    </row>
    <row r="430" spans="1:4">
      <c r="A430" t="s">
        <v>936</v>
      </c>
      <c r="B430" t="s">
        <v>375</v>
      </c>
      <c r="C430" t="s">
        <v>669</v>
      </c>
      <c r="D430">
        <v>41004</v>
      </c>
    </row>
    <row r="431" spans="1:4">
      <c r="A431" t="s">
        <v>589</v>
      </c>
      <c r="B431" t="s">
        <v>374</v>
      </c>
      <c r="C431" t="s">
        <v>705</v>
      </c>
      <c r="D431">
        <v>90601</v>
      </c>
    </row>
    <row r="432" spans="1:4">
      <c r="A432" t="s">
        <v>937</v>
      </c>
      <c r="B432" t="s">
        <v>365</v>
      </c>
      <c r="C432" t="s">
        <v>632</v>
      </c>
      <c r="D432">
        <v>120316</v>
      </c>
    </row>
    <row r="433" spans="1:4">
      <c r="A433" t="s">
        <v>531</v>
      </c>
      <c r="B433" t="s">
        <v>365</v>
      </c>
      <c r="C433" t="s">
        <v>406</v>
      </c>
      <c r="D433">
        <v>120606</v>
      </c>
    </row>
    <row r="434" spans="1:4">
      <c r="A434" t="s">
        <v>938</v>
      </c>
      <c r="B434" t="s">
        <v>365</v>
      </c>
      <c r="C434" t="s">
        <v>665</v>
      </c>
      <c r="D434">
        <v>120107</v>
      </c>
    </row>
    <row r="435" spans="1:4">
      <c r="A435" t="s">
        <v>939</v>
      </c>
      <c r="B435" t="s">
        <v>364</v>
      </c>
      <c r="C435" t="s">
        <v>628</v>
      </c>
      <c r="D435">
        <v>10404</v>
      </c>
    </row>
    <row r="436" spans="1:4">
      <c r="A436" t="s">
        <v>440</v>
      </c>
      <c r="B436" t="s">
        <v>368</v>
      </c>
      <c r="C436" t="s">
        <v>368</v>
      </c>
      <c r="D436">
        <v>100101</v>
      </c>
    </row>
    <row r="437" spans="1:4">
      <c r="A437" t="s">
        <v>552</v>
      </c>
      <c r="B437" t="s">
        <v>371</v>
      </c>
      <c r="C437" t="s">
        <v>697</v>
      </c>
      <c r="D437">
        <v>20401</v>
      </c>
    </row>
    <row r="438" spans="1:4">
      <c r="A438" t="s">
        <v>940</v>
      </c>
      <c r="B438" t="s">
        <v>365</v>
      </c>
      <c r="C438" t="s">
        <v>665</v>
      </c>
      <c r="D438">
        <v>120108</v>
      </c>
    </row>
    <row r="439" spans="1:4">
      <c r="A439" t="s">
        <v>941</v>
      </c>
      <c r="B439" t="s">
        <v>365</v>
      </c>
      <c r="C439" t="s">
        <v>632</v>
      </c>
      <c r="D439">
        <v>120308</v>
      </c>
    </row>
    <row r="440" spans="1:4">
      <c r="A440" t="s">
        <v>942</v>
      </c>
      <c r="B440" t="s">
        <v>366</v>
      </c>
      <c r="C440" t="s">
        <v>742</v>
      </c>
      <c r="D440">
        <v>30504</v>
      </c>
    </row>
    <row r="441" spans="1:4">
      <c r="A441" t="s">
        <v>943</v>
      </c>
      <c r="B441" t="s">
        <v>373</v>
      </c>
      <c r="C441" t="s">
        <v>477</v>
      </c>
      <c r="D441">
        <v>70215</v>
      </c>
    </row>
    <row r="442" spans="1:4">
      <c r="A442" t="s">
        <v>944</v>
      </c>
      <c r="B442" t="s">
        <v>375</v>
      </c>
      <c r="C442" t="s">
        <v>716</v>
      </c>
      <c r="D442">
        <v>41404</v>
      </c>
    </row>
    <row r="443" spans="1:4">
      <c r="A443" t="s">
        <v>945</v>
      </c>
      <c r="B443" t="s">
        <v>366</v>
      </c>
      <c r="C443" t="s">
        <v>946</v>
      </c>
      <c r="D443">
        <v>30602</v>
      </c>
    </row>
    <row r="444" spans="1:4">
      <c r="A444" t="s">
        <v>947</v>
      </c>
      <c r="B444" t="s">
        <v>367</v>
      </c>
      <c r="C444" t="s">
        <v>660</v>
      </c>
      <c r="D444">
        <v>130408</v>
      </c>
    </row>
    <row r="445" spans="1:4">
      <c r="A445" t="s">
        <v>948</v>
      </c>
      <c r="B445" t="s">
        <v>366</v>
      </c>
      <c r="C445" t="s">
        <v>366</v>
      </c>
      <c r="D445">
        <v>30109</v>
      </c>
    </row>
    <row r="446" spans="1:4">
      <c r="A446" t="s">
        <v>949</v>
      </c>
      <c r="B446" t="s">
        <v>366</v>
      </c>
      <c r="C446" t="s">
        <v>620</v>
      </c>
      <c r="D446">
        <v>30201</v>
      </c>
    </row>
    <row r="447" spans="1:4">
      <c r="A447" t="s">
        <v>549</v>
      </c>
      <c r="B447" t="s">
        <v>367</v>
      </c>
      <c r="C447" t="s">
        <v>641</v>
      </c>
      <c r="D447">
        <v>130103</v>
      </c>
    </row>
    <row r="448" spans="1:4">
      <c r="A448" t="s">
        <v>950</v>
      </c>
      <c r="B448" t="s">
        <v>375</v>
      </c>
      <c r="C448" t="s">
        <v>627</v>
      </c>
      <c r="D448">
        <v>40109</v>
      </c>
    </row>
    <row r="449" spans="1:4">
      <c r="A449" t="s">
        <v>472</v>
      </c>
      <c r="B449" t="s">
        <v>374</v>
      </c>
      <c r="C449" t="s">
        <v>692</v>
      </c>
      <c r="D449">
        <v>91014</v>
      </c>
    </row>
    <row r="450" spans="1:4">
      <c r="A450" t="s">
        <v>951</v>
      </c>
      <c r="B450" t="s">
        <v>367</v>
      </c>
      <c r="C450" t="s">
        <v>635</v>
      </c>
      <c r="D450">
        <v>130715</v>
      </c>
    </row>
    <row r="451" spans="1:4">
      <c r="A451" t="s">
        <v>610</v>
      </c>
      <c r="B451" t="s">
        <v>372</v>
      </c>
      <c r="C451" t="s">
        <v>714</v>
      </c>
      <c r="D451">
        <v>60401</v>
      </c>
    </row>
    <row r="452" spans="1:4">
      <c r="A452" t="s">
        <v>952</v>
      </c>
      <c r="B452" t="s">
        <v>371</v>
      </c>
      <c r="C452" t="s">
        <v>771</v>
      </c>
      <c r="D452">
        <v>20501</v>
      </c>
    </row>
    <row r="453" spans="1:4">
      <c r="A453" t="s">
        <v>386</v>
      </c>
      <c r="B453" t="s">
        <v>370</v>
      </c>
      <c r="C453" t="s">
        <v>636</v>
      </c>
      <c r="D453">
        <v>81008</v>
      </c>
    </row>
    <row r="454" spans="1:4">
      <c r="A454" t="s">
        <v>953</v>
      </c>
      <c r="B454" t="s">
        <v>373</v>
      </c>
      <c r="C454" t="s">
        <v>913</v>
      </c>
      <c r="D454">
        <v>70505</v>
      </c>
    </row>
    <row r="455" spans="1:4">
      <c r="A455" t="s">
        <v>954</v>
      </c>
      <c r="B455" t="s">
        <v>370</v>
      </c>
      <c r="C455" t="s">
        <v>955</v>
      </c>
      <c r="D455">
        <v>81102</v>
      </c>
    </row>
    <row r="456" spans="1:4">
      <c r="A456" t="s">
        <v>956</v>
      </c>
      <c r="B456" t="s">
        <v>370</v>
      </c>
      <c r="C456" t="s">
        <v>955</v>
      </c>
      <c r="D456">
        <v>81103</v>
      </c>
    </row>
    <row r="457" spans="1:4">
      <c r="A457" t="s">
        <v>388</v>
      </c>
      <c r="B457" t="s">
        <v>370</v>
      </c>
      <c r="C457" t="s">
        <v>370</v>
      </c>
      <c r="D457">
        <v>80817</v>
      </c>
    </row>
    <row r="458" spans="1:4">
      <c r="A458" t="s">
        <v>609</v>
      </c>
      <c r="B458" t="s">
        <v>375</v>
      </c>
      <c r="C458" t="s">
        <v>473</v>
      </c>
      <c r="D458">
        <v>40804</v>
      </c>
    </row>
    <row r="459" spans="1:4">
      <c r="A459" t="s">
        <v>484</v>
      </c>
      <c r="B459" t="s">
        <v>371</v>
      </c>
      <c r="C459" t="s">
        <v>694</v>
      </c>
      <c r="D459">
        <v>20606</v>
      </c>
    </row>
    <row r="460" spans="1:4">
      <c r="A460" t="s">
        <v>957</v>
      </c>
      <c r="B460" t="s">
        <v>366</v>
      </c>
      <c r="C460" t="s">
        <v>742</v>
      </c>
      <c r="D460">
        <v>30501</v>
      </c>
    </row>
    <row r="461" spans="1:4">
      <c r="A461" t="s">
        <v>958</v>
      </c>
      <c r="B461" t="s">
        <v>366</v>
      </c>
      <c r="C461" t="s">
        <v>620</v>
      </c>
      <c r="D461">
        <v>30205</v>
      </c>
    </row>
    <row r="462" spans="1:4">
      <c r="A462" t="s">
        <v>529</v>
      </c>
      <c r="B462" t="s">
        <v>375</v>
      </c>
      <c r="C462" t="s">
        <v>631</v>
      </c>
      <c r="D462">
        <v>40403</v>
      </c>
    </row>
    <row r="463" spans="1:4">
      <c r="A463" t="s">
        <v>529</v>
      </c>
      <c r="B463" t="s">
        <v>366</v>
      </c>
      <c r="C463" t="s">
        <v>742</v>
      </c>
      <c r="D463">
        <v>30505</v>
      </c>
    </row>
    <row r="464" spans="1:4">
      <c r="A464" t="s">
        <v>529</v>
      </c>
      <c r="B464" t="s">
        <v>373</v>
      </c>
      <c r="C464" t="s">
        <v>477</v>
      </c>
      <c r="D464">
        <v>70216</v>
      </c>
    </row>
    <row r="465" spans="1:5">
      <c r="A465" t="s">
        <v>959</v>
      </c>
      <c r="B465" t="s">
        <v>375</v>
      </c>
      <c r="C465" t="s">
        <v>627</v>
      </c>
      <c r="D465">
        <v>40105</v>
      </c>
    </row>
    <row r="466" spans="1:5">
      <c r="A466" t="s">
        <v>960</v>
      </c>
      <c r="B466" t="s">
        <v>375</v>
      </c>
      <c r="C466" t="s">
        <v>644</v>
      </c>
      <c r="D466">
        <v>40306</v>
      </c>
    </row>
    <row r="467" spans="1:5">
      <c r="A467" t="s">
        <v>960</v>
      </c>
      <c r="B467" t="s">
        <v>373</v>
      </c>
      <c r="C467" t="s">
        <v>761</v>
      </c>
      <c r="D467">
        <v>70604</v>
      </c>
    </row>
    <row r="468" spans="1:5">
      <c r="A468" t="s">
        <v>961</v>
      </c>
      <c r="B468" t="s">
        <v>372</v>
      </c>
      <c r="C468" t="s">
        <v>678</v>
      </c>
      <c r="D468">
        <v>60505</v>
      </c>
    </row>
    <row r="469" spans="1:5">
      <c r="A469" t="s">
        <v>574</v>
      </c>
      <c r="B469" t="s">
        <v>372</v>
      </c>
      <c r="C469" t="s">
        <v>678</v>
      </c>
      <c r="D469">
        <v>60501</v>
      </c>
    </row>
    <row r="470" spans="1:5">
      <c r="A470" t="s">
        <v>962</v>
      </c>
      <c r="B470" t="s">
        <v>373</v>
      </c>
      <c r="C470" t="s">
        <v>761</v>
      </c>
      <c r="D470">
        <v>70605</v>
      </c>
    </row>
    <row r="471" spans="1:5">
      <c r="A471" t="s">
        <v>400</v>
      </c>
      <c r="B471" t="s">
        <v>370</v>
      </c>
      <c r="C471" t="s">
        <v>370</v>
      </c>
      <c r="D471">
        <v>80810</v>
      </c>
    </row>
    <row r="472" spans="1:5">
      <c r="A472" t="s">
        <v>963</v>
      </c>
      <c r="B472" t="s">
        <v>370</v>
      </c>
      <c r="C472" t="s">
        <v>671</v>
      </c>
      <c r="D472">
        <v>80604</v>
      </c>
    </row>
    <row r="473" spans="1:5">
      <c r="A473" t="s">
        <v>467</v>
      </c>
      <c r="B473" t="s">
        <v>375</v>
      </c>
      <c r="C473" t="s">
        <v>716</v>
      </c>
      <c r="D473">
        <v>41405</v>
      </c>
    </row>
    <row r="474" spans="1:5">
      <c r="A474" t="s">
        <v>964</v>
      </c>
      <c r="B474" t="s">
        <v>369</v>
      </c>
      <c r="C474" t="s">
        <v>437</v>
      </c>
      <c r="D474">
        <v>50203</v>
      </c>
    </row>
    <row r="475" spans="1:5">
      <c r="A475" t="s">
        <v>965</v>
      </c>
      <c r="B475" t="s">
        <v>373</v>
      </c>
      <c r="C475" t="s">
        <v>913</v>
      </c>
      <c r="D475">
        <v>70501</v>
      </c>
    </row>
    <row r="476" spans="1:5">
      <c r="A476" t="s">
        <v>405</v>
      </c>
      <c r="B476" t="s">
        <v>370</v>
      </c>
      <c r="C476" t="s">
        <v>370</v>
      </c>
      <c r="D476">
        <v>80813</v>
      </c>
      <c r="E476" s="49"/>
    </row>
    <row r="477" spans="1:5">
      <c r="A477" t="s">
        <v>405</v>
      </c>
      <c r="B477" t="s">
        <v>375</v>
      </c>
      <c r="C477" t="s">
        <v>513</v>
      </c>
      <c r="D477">
        <v>40607</v>
      </c>
      <c r="E477" s="49"/>
    </row>
    <row r="478" spans="1:5">
      <c r="A478" t="s">
        <v>405</v>
      </c>
      <c r="B478" t="s">
        <v>375</v>
      </c>
      <c r="C478" t="s">
        <v>644</v>
      </c>
      <c r="D478">
        <v>40307</v>
      </c>
    </row>
    <row r="479" spans="1:5">
      <c r="A479" t="s">
        <v>966</v>
      </c>
      <c r="B479" t="s">
        <v>370</v>
      </c>
      <c r="C479" t="s">
        <v>854</v>
      </c>
      <c r="D479">
        <v>80205</v>
      </c>
    </row>
    <row r="480" spans="1:5">
      <c r="A480" t="s">
        <v>438</v>
      </c>
      <c r="B480" t="s">
        <v>370</v>
      </c>
      <c r="C480" t="s">
        <v>370</v>
      </c>
      <c r="D480">
        <v>99999</v>
      </c>
    </row>
    <row r="481" spans="1:4">
      <c r="A481" t="s">
        <v>451</v>
      </c>
      <c r="B481" t="s">
        <v>371</v>
      </c>
      <c r="C481" t="s">
        <v>694</v>
      </c>
      <c r="D481">
        <v>20601</v>
      </c>
    </row>
    <row r="482" spans="1:4">
      <c r="A482" t="s">
        <v>495</v>
      </c>
      <c r="B482" t="s">
        <v>365</v>
      </c>
      <c r="C482" t="s">
        <v>632</v>
      </c>
      <c r="D482">
        <v>120309</v>
      </c>
    </row>
    <row r="483" spans="1:4">
      <c r="A483" t="s">
        <v>495</v>
      </c>
      <c r="B483" t="s">
        <v>373</v>
      </c>
      <c r="C483" t="s">
        <v>477</v>
      </c>
      <c r="D483">
        <v>70217</v>
      </c>
    </row>
    <row r="484" spans="1:4">
      <c r="A484" t="s">
        <v>967</v>
      </c>
      <c r="B484" t="s">
        <v>372</v>
      </c>
      <c r="C484" t="s">
        <v>714</v>
      </c>
      <c r="D484">
        <v>60405</v>
      </c>
    </row>
    <row r="485" spans="1:4">
      <c r="A485" t="s">
        <v>968</v>
      </c>
      <c r="B485" t="s">
        <v>373</v>
      </c>
      <c r="C485" t="s">
        <v>776</v>
      </c>
      <c r="D485">
        <v>70110</v>
      </c>
    </row>
    <row r="486" spans="1:4">
      <c r="A486" t="s">
        <v>969</v>
      </c>
      <c r="B486" t="s">
        <v>372</v>
      </c>
      <c r="C486" t="s">
        <v>754</v>
      </c>
      <c r="D486">
        <v>60601</v>
      </c>
    </row>
    <row r="487" spans="1:4">
      <c r="A487" t="s">
        <v>970</v>
      </c>
      <c r="B487" t="s">
        <v>365</v>
      </c>
      <c r="C487" t="s">
        <v>406</v>
      </c>
      <c r="D487">
        <v>120607</v>
      </c>
    </row>
    <row r="488" spans="1:4">
      <c r="A488" t="s">
        <v>505</v>
      </c>
      <c r="B488" t="s">
        <v>371</v>
      </c>
      <c r="C488" t="s">
        <v>779</v>
      </c>
      <c r="D488">
        <v>20305</v>
      </c>
    </row>
    <row r="489" spans="1:4">
      <c r="A489" t="s">
        <v>971</v>
      </c>
      <c r="B489" t="s">
        <v>374</v>
      </c>
      <c r="C489" t="s">
        <v>705</v>
      </c>
      <c r="D489">
        <v>90605</v>
      </c>
    </row>
    <row r="490" spans="1:4">
      <c r="A490" t="s">
        <v>437</v>
      </c>
      <c r="B490" t="s">
        <v>369</v>
      </c>
      <c r="C490" t="s">
        <v>437</v>
      </c>
      <c r="D490">
        <v>50204</v>
      </c>
    </row>
    <row r="491" spans="1:4">
      <c r="A491" t="s">
        <v>972</v>
      </c>
      <c r="B491" t="s">
        <v>366</v>
      </c>
      <c r="C491" t="s">
        <v>620</v>
      </c>
      <c r="D491">
        <v>30206</v>
      </c>
    </row>
    <row r="492" spans="1:4">
      <c r="A492" t="s">
        <v>973</v>
      </c>
      <c r="B492" t="s">
        <v>374</v>
      </c>
      <c r="C492" t="s">
        <v>516</v>
      </c>
      <c r="D492">
        <v>90508</v>
      </c>
    </row>
    <row r="493" spans="1:4">
      <c r="A493" t="s">
        <v>974</v>
      </c>
      <c r="B493" t="s">
        <v>366</v>
      </c>
      <c r="C493" t="s">
        <v>742</v>
      </c>
      <c r="D493">
        <v>30506</v>
      </c>
    </row>
    <row r="494" spans="1:4">
      <c r="A494" t="s">
        <v>443</v>
      </c>
      <c r="B494" t="s">
        <v>367</v>
      </c>
      <c r="C494" t="s">
        <v>635</v>
      </c>
      <c r="D494">
        <v>130716</v>
      </c>
    </row>
    <row r="495" spans="1:4">
      <c r="A495" t="s">
        <v>975</v>
      </c>
      <c r="B495" t="s">
        <v>375</v>
      </c>
      <c r="C495" t="s">
        <v>669</v>
      </c>
      <c r="D495">
        <v>41005</v>
      </c>
    </row>
    <row r="496" spans="1:4">
      <c r="A496" t="s">
        <v>761</v>
      </c>
      <c r="B496" t="s">
        <v>371</v>
      </c>
      <c r="C496" t="s">
        <v>626</v>
      </c>
      <c r="D496">
        <v>20104</v>
      </c>
    </row>
    <row r="497" spans="1:4">
      <c r="A497" t="s">
        <v>976</v>
      </c>
      <c r="B497" t="s">
        <v>373</v>
      </c>
      <c r="C497" t="s">
        <v>761</v>
      </c>
      <c r="D497">
        <v>70601</v>
      </c>
    </row>
    <row r="498" spans="1:4">
      <c r="A498" t="s">
        <v>977</v>
      </c>
      <c r="B498" t="s">
        <v>374</v>
      </c>
      <c r="C498" t="s">
        <v>692</v>
      </c>
      <c r="D498">
        <v>91005</v>
      </c>
    </row>
    <row r="499" spans="1:4">
      <c r="A499" t="s">
        <v>978</v>
      </c>
      <c r="B499" t="s">
        <v>372</v>
      </c>
      <c r="C499" t="s">
        <v>678</v>
      </c>
      <c r="D499">
        <v>60506</v>
      </c>
    </row>
    <row r="500" spans="1:4">
      <c r="A500" t="s">
        <v>491</v>
      </c>
      <c r="B500" t="s">
        <v>366</v>
      </c>
      <c r="C500" t="s">
        <v>680</v>
      </c>
      <c r="D500">
        <v>30401</v>
      </c>
    </row>
    <row r="501" spans="1:4">
      <c r="A501" t="s">
        <v>979</v>
      </c>
      <c r="B501" t="s">
        <v>375</v>
      </c>
      <c r="C501" t="s">
        <v>748</v>
      </c>
      <c r="D501">
        <v>40704</v>
      </c>
    </row>
    <row r="502" spans="1:4">
      <c r="A502" t="s">
        <v>980</v>
      </c>
      <c r="B502" t="s">
        <v>375</v>
      </c>
      <c r="C502" t="s">
        <v>748</v>
      </c>
      <c r="D502">
        <v>40705</v>
      </c>
    </row>
    <row r="503" spans="1:4">
      <c r="A503" t="s">
        <v>981</v>
      </c>
      <c r="B503" t="s">
        <v>375</v>
      </c>
      <c r="C503" t="s">
        <v>661</v>
      </c>
      <c r="D503">
        <v>41307</v>
      </c>
    </row>
    <row r="504" spans="1:4">
      <c r="A504" t="s">
        <v>982</v>
      </c>
      <c r="B504" t="s">
        <v>372</v>
      </c>
      <c r="C504" t="s">
        <v>678</v>
      </c>
      <c r="D504">
        <v>60507</v>
      </c>
    </row>
    <row r="505" spans="1:4">
      <c r="A505" t="s">
        <v>466</v>
      </c>
      <c r="B505" t="s">
        <v>375</v>
      </c>
      <c r="C505" t="s">
        <v>422</v>
      </c>
      <c r="D505">
        <v>40203</v>
      </c>
    </row>
    <row r="506" spans="1:4">
      <c r="A506" t="s">
        <v>983</v>
      </c>
      <c r="B506" t="s">
        <v>369</v>
      </c>
      <c r="C506" t="s">
        <v>437</v>
      </c>
      <c r="D506">
        <v>50205</v>
      </c>
    </row>
    <row r="507" spans="1:4">
      <c r="A507" t="s">
        <v>408</v>
      </c>
      <c r="B507" t="s">
        <v>370</v>
      </c>
      <c r="C507" t="s">
        <v>370</v>
      </c>
      <c r="D507">
        <v>80808</v>
      </c>
    </row>
    <row r="508" spans="1:4">
      <c r="A508" t="s">
        <v>984</v>
      </c>
      <c r="B508" t="s">
        <v>371</v>
      </c>
      <c r="C508" t="s">
        <v>626</v>
      </c>
      <c r="D508">
        <v>20106</v>
      </c>
    </row>
    <row r="509" spans="1:4">
      <c r="A509" t="s">
        <v>421</v>
      </c>
      <c r="B509" t="s">
        <v>375</v>
      </c>
      <c r="C509" t="s">
        <v>422</v>
      </c>
      <c r="D509">
        <v>40201</v>
      </c>
    </row>
    <row r="510" spans="1:4">
      <c r="A510" t="s">
        <v>424</v>
      </c>
      <c r="B510" t="s">
        <v>367</v>
      </c>
      <c r="C510" t="s">
        <v>635</v>
      </c>
      <c r="D510">
        <v>130717</v>
      </c>
    </row>
    <row r="511" spans="1:4">
      <c r="A511" t="s">
        <v>985</v>
      </c>
      <c r="B511" t="s">
        <v>366</v>
      </c>
      <c r="C511" t="s">
        <v>680</v>
      </c>
      <c r="D511">
        <v>30403</v>
      </c>
    </row>
    <row r="512" spans="1:4">
      <c r="A512" t="s">
        <v>986</v>
      </c>
      <c r="B512" t="s">
        <v>368</v>
      </c>
      <c r="C512" t="s">
        <v>368</v>
      </c>
      <c r="D512">
        <v>100103</v>
      </c>
    </row>
    <row r="513" spans="1:4">
      <c r="A513" t="s">
        <v>470</v>
      </c>
      <c r="B513" t="s">
        <v>366</v>
      </c>
      <c r="C513" t="s">
        <v>366</v>
      </c>
      <c r="D513">
        <v>30110</v>
      </c>
    </row>
    <row r="514" spans="1:4">
      <c r="A514" t="s">
        <v>503</v>
      </c>
      <c r="B514" t="s">
        <v>369</v>
      </c>
      <c r="C514" t="s">
        <v>689</v>
      </c>
      <c r="D514">
        <v>50106</v>
      </c>
    </row>
    <row r="515" spans="1:4">
      <c r="A515" t="s">
        <v>565</v>
      </c>
      <c r="B515" t="s">
        <v>374</v>
      </c>
      <c r="C515" t="s">
        <v>516</v>
      </c>
      <c r="D515">
        <v>90509</v>
      </c>
    </row>
    <row r="516" spans="1:4">
      <c r="A516" t="s">
        <v>987</v>
      </c>
      <c r="B516" t="s">
        <v>367</v>
      </c>
      <c r="C516" t="s">
        <v>660</v>
      </c>
      <c r="D516">
        <v>130409</v>
      </c>
    </row>
    <row r="517" spans="1:4">
      <c r="A517" t="s">
        <v>988</v>
      </c>
      <c r="B517" t="s">
        <v>364</v>
      </c>
      <c r="C517" t="s">
        <v>364</v>
      </c>
      <c r="D517">
        <v>10104</v>
      </c>
    </row>
    <row r="518" spans="1:4">
      <c r="A518" t="s">
        <v>989</v>
      </c>
      <c r="B518" t="s">
        <v>364</v>
      </c>
      <c r="C518" t="s">
        <v>649</v>
      </c>
      <c r="D518">
        <v>10303</v>
      </c>
    </row>
    <row r="519" spans="1:4">
      <c r="A519" t="s">
        <v>990</v>
      </c>
      <c r="B519" t="s">
        <v>364</v>
      </c>
      <c r="C519" t="s">
        <v>649</v>
      </c>
      <c r="D519">
        <v>10304</v>
      </c>
    </row>
    <row r="520" spans="1:4">
      <c r="A520" t="s">
        <v>991</v>
      </c>
      <c r="B520" t="s">
        <v>373</v>
      </c>
      <c r="C520" t="s">
        <v>913</v>
      </c>
      <c r="D520">
        <v>70504</v>
      </c>
    </row>
    <row r="521" spans="1:4">
      <c r="A521" t="s">
        <v>992</v>
      </c>
      <c r="B521" t="s">
        <v>365</v>
      </c>
      <c r="C521" t="s">
        <v>700</v>
      </c>
      <c r="D521">
        <v>120207</v>
      </c>
    </row>
    <row r="522" spans="1:4">
      <c r="A522" t="s">
        <v>993</v>
      </c>
      <c r="B522" t="s">
        <v>374</v>
      </c>
      <c r="C522" t="s">
        <v>646</v>
      </c>
      <c r="D522">
        <v>91108</v>
      </c>
    </row>
    <row r="523" spans="1:4">
      <c r="A523" t="s">
        <v>541</v>
      </c>
      <c r="B523" t="s">
        <v>375</v>
      </c>
      <c r="C523" t="s">
        <v>661</v>
      </c>
      <c r="D523">
        <v>41308</v>
      </c>
    </row>
    <row r="524" spans="1:4">
      <c r="A524" t="s">
        <v>994</v>
      </c>
      <c r="B524" t="s">
        <v>372</v>
      </c>
      <c r="C524" t="s">
        <v>718</v>
      </c>
      <c r="D524">
        <v>60206</v>
      </c>
    </row>
    <row r="525" spans="1:4">
      <c r="A525" t="s">
        <v>995</v>
      </c>
      <c r="B525" t="s">
        <v>372</v>
      </c>
      <c r="C525" t="s">
        <v>718</v>
      </c>
      <c r="D525">
        <v>60207</v>
      </c>
    </row>
    <row r="526" spans="1:4">
      <c r="A526" t="s">
        <v>996</v>
      </c>
      <c r="B526" t="s">
        <v>374</v>
      </c>
      <c r="C526" t="s">
        <v>639</v>
      </c>
      <c r="D526">
        <v>91204</v>
      </c>
    </row>
    <row r="527" spans="1:4">
      <c r="A527" t="s">
        <v>997</v>
      </c>
      <c r="B527" t="s">
        <v>375</v>
      </c>
      <c r="C527" t="s">
        <v>627</v>
      </c>
      <c r="D527">
        <v>40106</v>
      </c>
    </row>
    <row r="528" spans="1:4">
      <c r="A528" t="s">
        <v>493</v>
      </c>
      <c r="B528" t="s">
        <v>364</v>
      </c>
      <c r="C528" t="s">
        <v>649</v>
      </c>
      <c r="D528">
        <v>10305</v>
      </c>
    </row>
    <row r="529" spans="1:4">
      <c r="A529" t="s">
        <v>510</v>
      </c>
      <c r="B529" t="s">
        <v>374</v>
      </c>
      <c r="C529" t="s">
        <v>420</v>
      </c>
      <c r="D529">
        <v>90804</v>
      </c>
    </row>
    <row r="530" spans="1:4">
      <c r="A530" t="s">
        <v>998</v>
      </c>
      <c r="B530" t="s">
        <v>375</v>
      </c>
      <c r="C530" t="s">
        <v>790</v>
      </c>
      <c r="D530">
        <v>40901</v>
      </c>
    </row>
    <row r="531" spans="1:4">
      <c r="A531" t="s">
        <v>999</v>
      </c>
      <c r="B531" t="s">
        <v>375</v>
      </c>
      <c r="C531" t="s">
        <v>473</v>
      </c>
      <c r="D531">
        <v>40805</v>
      </c>
    </row>
    <row r="532" spans="1:4">
      <c r="A532" t="s">
        <v>1000</v>
      </c>
      <c r="B532" t="s">
        <v>372</v>
      </c>
      <c r="C532" t="s">
        <v>754</v>
      </c>
      <c r="D532">
        <v>60608</v>
      </c>
    </row>
    <row r="533" spans="1:4">
      <c r="A533" t="s">
        <v>412</v>
      </c>
      <c r="B533" t="s">
        <v>370</v>
      </c>
      <c r="C533" t="s">
        <v>370</v>
      </c>
      <c r="D533">
        <v>80811</v>
      </c>
    </row>
    <row r="534" spans="1:4">
      <c r="A534" t="s">
        <v>550</v>
      </c>
      <c r="B534" t="s">
        <v>365</v>
      </c>
      <c r="C534" t="s">
        <v>457</v>
      </c>
      <c r="D534">
        <v>120705</v>
      </c>
    </row>
    <row r="535" spans="1:4">
      <c r="A535" t="s">
        <v>592</v>
      </c>
      <c r="B535" t="s">
        <v>369</v>
      </c>
      <c r="C535" t="s">
        <v>625</v>
      </c>
      <c r="D535">
        <v>50307</v>
      </c>
    </row>
    <row r="536" spans="1:4">
      <c r="A536" t="s">
        <v>1001</v>
      </c>
      <c r="B536" t="s">
        <v>369</v>
      </c>
      <c r="C536" t="s">
        <v>625</v>
      </c>
      <c r="D536">
        <v>50315</v>
      </c>
    </row>
    <row r="537" spans="1:4">
      <c r="A537" t="s">
        <v>601</v>
      </c>
      <c r="B537" t="s">
        <v>374</v>
      </c>
      <c r="C537" t="s">
        <v>702</v>
      </c>
      <c r="D537">
        <v>90701</v>
      </c>
    </row>
    <row r="538" spans="1:4">
      <c r="A538" t="s">
        <v>1002</v>
      </c>
      <c r="B538" t="s">
        <v>374</v>
      </c>
      <c r="C538" t="s">
        <v>646</v>
      </c>
      <c r="D538">
        <v>91109</v>
      </c>
    </row>
    <row r="539" spans="1:4">
      <c r="A539" t="s">
        <v>1002</v>
      </c>
      <c r="B539" t="s">
        <v>371</v>
      </c>
      <c r="C539" t="s">
        <v>694</v>
      </c>
      <c r="D539">
        <v>20607</v>
      </c>
    </row>
    <row r="540" spans="1:4">
      <c r="A540" t="s">
        <v>444</v>
      </c>
      <c r="B540" t="s">
        <v>371</v>
      </c>
      <c r="C540" t="s">
        <v>637</v>
      </c>
      <c r="D540">
        <v>20207</v>
      </c>
    </row>
    <row r="541" spans="1:4">
      <c r="A541" t="s">
        <v>1003</v>
      </c>
      <c r="B541" t="s">
        <v>373</v>
      </c>
      <c r="C541" t="s">
        <v>477</v>
      </c>
      <c r="D541">
        <v>70218</v>
      </c>
    </row>
    <row r="542" spans="1:4">
      <c r="A542" t="s">
        <v>1004</v>
      </c>
      <c r="B542" t="s">
        <v>369</v>
      </c>
      <c r="C542" t="s">
        <v>625</v>
      </c>
      <c r="D542">
        <v>50308</v>
      </c>
    </row>
    <row r="543" spans="1:4">
      <c r="A543" t="s">
        <v>1005</v>
      </c>
      <c r="B543" t="s">
        <v>366</v>
      </c>
      <c r="C543" t="s">
        <v>734</v>
      </c>
      <c r="D543">
        <v>30305</v>
      </c>
    </row>
    <row r="544" spans="1:4">
      <c r="A544" t="s">
        <v>1005</v>
      </c>
      <c r="B544" t="s">
        <v>371</v>
      </c>
      <c r="C544" t="s">
        <v>694</v>
      </c>
      <c r="D544">
        <v>20608</v>
      </c>
    </row>
    <row r="545" spans="1:4">
      <c r="A545" t="s">
        <v>569</v>
      </c>
      <c r="B545" t="s">
        <v>374</v>
      </c>
      <c r="C545" t="s">
        <v>625</v>
      </c>
      <c r="D545">
        <v>90907</v>
      </c>
    </row>
    <row r="546" spans="1:4">
      <c r="A546" t="s">
        <v>528</v>
      </c>
      <c r="B546" t="s">
        <v>730</v>
      </c>
      <c r="C546" t="s">
        <v>554</v>
      </c>
      <c r="D546">
        <v>110201</v>
      </c>
    </row>
    <row r="547" spans="1:4">
      <c r="A547" t="s">
        <v>577</v>
      </c>
      <c r="B547" t="s">
        <v>375</v>
      </c>
      <c r="C547" t="s">
        <v>669</v>
      </c>
      <c r="D547">
        <v>41001</v>
      </c>
    </row>
    <row r="548" spans="1:4">
      <c r="A548" t="s">
        <v>1006</v>
      </c>
      <c r="B548" t="s">
        <v>374</v>
      </c>
      <c r="C548" t="s">
        <v>646</v>
      </c>
      <c r="D548">
        <v>91110</v>
      </c>
    </row>
    <row r="549" spans="1:4">
      <c r="A549" t="s">
        <v>537</v>
      </c>
      <c r="B549" t="s">
        <v>375</v>
      </c>
      <c r="C549" t="s">
        <v>422</v>
      </c>
      <c r="D549">
        <v>40205</v>
      </c>
    </row>
    <row r="550" spans="1:4">
      <c r="A550" t="s">
        <v>1007</v>
      </c>
      <c r="B550" t="s">
        <v>374</v>
      </c>
      <c r="C550" t="s">
        <v>692</v>
      </c>
      <c r="D550">
        <v>91013</v>
      </c>
    </row>
    <row r="551" spans="1:4">
      <c r="A551" t="s">
        <v>563</v>
      </c>
      <c r="B551" t="s">
        <v>365</v>
      </c>
      <c r="C551" t="s">
        <v>632</v>
      </c>
      <c r="D551">
        <v>120310</v>
      </c>
    </row>
    <row r="552" spans="1:4">
      <c r="A552" t="s">
        <v>502</v>
      </c>
      <c r="B552" t="s">
        <v>375</v>
      </c>
      <c r="C552" t="s">
        <v>748</v>
      </c>
      <c r="D552">
        <v>40706</v>
      </c>
    </row>
    <row r="553" spans="1:4">
      <c r="A553" t="s">
        <v>1008</v>
      </c>
      <c r="B553" t="s">
        <v>374</v>
      </c>
      <c r="C553" t="s">
        <v>625</v>
      </c>
      <c r="D553">
        <v>90908</v>
      </c>
    </row>
    <row r="554" spans="1:4">
      <c r="A554" t="s">
        <v>426</v>
      </c>
      <c r="B554" t="s">
        <v>370</v>
      </c>
      <c r="C554" t="s">
        <v>636</v>
      </c>
      <c r="D554">
        <v>81009</v>
      </c>
    </row>
    <row r="555" spans="1:4">
      <c r="A555" t="s">
        <v>1009</v>
      </c>
      <c r="B555" t="s">
        <v>373</v>
      </c>
      <c r="C555" t="s">
        <v>373</v>
      </c>
      <c r="D555">
        <v>70310</v>
      </c>
    </row>
    <row r="556" spans="1:4">
      <c r="A556" t="s">
        <v>1009</v>
      </c>
      <c r="B556" t="s">
        <v>372</v>
      </c>
      <c r="C556" t="s">
        <v>754</v>
      </c>
      <c r="D556">
        <v>60607</v>
      </c>
    </row>
    <row r="557" spans="1:4">
      <c r="A557" t="s">
        <v>434</v>
      </c>
      <c r="B557" t="s">
        <v>366</v>
      </c>
      <c r="C557" t="s">
        <v>366</v>
      </c>
      <c r="D557">
        <v>30111</v>
      </c>
    </row>
    <row r="558" spans="1:4">
      <c r="A558" t="s">
        <v>1010</v>
      </c>
      <c r="B558" t="s">
        <v>370</v>
      </c>
      <c r="C558" t="s">
        <v>854</v>
      </c>
      <c r="D558">
        <v>80206</v>
      </c>
    </row>
    <row r="559" spans="1:4">
      <c r="A559" t="s">
        <v>1011</v>
      </c>
      <c r="B559" t="s">
        <v>367</v>
      </c>
      <c r="C559" t="s">
        <v>660</v>
      </c>
      <c r="D559">
        <v>130410</v>
      </c>
    </row>
    <row r="560" spans="1:4">
      <c r="A560" t="s">
        <v>1012</v>
      </c>
      <c r="B560" t="s">
        <v>366</v>
      </c>
      <c r="C560" t="s">
        <v>366</v>
      </c>
      <c r="D560">
        <v>30112</v>
      </c>
    </row>
    <row r="561" spans="1:4">
      <c r="A561" t="s">
        <v>1013</v>
      </c>
      <c r="B561" t="s">
        <v>365</v>
      </c>
      <c r="C561" t="s">
        <v>700</v>
      </c>
      <c r="D561">
        <v>120208</v>
      </c>
    </row>
    <row r="562" spans="1:4">
      <c r="A562" t="s">
        <v>1014</v>
      </c>
      <c r="B562" t="s">
        <v>366</v>
      </c>
      <c r="C562" t="s">
        <v>620</v>
      </c>
      <c r="D562">
        <v>30207</v>
      </c>
    </row>
    <row r="563" spans="1:4">
      <c r="A563" t="s">
        <v>460</v>
      </c>
      <c r="B563" t="s">
        <v>365</v>
      </c>
      <c r="C563" t="s">
        <v>675</v>
      </c>
      <c r="D563">
        <v>120801</v>
      </c>
    </row>
    <row r="564" spans="1:4">
      <c r="A564" t="s">
        <v>554</v>
      </c>
      <c r="B564" t="s">
        <v>369</v>
      </c>
      <c r="C564" t="s">
        <v>689</v>
      </c>
      <c r="D564">
        <v>50109</v>
      </c>
    </row>
    <row r="565" spans="1:4">
      <c r="A565" t="s">
        <v>1015</v>
      </c>
      <c r="B565" t="s">
        <v>375</v>
      </c>
      <c r="C565" t="s">
        <v>450</v>
      </c>
      <c r="D565">
        <v>40507</v>
      </c>
    </row>
    <row r="566" spans="1:4">
      <c r="A566" t="s">
        <v>1016</v>
      </c>
      <c r="B566" t="s">
        <v>374</v>
      </c>
      <c r="C566" t="s">
        <v>642</v>
      </c>
      <c r="D566">
        <v>90105</v>
      </c>
    </row>
    <row r="567" spans="1:4">
      <c r="A567" t="s">
        <v>1017</v>
      </c>
      <c r="B567" t="s">
        <v>374</v>
      </c>
      <c r="C567" t="s">
        <v>564</v>
      </c>
      <c r="D567">
        <v>90405</v>
      </c>
    </row>
    <row r="568" spans="1:4">
      <c r="A568" t="s">
        <v>585</v>
      </c>
      <c r="B568" t="s">
        <v>375</v>
      </c>
      <c r="C568" t="s">
        <v>513</v>
      </c>
      <c r="D568">
        <v>40608</v>
      </c>
    </row>
    <row r="569" spans="1:4">
      <c r="A569" t="s">
        <v>1018</v>
      </c>
      <c r="B569" t="s">
        <v>367</v>
      </c>
      <c r="C569" t="s">
        <v>585</v>
      </c>
      <c r="D569">
        <v>130901</v>
      </c>
    </row>
    <row r="570" spans="1:4">
      <c r="A570" t="s">
        <v>1019</v>
      </c>
      <c r="B570" t="s">
        <v>370</v>
      </c>
      <c r="C570" t="s">
        <v>370</v>
      </c>
      <c r="D570">
        <v>80801</v>
      </c>
    </row>
    <row r="571" spans="1:4">
      <c r="A571" t="s">
        <v>846</v>
      </c>
      <c r="B571" t="s">
        <v>375</v>
      </c>
      <c r="C571" t="s">
        <v>846</v>
      </c>
      <c r="D571">
        <v>41104</v>
      </c>
    </row>
    <row r="572" spans="1:4">
      <c r="A572" t="s">
        <v>420</v>
      </c>
      <c r="B572" t="s">
        <v>370</v>
      </c>
      <c r="C572" t="s">
        <v>370</v>
      </c>
      <c r="D572">
        <v>80809</v>
      </c>
    </row>
    <row r="573" spans="1:4">
      <c r="A573" t="s">
        <v>587</v>
      </c>
      <c r="B573" t="s">
        <v>374</v>
      </c>
      <c r="C573" t="s">
        <v>420</v>
      </c>
      <c r="D573">
        <v>90801</v>
      </c>
    </row>
    <row r="574" spans="1:4">
      <c r="A574" t="s">
        <v>575</v>
      </c>
      <c r="B574" t="s">
        <v>375</v>
      </c>
      <c r="C574" t="s">
        <v>450</v>
      </c>
      <c r="D574">
        <v>40515</v>
      </c>
    </row>
    <row r="575" spans="1:4">
      <c r="A575" t="s">
        <v>591</v>
      </c>
      <c r="B575" t="s">
        <v>374</v>
      </c>
      <c r="C575" t="s">
        <v>695</v>
      </c>
      <c r="D575">
        <v>90305</v>
      </c>
    </row>
    <row r="576" spans="1:4">
      <c r="A576" t="s">
        <v>591</v>
      </c>
      <c r="B576" t="s">
        <v>374</v>
      </c>
      <c r="C576" t="s">
        <v>653</v>
      </c>
      <c r="D576">
        <v>90212</v>
      </c>
    </row>
    <row r="577" spans="1:4">
      <c r="A577" t="s">
        <v>591</v>
      </c>
      <c r="B577" t="s">
        <v>367</v>
      </c>
      <c r="C577" t="s">
        <v>585</v>
      </c>
      <c r="D577">
        <v>130909</v>
      </c>
    </row>
    <row r="578" spans="1:4">
      <c r="A578" t="s">
        <v>591</v>
      </c>
      <c r="B578" t="s">
        <v>373</v>
      </c>
      <c r="C578" t="s">
        <v>477</v>
      </c>
      <c r="D578">
        <v>70219</v>
      </c>
    </row>
    <row r="579" spans="1:4">
      <c r="A579" t="s">
        <v>591</v>
      </c>
      <c r="B579" t="s">
        <v>374</v>
      </c>
      <c r="C579" t="s">
        <v>420</v>
      </c>
      <c r="D579">
        <v>90806</v>
      </c>
    </row>
    <row r="580" spans="1:4">
      <c r="A580" t="s">
        <v>1020</v>
      </c>
      <c r="B580" t="s">
        <v>366</v>
      </c>
      <c r="C580" t="s">
        <v>946</v>
      </c>
      <c r="D580">
        <v>30601</v>
      </c>
    </row>
    <row r="581" spans="1:4">
      <c r="A581" t="s">
        <v>402</v>
      </c>
      <c r="B581" t="s">
        <v>366</v>
      </c>
      <c r="C581" t="s">
        <v>366</v>
      </c>
      <c r="D581">
        <v>30113</v>
      </c>
    </row>
    <row r="582" spans="1:4">
      <c r="A582" t="s">
        <v>402</v>
      </c>
      <c r="B582" t="s">
        <v>375</v>
      </c>
      <c r="C582" t="s">
        <v>664</v>
      </c>
      <c r="D582">
        <v>41204</v>
      </c>
    </row>
    <row r="583" spans="1:4">
      <c r="A583" t="s">
        <v>402</v>
      </c>
      <c r="B583" t="s">
        <v>374</v>
      </c>
      <c r="C583" t="s">
        <v>420</v>
      </c>
      <c r="D583">
        <v>90805</v>
      </c>
    </row>
    <row r="584" spans="1:4">
      <c r="A584" t="s">
        <v>506</v>
      </c>
      <c r="B584" t="s">
        <v>372</v>
      </c>
      <c r="C584" t="s">
        <v>722</v>
      </c>
      <c r="D584">
        <v>60105</v>
      </c>
    </row>
    <row r="585" spans="1:4">
      <c r="A585" t="s">
        <v>604</v>
      </c>
      <c r="B585" t="s">
        <v>371</v>
      </c>
      <c r="C585" t="s">
        <v>637</v>
      </c>
      <c r="D585">
        <v>20208</v>
      </c>
    </row>
    <row r="586" spans="1:4">
      <c r="A586" t="s">
        <v>1021</v>
      </c>
      <c r="B586" t="s">
        <v>366</v>
      </c>
      <c r="C586" t="s">
        <v>946</v>
      </c>
      <c r="D586">
        <v>30603</v>
      </c>
    </row>
    <row r="587" spans="1:4">
      <c r="A587" t="s">
        <v>664</v>
      </c>
      <c r="B587" t="s">
        <v>375</v>
      </c>
      <c r="C587" t="s">
        <v>664</v>
      </c>
      <c r="D587">
        <v>41205</v>
      </c>
    </row>
    <row r="588" spans="1:4">
      <c r="A588" t="s">
        <v>1022</v>
      </c>
      <c r="B588" t="s">
        <v>374</v>
      </c>
      <c r="C588" t="s">
        <v>695</v>
      </c>
      <c r="D588">
        <v>90306</v>
      </c>
    </row>
    <row r="589" spans="1:4">
      <c r="A589" t="s">
        <v>441</v>
      </c>
      <c r="B589" t="s">
        <v>370</v>
      </c>
      <c r="C589" t="s">
        <v>370</v>
      </c>
      <c r="D589">
        <v>80818</v>
      </c>
    </row>
    <row r="590" spans="1:4">
      <c r="A590" t="s">
        <v>555</v>
      </c>
      <c r="B590" t="s">
        <v>374</v>
      </c>
      <c r="C590" t="s">
        <v>692</v>
      </c>
      <c r="D590">
        <v>91011</v>
      </c>
    </row>
    <row r="591" spans="1:4">
      <c r="A591" t="s">
        <v>555</v>
      </c>
      <c r="B591" t="s">
        <v>374</v>
      </c>
      <c r="C591" t="s">
        <v>516</v>
      </c>
      <c r="D591">
        <v>90510</v>
      </c>
    </row>
    <row r="592" spans="1:4">
      <c r="A592" t="s">
        <v>567</v>
      </c>
      <c r="B592" t="s">
        <v>373</v>
      </c>
      <c r="C592" t="s">
        <v>477</v>
      </c>
      <c r="D592">
        <v>70220</v>
      </c>
    </row>
    <row r="593" spans="1:4">
      <c r="A593" t="s">
        <v>1023</v>
      </c>
      <c r="B593" t="s">
        <v>370</v>
      </c>
      <c r="C593" t="s">
        <v>854</v>
      </c>
      <c r="D593">
        <v>80201</v>
      </c>
    </row>
    <row r="594" spans="1:4">
      <c r="A594" t="s">
        <v>1024</v>
      </c>
      <c r="B594" t="s">
        <v>375</v>
      </c>
      <c r="C594" t="s">
        <v>513</v>
      </c>
      <c r="D594">
        <v>40609</v>
      </c>
    </row>
    <row r="595" spans="1:4">
      <c r="A595" t="s">
        <v>494</v>
      </c>
      <c r="B595" t="s">
        <v>375</v>
      </c>
      <c r="C595" t="s">
        <v>513</v>
      </c>
      <c r="D595">
        <v>40610</v>
      </c>
    </row>
    <row r="596" spans="1:4">
      <c r="A596" t="s">
        <v>1025</v>
      </c>
      <c r="B596" t="s">
        <v>365</v>
      </c>
      <c r="C596" t="s">
        <v>630</v>
      </c>
      <c r="D596">
        <v>120904</v>
      </c>
    </row>
    <row r="597" spans="1:4">
      <c r="A597" t="s">
        <v>1026</v>
      </c>
      <c r="B597" t="s">
        <v>374</v>
      </c>
      <c r="C597" t="s">
        <v>692</v>
      </c>
      <c r="D597">
        <v>91006</v>
      </c>
    </row>
    <row r="598" spans="1:4">
      <c r="A598" t="s">
        <v>417</v>
      </c>
      <c r="B598" t="s">
        <v>370</v>
      </c>
      <c r="C598" t="s">
        <v>370</v>
      </c>
      <c r="D598">
        <v>80803</v>
      </c>
    </row>
    <row r="599" spans="1:4">
      <c r="A599" t="s">
        <v>417</v>
      </c>
      <c r="B599" t="s">
        <v>373</v>
      </c>
      <c r="C599" t="s">
        <v>373</v>
      </c>
      <c r="D599">
        <v>70311</v>
      </c>
    </row>
    <row r="600" spans="1:4">
      <c r="A600" t="s">
        <v>439</v>
      </c>
      <c r="B600" t="s">
        <v>365</v>
      </c>
      <c r="C600" t="s">
        <v>630</v>
      </c>
      <c r="D600">
        <v>120901</v>
      </c>
    </row>
    <row r="601" spans="1:4">
      <c r="A601" t="s">
        <v>546</v>
      </c>
      <c r="B601" t="s">
        <v>367</v>
      </c>
      <c r="C601" t="s">
        <v>641</v>
      </c>
      <c r="D601">
        <v>130104</v>
      </c>
    </row>
    <row r="602" spans="1:4">
      <c r="A602" t="s">
        <v>546</v>
      </c>
      <c r="B602" t="s">
        <v>375</v>
      </c>
      <c r="C602" t="s">
        <v>669</v>
      </c>
      <c r="D602">
        <v>41008</v>
      </c>
    </row>
    <row r="603" spans="1:4">
      <c r="A603" t="s">
        <v>1027</v>
      </c>
      <c r="B603" t="s">
        <v>375</v>
      </c>
      <c r="C603" t="s">
        <v>669</v>
      </c>
      <c r="D603">
        <v>41006</v>
      </c>
    </row>
    <row r="604" spans="1:4">
      <c r="A604" t="s">
        <v>1027</v>
      </c>
      <c r="B604" t="s">
        <v>375</v>
      </c>
      <c r="C604" t="s">
        <v>846</v>
      </c>
      <c r="D604">
        <v>41105</v>
      </c>
    </row>
    <row r="605" spans="1:4">
      <c r="A605" t="s">
        <v>1028</v>
      </c>
      <c r="B605" t="s">
        <v>370</v>
      </c>
      <c r="C605" t="s">
        <v>583</v>
      </c>
      <c r="D605">
        <v>80506</v>
      </c>
    </row>
    <row r="606" spans="1:4">
      <c r="A606" t="s">
        <v>413</v>
      </c>
      <c r="B606" t="s">
        <v>369</v>
      </c>
      <c r="C606" t="s">
        <v>625</v>
      </c>
      <c r="D606">
        <v>50316</v>
      </c>
    </row>
    <row r="607" spans="1:4">
      <c r="A607" t="s">
        <v>413</v>
      </c>
      <c r="B607" t="s">
        <v>374</v>
      </c>
      <c r="C607" t="s">
        <v>625</v>
      </c>
      <c r="D607">
        <v>90901</v>
      </c>
    </row>
    <row r="608" spans="1:4">
      <c r="A608" t="s">
        <v>742</v>
      </c>
      <c r="B608" t="s">
        <v>366</v>
      </c>
      <c r="C608" t="s">
        <v>742</v>
      </c>
      <c r="D608">
        <v>30507</v>
      </c>
    </row>
    <row r="609" spans="1:4">
      <c r="A609" t="s">
        <v>525</v>
      </c>
      <c r="B609" t="s">
        <v>375</v>
      </c>
      <c r="C609" t="s">
        <v>790</v>
      </c>
      <c r="D609">
        <v>40905</v>
      </c>
    </row>
    <row r="610" spans="1:4">
      <c r="A610" t="s">
        <v>1029</v>
      </c>
      <c r="B610" t="s">
        <v>372</v>
      </c>
      <c r="C610" t="s">
        <v>726</v>
      </c>
      <c r="D610">
        <v>60701</v>
      </c>
    </row>
    <row r="611" spans="1:4">
      <c r="A611" t="s">
        <v>1030</v>
      </c>
      <c r="B611" t="s">
        <v>375</v>
      </c>
      <c r="C611" t="s">
        <v>450</v>
      </c>
      <c r="D611">
        <v>40508</v>
      </c>
    </row>
    <row r="612" spans="1:4">
      <c r="A612" t="s">
        <v>603</v>
      </c>
      <c r="B612" t="s">
        <v>367</v>
      </c>
      <c r="C612" t="s">
        <v>635</v>
      </c>
      <c r="D612">
        <v>130718</v>
      </c>
    </row>
    <row r="613" spans="1:4">
      <c r="A613" t="s">
        <v>603</v>
      </c>
      <c r="B613" t="s">
        <v>371</v>
      </c>
      <c r="C613" t="s">
        <v>637</v>
      </c>
      <c r="D613">
        <v>20209</v>
      </c>
    </row>
    <row r="614" spans="1:4">
      <c r="A614" t="s">
        <v>1031</v>
      </c>
      <c r="B614" t="s">
        <v>366</v>
      </c>
      <c r="C614" t="s">
        <v>366</v>
      </c>
      <c r="D614">
        <v>30114</v>
      </c>
    </row>
    <row r="615" spans="1:4">
      <c r="A615" t="s">
        <v>1031</v>
      </c>
      <c r="B615" t="s">
        <v>367</v>
      </c>
      <c r="C615" t="s">
        <v>681</v>
      </c>
      <c r="D615">
        <v>130313</v>
      </c>
    </row>
    <row r="616" spans="1:4">
      <c r="A616" t="s">
        <v>1031</v>
      </c>
      <c r="B616" t="s">
        <v>375</v>
      </c>
      <c r="C616" t="s">
        <v>450</v>
      </c>
      <c r="D616">
        <v>40509</v>
      </c>
    </row>
    <row r="617" spans="1:4">
      <c r="A617" t="s">
        <v>436</v>
      </c>
      <c r="B617" t="s">
        <v>374</v>
      </c>
      <c r="C617" t="s">
        <v>692</v>
      </c>
      <c r="D617">
        <v>91001</v>
      </c>
    </row>
    <row r="618" spans="1:4">
      <c r="A618" t="s">
        <v>1032</v>
      </c>
      <c r="B618" t="s">
        <v>374</v>
      </c>
      <c r="C618" t="s">
        <v>692</v>
      </c>
      <c r="D618">
        <v>91015</v>
      </c>
    </row>
    <row r="619" spans="1:4">
      <c r="A619" t="s">
        <v>1033</v>
      </c>
      <c r="B619" t="s">
        <v>374</v>
      </c>
      <c r="C619" t="s">
        <v>692</v>
      </c>
      <c r="D619">
        <v>91016</v>
      </c>
    </row>
    <row r="620" spans="1:4">
      <c r="A620" t="s">
        <v>507</v>
      </c>
      <c r="B620" t="s">
        <v>375</v>
      </c>
      <c r="C620" t="s">
        <v>450</v>
      </c>
      <c r="D620">
        <v>40510</v>
      </c>
    </row>
    <row r="621" spans="1:4">
      <c r="A621" t="s">
        <v>507</v>
      </c>
      <c r="B621" t="s">
        <v>373</v>
      </c>
      <c r="C621" t="s">
        <v>477</v>
      </c>
      <c r="D621">
        <v>70221</v>
      </c>
    </row>
    <row r="622" spans="1:4">
      <c r="A622" t="s">
        <v>1034</v>
      </c>
      <c r="B622" t="s">
        <v>375</v>
      </c>
      <c r="C622" t="s">
        <v>627</v>
      </c>
      <c r="D622">
        <v>40107</v>
      </c>
    </row>
    <row r="623" spans="1:4">
      <c r="A623" t="s">
        <v>1035</v>
      </c>
      <c r="B623" t="s">
        <v>373</v>
      </c>
      <c r="C623" t="s">
        <v>477</v>
      </c>
      <c r="D623">
        <v>70222</v>
      </c>
    </row>
    <row r="624" spans="1:4">
      <c r="A624" t="s">
        <v>1036</v>
      </c>
      <c r="B624" t="s">
        <v>369</v>
      </c>
      <c r="C624" t="s">
        <v>689</v>
      </c>
      <c r="D624">
        <v>50110</v>
      </c>
    </row>
    <row r="625" spans="1:4">
      <c r="A625" t="s">
        <v>1037</v>
      </c>
      <c r="B625" t="s">
        <v>365</v>
      </c>
      <c r="C625" t="s">
        <v>632</v>
      </c>
      <c r="D625">
        <v>120311</v>
      </c>
    </row>
    <row r="626" spans="1:4">
      <c r="A626" t="s">
        <v>532</v>
      </c>
      <c r="B626" t="s">
        <v>375</v>
      </c>
      <c r="C626" t="s">
        <v>450</v>
      </c>
      <c r="D626">
        <v>40514</v>
      </c>
    </row>
    <row r="627" spans="1:4">
      <c r="A627" t="s">
        <v>522</v>
      </c>
      <c r="B627" t="s">
        <v>365</v>
      </c>
      <c r="C627" t="s">
        <v>665</v>
      </c>
      <c r="D627">
        <v>120101</v>
      </c>
    </row>
    <row r="628" spans="1:4">
      <c r="A628" t="s">
        <v>515</v>
      </c>
      <c r="B628" t="s">
        <v>374</v>
      </c>
      <c r="C628" t="s">
        <v>646</v>
      </c>
      <c r="D628">
        <v>91101</v>
      </c>
    </row>
    <row r="629" spans="1:4">
      <c r="A629" t="s">
        <v>1038</v>
      </c>
      <c r="B629" t="s">
        <v>367</v>
      </c>
      <c r="C629" t="s">
        <v>660</v>
      </c>
      <c r="D629">
        <v>130411</v>
      </c>
    </row>
    <row r="630" spans="1:4">
      <c r="A630" t="s">
        <v>1039</v>
      </c>
      <c r="B630" t="s">
        <v>375</v>
      </c>
      <c r="C630" t="s">
        <v>450</v>
      </c>
      <c r="D630">
        <v>40511</v>
      </c>
    </row>
    <row r="631" spans="1:4">
      <c r="A631" t="s">
        <v>540</v>
      </c>
      <c r="B631" t="s">
        <v>365</v>
      </c>
      <c r="C631" t="s">
        <v>712</v>
      </c>
      <c r="D631">
        <v>120405</v>
      </c>
    </row>
    <row r="632" spans="1:4">
      <c r="A632" t="s">
        <v>480</v>
      </c>
      <c r="B632" t="s">
        <v>370</v>
      </c>
      <c r="C632" t="s">
        <v>955</v>
      </c>
      <c r="D632">
        <v>81101</v>
      </c>
    </row>
    <row r="633" spans="1:4">
      <c r="A633" t="s">
        <v>1040</v>
      </c>
      <c r="B633" t="s">
        <v>369</v>
      </c>
      <c r="C633" t="s">
        <v>689</v>
      </c>
      <c r="D633">
        <v>50111</v>
      </c>
    </row>
    <row r="634" spans="1:4">
      <c r="A634" t="s">
        <v>1041</v>
      </c>
      <c r="B634" t="s">
        <v>374</v>
      </c>
      <c r="C634" t="s">
        <v>639</v>
      </c>
      <c r="D634">
        <v>91205</v>
      </c>
    </row>
    <row r="635" spans="1:4">
      <c r="A635" t="s">
        <v>492</v>
      </c>
      <c r="B635" t="s">
        <v>364</v>
      </c>
      <c r="C635" t="s">
        <v>364</v>
      </c>
      <c r="D635">
        <v>10105</v>
      </c>
    </row>
    <row r="636" spans="1:4">
      <c r="A636" t="s">
        <v>1042</v>
      </c>
      <c r="B636" t="s">
        <v>375</v>
      </c>
      <c r="C636" t="s">
        <v>644</v>
      </c>
      <c r="D636">
        <v>40308</v>
      </c>
    </row>
    <row r="637" spans="1:4">
      <c r="A637" t="s">
        <v>599</v>
      </c>
      <c r="B637" t="s">
        <v>375</v>
      </c>
      <c r="C637" t="s">
        <v>748</v>
      </c>
      <c r="D637">
        <v>40707</v>
      </c>
    </row>
    <row r="638" spans="1:4">
      <c r="A638" t="s">
        <v>419</v>
      </c>
      <c r="B638" t="s">
        <v>371</v>
      </c>
      <c r="C638" t="s">
        <v>694</v>
      </c>
      <c r="D638">
        <v>20609</v>
      </c>
    </row>
    <row r="639" spans="1:4">
      <c r="A639" t="s">
        <v>1043</v>
      </c>
      <c r="B639" t="s">
        <v>365</v>
      </c>
      <c r="C639" t="s">
        <v>457</v>
      </c>
      <c r="D639">
        <v>120706</v>
      </c>
    </row>
    <row r="640" spans="1:4">
      <c r="A640" t="s">
        <v>392</v>
      </c>
      <c r="B640" t="s">
        <v>370</v>
      </c>
      <c r="C640" t="s">
        <v>370</v>
      </c>
      <c r="D640">
        <v>80819</v>
      </c>
    </row>
    <row r="641" spans="1:4">
      <c r="A641" t="s">
        <v>534</v>
      </c>
      <c r="B641" t="s">
        <v>375</v>
      </c>
      <c r="C641" t="s">
        <v>661</v>
      </c>
      <c r="D641">
        <v>41301</v>
      </c>
    </row>
    <row r="642" spans="1:4">
      <c r="A642" t="s">
        <v>1044</v>
      </c>
      <c r="B642" t="s">
        <v>365</v>
      </c>
      <c r="C642" t="s">
        <v>406</v>
      </c>
      <c r="D642">
        <v>120611</v>
      </c>
    </row>
    <row r="643" spans="1:4">
      <c r="A643" t="s">
        <v>1045</v>
      </c>
      <c r="B643" t="s">
        <v>373</v>
      </c>
      <c r="C643" t="s">
        <v>634</v>
      </c>
      <c r="D643">
        <v>70701</v>
      </c>
    </row>
    <row r="644" spans="1:4">
      <c r="A644" t="s">
        <v>430</v>
      </c>
      <c r="B644" t="s">
        <v>370</v>
      </c>
      <c r="C644" t="s">
        <v>583</v>
      </c>
      <c r="D644">
        <v>80508</v>
      </c>
    </row>
    <row r="645" spans="1:4">
      <c r="A645" t="s">
        <v>1046</v>
      </c>
      <c r="B645" t="s">
        <v>371</v>
      </c>
      <c r="C645" t="s">
        <v>697</v>
      </c>
      <c r="D645">
        <v>20406</v>
      </c>
    </row>
    <row r="646" spans="1:4">
      <c r="A646" t="s">
        <v>1047</v>
      </c>
      <c r="B646" t="s">
        <v>373</v>
      </c>
      <c r="C646" t="s">
        <v>373</v>
      </c>
      <c r="D646">
        <v>70312</v>
      </c>
    </row>
    <row r="647" spans="1:4">
      <c r="A647" t="s">
        <v>471</v>
      </c>
      <c r="B647" t="s">
        <v>365</v>
      </c>
      <c r="C647" t="s">
        <v>675</v>
      </c>
      <c r="D647">
        <v>120805</v>
      </c>
    </row>
    <row r="648" spans="1:4">
      <c r="A648" t="s">
        <v>488</v>
      </c>
      <c r="B648" t="s">
        <v>368</v>
      </c>
      <c r="C648" t="s">
        <v>368</v>
      </c>
      <c r="D648">
        <v>100104</v>
      </c>
    </row>
    <row r="649" spans="1:4">
      <c r="A649" t="s">
        <v>1048</v>
      </c>
      <c r="B649" t="s">
        <v>369</v>
      </c>
      <c r="C649" t="s">
        <v>689</v>
      </c>
      <c r="D649">
        <v>50112</v>
      </c>
    </row>
    <row r="650" spans="1:4">
      <c r="A650" t="s">
        <v>596</v>
      </c>
      <c r="B650" t="s">
        <v>371</v>
      </c>
      <c r="C650" t="s">
        <v>694</v>
      </c>
      <c r="D650">
        <v>20610</v>
      </c>
    </row>
    <row r="651" spans="1:4">
      <c r="A651" t="s">
        <v>1049</v>
      </c>
      <c r="B651" t="s">
        <v>365</v>
      </c>
      <c r="C651" t="s">
        <v>632</v>
      </c>
      <c r="D651">
        <v>120312</v>
      </c>
    </row>
    <row r="652" spans="1:4">
      <c r="A652" t="s">
        <v>1050</v>
      </c>
      <c r="B652" t="s">
        <v>374</v>
      </c>
      <c r="C652" t="s">
        <v>705</v>
      </c>
      <c r="D652">
        <v>90608</v>
      </c>
    </row>
    <row r="653" spans="1:4">
      <c r="A653" t="s">
        <v>1051</v>
      </c>
      <c r="B653" t="s">
        <v>370</v>
      </c>
      <c r="C653" t="s">
        <v>671</v>
      </c>
      <c r="D653">
        <v>80605</v>
      </c>
    </row>
    <row r="654" spans="1:4">
      <c r="A654" t="s">
        <v>1052</v>
      </c>
      <c r="B654" t="s">
        <v>374</v>
      </c>
      <c r="C654" t="s">
        <v>692</v>
      </c>
      <c r="D654">
        <v>91012</v>
      </c>
    </row>
    <row r="655" spans="1:4">
      <c r="A655" t="s">
        <v>1053</v>
      </c>
      <c r="B655" t="s">
        <v>374</v>
      </c>
      <c r="C655" t="s">
        <v>702</v>
      </c>
      <c r="D655">
        <v>90704</v>
      </c>
    </row>
    <row r="656" spans="1:4">
      <c r="A656" t="s">
        <v>1054</v>
      </c>
      <c r="B656" t="s">
        <v>365</v>
      </c>
      <c r="C656" t="s">
        <v>630</v>
      </c>
      <c r="D656">
        <v>120905</v>
      </c>
    </row>
    <row r="657" spans="1:4">
      <c r="A657" t="s">
        <v>1055</v>
      </c>
      <c r="B657" t="s">
        <v>364</v>
      </c>
      <c r="C657" t="s">
        <v>628</v>
      </c>
      <c r="D657">
        <v>10405</v>
      </c>
    </row>
    <row r="658" spans="1:4">
      <c r="A658" t="s">
        <v>1056</v>
      </c>
      <c r="B658" t="s">
        <v>364</v>
      </c>
      <c r="C658" t="s">
        <v>628</v>
      </c>
      <c r="D658">
        <v>10406</v>
      </c>
    </row>
    <row r="659" spans="1:4">
      <c r="A659" t="s">
        <v>1057</v>
      </c>
      <c r="B659" t="s">
        <v>373</v>
      </c>
      <c r="C659" t="s">
        <v>477</v>
      </c>
      <c r="D659">
        <v>70223</v>
      </c>
    </row>
    <row r="660" spans="1:4">
      <c r="A660" t="s">
        <v>1058</v>
      </c>
      <c r="B660" t="s">
        <v>373</v>
      </c>
      <c r="C660" t="s">
        <v>477</v>
      </c>
      <c r="D660">
        <v>70224</v>
      </c>
    </row>
    <row r="661" spans="1:4">
      <c r="A661" t="s">
        <v>1059</v>
      </c>
      <c r="B661" t="s">
        <v>375</v>
      </c>
      <c r="C661" t="s">
        <v>661</v>
      </c>
      <c r="D661">
        <v>41309</v>
      </c>
    </row>
    <row r="662" spans="1:4">
      <c r="A662" t="s">
        <v>418</v>
      </c>
      <c r="B662" t="s">
        <v>367</v>
      </c>
      <c r="C662" t="s">
        <v>641</v>
      </c>
      <c r="D662">
        <v>130105</v>
      </c>
    </row>
    <row r="663" spans="1:4">
      <c r="A663" t="s">
        <v>442</v>
      </c>
      <c r="B663" t="s">
        <v>370</v>
      </c>
      <c r="C663" t="s">
        <v>636</v>
      </c>
      <c r="D663">
        <v>81005</v>
      </c>
    </row>
    <row r="664" spans="1:4">
      <c r="A664" t="s">
        <v>1060</v>
      </c>
      <c r="B664" t="s">
        <v>366</v>
      </c>
      <c r="C664" t="s">
        <v>742</v>
      </c>
      <c r="D664">
        <v>30508</v>
      </c>
    </row>
    <row r="665" spans="1:4">
      <c r="A665" t="s">
        <v>1061</v>
      </c>
      <c r="B665" t="s">
        <v>374</v>
      </c>
      <c r="C665" t="s">
        <v>516</v>
      </c>
      <c r="D665">
        <v>90511</v>
      </c>
    </row>
    <row r="666" spans="1:4">
      <c r="A666" t="s">
        <v>1062</v>
      </c>
      <c r="B666" t="s">
        <v>367</v>
      </c>
      <c r="C666" t="s">
        <v>681</v>
      </c>
      <c r="D666">
        <v>130311</v>
      </c>
    </row>
    <row r="667" spans="1:4">
      <c r="A667" t="s">
        <v>1063</v>
      </c>
      <c r="B667" t="s">
        <v>373</v>
      </c>
      <c r="C667" t="s">
        <v>373</v>
      </c>
      <c r="D667">
        <v>70314</v>
      </c>
    </row>
    <row r="668" spans="1:4">
      <c r="A668" t="s">
        <v>1064</v>
      </c>
      <c r="B668" t="s">
        <v>367</v>
      </c>
      <c r="C668" t="s">
        <v>681</v>
      </c>
      <c r="D668">
        <v>130312</v>
      </c>
    </row>
    <row r="669" spans="1:4">
      <c r="A669" t="s">
        <v>1065</v>
      </c>
      <c r="B669" t="s">
        <v>371</v>
      </c>
      <c r="C669" t="s">
        <v>697</v>
      </c>
      <c r="D669">
        <v>20407</v>
      </c>
    </row>
    <row r="670" spans="1:4">
      <c r="A670" t="s">
        <v>521</v>
      </c>
      <c r="B670" t="s">
        <v>371</v>
      </c>
      <c r="C670" t="s">
        <v>626</v>
      </c>
      <c r="D670">
        <v>20107</v>
      </c>
    </row>
    <row r="671" spans="1:4">
      <c r="A671" t="s">
        <v>381</v>
      </c>
      <c r="B671" t="s">
        <v>367</v>
      </c>
      <c r="C671" t="s">
        <v>641</v>
      </c>
      <c r="D671">
        <v>130106</v>
      </c>
    </row>
    <row r="672" spans="1:4">
      <c r="A672" t="s">
        <v>485</v>
      </c>
      <c r="B672" t="s">
        <v>375</v>
      </c>
      <c r="C672" t="s">
        <v>716</v>
      </c>
      <c r="D672">
        <v>41401</v>
      </c>
    </row>
    <row r="673" spans="1:4">
      <c r="A673" t="s">
        <v>1066</v>
      </c>
      <c r="B673" t="s">
        <v>369</v>
      </c>
      <c r="C673" t="s">
        <v>437</v>
      </c>
      <c r="D673">
        <v>50206</v>
      </c>
    </row>
    <row r="674" spans="1:4">
      <c r="A674" t="s">
        <v>404</v>
      </c>
      <c r="B674" t="s">
        <v>369</v>
      </c>
      <c r="C674" t="s">
        <v>437</v>
      </c>
      <c r="D674">
        <v>50207</v>
      </c>
    </row>
    <row r="675" spans="1:4">
      <c r="A675" t="s">
        <v>533</v>
      </c>
      <c r="B675" t="s">
        <v>369</v>
      </c>
      <c r="C675" t="s">
        <v>625</v>
      </c>
      <c r="D675">
        <v>50317</v>
      </c>
    </row>
    <row r="676" spans="1:4">
      <c r="A676" t="s">
        <v>573</v>
      </c>
      <c r="B676" t="s">
        <v>374</v>
      </c>
      <c r="C676" t="s">
        <v>516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2020-12-15T02:04:34Z</dcterms:modified>
  <cp:category/>
  <cp:contentStatus/>
</cp:coreProperties>
</file>