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fb\AC\Temp\"/>
    </mc:Choice>
  </mc:AlternateContent>
  <xr:revisionPtr revIDLastSave="8541" documentId="11_9248B46DC1CBB2E3ED7FF6F9903E8C1851038383" xr6:coauthVersionLast="45" xr6:coauthVersionMax="45" xr10:uidLastSave="{F4CD00A2-499B-0D4E-A89F-79B07F10AD1F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68" i="1" l="1"/>
  <c r="AP168" i="1"/>
  <c r="J168" i="1"/>
  <c r="I168" i="1"/>
  <c r="H168" i="1"/>
  <c r="F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O168" i="1"/>
  <c r="P168" i="1"/>
  <c r="Q168" i="1"/>
  <c r="R168" i="1"/>
  <c r="S168" i="1"/>
  <c r="T168" i="1"/>
  <c r="U168" i="1"/>
  <c r="W168" i="1"/>
  <c r="X168" i="1"/>
  <c r="Y168" i="1"/>
  <c r="AA168" i="1"/>
  <c r="AB168" i="1"/>
  <c r="AC168" i="1"/>
  <c r="AD168" i="1"/>
  <c r="AE168" i="1"/>
  <c r="AF168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8" i="1"/>
  <c r="BC167" i="1"/>
  <c r="BD168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J167" i="1"/>
  <c r="I167" i="1"/>
  <c r="H167" i="1"/>
  <c r="F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O167" i="1"/>
  <c r="P167" i="1"/>
  <c r="Q167" i="1"/>
  <c r="R167" i="1"/>
  <c r="S167" i="1"/>
  <c r="T167" i="1"/>
  <c r="U167" i="1"/>
  <c r="W167" i="1"/>
  <c r="X167" i="1"/>
  <c r="Y167" i="1"/>
  <c r="AA167" i="1"/>
  <c r="AB167" i="1"/>
  <c r="AC167" i="1"/>
  <c r="AD167" i="1"/>
  <c r="AE167" i="1"/>
  <c r="AF167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D167" i="1"/>
  <c r="BE167" i="1"/>
  <c r="BF167" i="1"/>
  <c r="BG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I166" i="1"/>
  <c r="H166" i="1"/>
  <c r="F166" i="1"/>
  <c r="D166" i="1"/>
  <c r="K166" i="1"/>
  <c r="L166" i="1"/>
  <c r="M166" i="1"/>
  <c r="N166" i="1"/>
  <c r="O166" i="1"/>
  <c r="P166" i="1"/>
  <c r="Q166" i="1"/>
  <c r="W166" i="1"/>
  <c r="X166" i="1"/>
  <c r="AA166" i="1"/>
  <c r="AB166" i="1"/>
  <c r="AC166" i="1"/>
  <c r="AD166" i="1"/>
  <c r="AE166" i="1"/>
  <c r="AF166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G164" i="1"/>
  <c r="AE165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5" i="1"/>
  <c r="J164" i="1"/>
  <c r="I165" i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D165" i="1"/>
  <c r="AB165" i="1"/>
  <c r="AA165" i="1"/>
  <c r="AC165" i="1"/>
  <c r="W165" i="1"/>
  <c r="X165" i="1"/>
  <c r="Q165" i="1"/>
  <c r="P165" i="1"/>
  <c r="O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I164" i="1"/>
  <c r="I163" i="1"/>
  <c r="H164" i="1"/>
  <c r="F163" i="1"/>
  <c r="D164" i="1"/>
  <c r="K164" i="1"/>
  <c r="L164" i="1"/>
  <c r="M164" i="1"/>
  <c r="N164" i="1"/>
  <c r="O164" i="1"/>
  <c r="P164" i="1"/>
  <c r="Q164" i="1"/>
  <c r="W164" i="1"/>
  <c r="X164" i="1"/>
  <c r="AA164" i="1"/>
  <c r="AB164" i="1"/>
  <c r="AC164" i="1"/>
  <c r="AD164" i="1"/>
  <c r="AE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W163" i="1"/>
  <c r="X163" i="1"/>
  <c r="AA163" i="1"/>
  <c r="AB163" i="1"/>
  <c r="AC163" i="1"/>
  <c r="AD163" i="1"/>
  <c r="AE163" i="1"/>
  <c r="AF163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I162" i="1"/>
  <c r="J162" i="1"/>
  <c r="I161" i="1"/>
  <c r="H162" i="1"/>
  <c r="H161" i="1"/>
  <c r="D161" i="1"/>
  <c r="K162" i="1"/>
  <c r="L162" i="1"/>
  <c r="M162" i="1"/>
  <c r="N162" i="1"/>
  <c r="O162" i="1"/>
  <c r="P162" i="1"/>
  <c r="Q162" i="1"/>
  <c r="W162" i="1"/>
  <c r="X162" i="1"/>
  <c r="AA162" i="1"/>
  <c r="AB162" i="1"/>
  <c r="AC162" i="1"/>
  <c r="AD162" i="1"/>
  <c r="AE162" i="1"/>
  <c r="AF162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1" i="1"/>
  <c r="X161" i="1"/>
  <c r="AA161" i="1"/>
  <c r="AB161" i="1"/>
  <c r="AC161" i="1"/>
  <c r="AD161" i="1"/>
  <c r="AE161" i="1"/>
  <c r="AF161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I160" i="1"/>
  <c r="Q160" i="1"/>
  <c r="I159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D160" i="1"/>
  <c r="AF160" i="1"/>
  <c r="AB160" i="1"/>
  <c r="AA160" i="1"/>
  <c r="AC160" i="1"/>
  <c r="W160" i="1"/>
  <c r="X160" i="1"/>
  <c r="P160" i="1"/>
  <c r="O160" i="1"/>
  <c r="N160" i="1"/>
  <c r="M160" i="1"/>
  <c r="L160" i="1"/>
  <c r="K160" i="1"/>
  <c r="AE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W159" i="1"/>
  <c r="X159" i="1"/>
  <c r="AA159" i="1"/>
  <c r="AB159" i="1"/>
  <c r="AC159" i="1"/>
  <c r="AD159" i="1"/>
  <c r="AE159" i="1"/>
  <c r="AF159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D158" i="1"/>
  <c r="AB158" i="1"/>
  <c r="AA158" i="1"/>
  <c r="W158" i="1"/>
  <c r="L158" i="1"/>
  <c r="K158" i="1"/>
  <c r="I158" i="1"/>
  <c r="H158" i="1"/>
  <c r="P158" i="1"/>
  <c r="F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I155" i="1"/>
  <c r="L155" i="1"/>
  <c r="K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D156" i="1"/>
  <c r="AD157" i="1"/>
  <c r="AE158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D150" i="1"/>
  <c r="AD153" i="1"/>
  <c r="AD154" i="1"/>
  <c r="AD155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O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M98" i="1"/>
  <c r="I97" i="1"/>
  <c r="I96" i="1"/>
  <c r="I95" i="1"/>
  <c r="I94" i="1"/>
  <c r="M94" i="1"/>
  <c r="I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I46" i="1"/>
  <c r="M46" i="1"/>
  <c r="I45" i="1"/>
  <c r="M45" i="1"/>
  <c r="I44" i="1"/>
  <c r="I43" i="1"/>
  <c r="I42" i="1"/>
  <c r="I41" i="1"/>
  <c r="M41" i="1"/>
  <c r="I40" i="1"/>
  <c r="I39" i="1"/>
  <c r="I38" i="1"/>
  <c r="I37" i="1"/>
  <c r="I36" i="1"/>
  <c r="I35" i="1"/>
  <c r="I34" i="1"/>
  <c r="I33" i="1"/>
  <c r="I32" i="1"/>
  <c r="I31" i="1"/>
  <c r="I30" i="1"/>
  <c r="M30" i="1"/>
  <c r="I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I8" i="1"/>
  <c r="I7" i="1"/>
  <c r="I6" i="1"/>
  <c r="I5" i="1"/>
  <c r="I4" i="1"/>
  <c r="I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</calcChain>
</file>

<file path=xl/sharedStrings.xml><?xml version="1.0" encoding="utf-8"?>
<sst xmlns="http://schemas.openxmlformats.org/spreadsheetml/2006/main" count="4377" uniqueCount="942">
  <si>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</si>
  <si>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</si>
  <si>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</si>
  <si>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</si>
  <si>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</si>
  <si>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</si>
  <si>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</si>
  <si>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</si>
  <si>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</si>
  <si>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</si>
  <si>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</si>
  <si>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</si>
  <si>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</si>
  <si>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</si>
  <si>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</si>
  <si>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</si>
  <si>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</si>
  <si>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</si>
  <si>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</si>
  <si>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</si>
  <si>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</si>
  <si>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</si>
  <si>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</si>
  <si>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</si>
  <si>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</si>
  <si>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</si>
  <si>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</si>
  <si>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</si>
  <si>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</si>
  <si>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</si>
  <si>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</si>
  <si>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</si>
  <si>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</si>
  <si>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</si>
  <si>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</si>
  <si>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</si>
  <si>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</si>
  <si>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</si>
  <si>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</si>
  <si>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</si>
  <si>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</si>
  <si>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</si>
  <si>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</si>
  <si>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</si>
  <si>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</si>
  <si>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</si>
  <si>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</si>
  <si>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</si>
  <si>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</si>
  <si>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</si>
  <si>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</si>
  <si>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</si>
  <si>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</si>
  <si>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</si>
  <si>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</si>
  <si>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</si>
  <si>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</si>
  <si>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</si>
  <si>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</si>
  <si>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</si>
  <si>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</si>
  <si>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</si>
  <si>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</si>
  <si>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</si>
  <si>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</si>
  <si>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</si>
  <si>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</si>
  <si>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</si>
  <si>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</si>
  <si>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</si>
  <si>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</si>
  <si>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</si>
  <si>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</si>
  <si>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</si>
  <si>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</si>
  <si>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</si>
  <si>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</si>
  <si>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</si>
  <si>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</si>
  <si>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</si>
  <si>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</si>
  <si>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</si>
  <si>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</si>
  <si>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</si>
  <si>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</si>
  <si>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</si>
  <si>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</si>
  <si>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</si>
  <si>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</si>
  <si>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</si>
  <si>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</si>
  <si>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</si>
  <si>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</si>
  <si>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</si>
  <si>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</si>
  <si>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</si>
  <si>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</si>
  <si>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</si>
  <si>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</si>
  <si>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</si>
  <si>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</si>
  <si>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</si>
  <si>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</si>
  <si>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</si>
  <si>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</si>
  <si>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</si>
  <si>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</si>
  <si>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</si>
  <si>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</si>
  <si>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</si>
  <si>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</si>
  <si>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</si>
  <si>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</si>
  <si>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</si>
  <si>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</si>
  <si>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</si>
  <si>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</si>
  <si>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</si>
  <si>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</si>
  <si>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</si>
  <si>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</si>
  <si>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</si>
  <si>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</si>
  <si>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</si>
  <si>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</si>
  <si>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</si>
  <si>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</si>
  <si>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</si>
  <si>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</si>
  <si>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</si>
  <si>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</si>
  <si>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</si>
  <si>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</si>
  <si>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</si>
  <si>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</si>
  <si>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</si>
  <si>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</si>
  <si>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</si>
  <si>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</si>
  <si>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</si>
  <si>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</si>
  <si>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</si>
  <si>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</si>
  <si>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</si>
  <si>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</si>
  <si>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</si>
  <si>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</si>
  <si>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</si>
  <si>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</si>
  <si>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</si>
  <si>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</si>
  <si>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</si>
  <si>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</si>
  <si>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</si>
  <si>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</si>
  <si>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</si>
  <si>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</si>
  <si>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</si>
  <si>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</si>
  <si>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</si>
  <si>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</si>
  <si>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</si>
  <si>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</si>
  <si>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</si>
  <si>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</si>
  <si>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</si>
  <si>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</si>
  <si>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</si>
  <si>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</si>
  <si>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</si>
  <si>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</si>
  <si>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</si>
  <si>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</si>
  <si>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</si>
  <si>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</si>
  <si>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</si>
  <si>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</si>
  <si>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</si>
  <si>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</si>
  <si>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</si>
  <si>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</si>
  <si>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</si>
  <si>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</si>
  <si>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</si>
  <si>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</si>
  <si>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</si>
  <si>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</si>
  <si>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</si>
  <si>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</si>
  <si>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</si>
  <si>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</si>
  <si>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</si>
  <si>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</si>
  <si>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</si>
  <si>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</si>
  <si>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</si>
  <si>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</si>
  <si>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</si>
  <si>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</si>
  <si>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</si>
  <si>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</si>
  <si>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</si>
  <si>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</si>
  <si>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</si>
  <si>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</si>
  <si>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</si>
  <si>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</si>
  <si>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</si>
  <si>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</si>
  <si>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</si>
  <si>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</si>
  <si>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</si>
  <si>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</si>
  <si>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</si>
  <si>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</si>
  <si>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</si>
  <si>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</si>
  <si>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</si>
  <si>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</si>
  <si>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</si>
  <si>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</si>
  <si>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</si>
  <si>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</si>
  <si>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</si>
  <si>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</si>
  <si>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</si>
  <si>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</si>
  <si>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</si>
  <si>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</si>
  <si>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</si>
  <si>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</si>
  <si>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</si>
  <si>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</si>
  <si>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</si>
  <si>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</si>
  <si>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</si>
  <si>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</si>
  <si>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</si>
  <si>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</si>
  <si>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</si>
  <si>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</si>
  <si>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</si>
  <si>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</si>
  <si>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</si>
  <si>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</si>
  <si>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</si>
  <si>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</si>
  <si>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</si>
  <si>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</si>
  <si>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</si>
  <si>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</si>
  <si>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</si>
  <si>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</si>
  <si>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</si>
  <si>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</si>
  <si>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</si>
  <si>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</si>
  <si>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</si>
  <si>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</si>
  <si>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</si>
  <si>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</si>
  <si>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</si>
  <si>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</si>
  <si>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</si>
  <si>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</si>
  <si>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</si>
  <si>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</si>
  <si>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</si>
  <si>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</si>
  <si>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</si>
  <si>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</si>
  <si>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</si>
  <si>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</si>
  <si>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</si>
  <si>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</si>
  <si>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</si>
  <si>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</si>
  <si>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</si>
  <si>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</si>
  <si>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</si>
  <si>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</si>
  <si>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</si>
  <si>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</si>
  <si>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</si>
  <si>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</si>
  <si>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</si>
  <si>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</si>
  <si>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</si>
  <si>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</si>
  <si>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</si>
  <si>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</si>
  <si>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</si>
  <si>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</si>
  <si>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</si>
  <si>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</si>
  <si>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</si>
  <si>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</si>
  <si>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</si>
  <si>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</si>
  <si>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</si>
  <si>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</si>
  <si>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</si>
  <si>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</si>
  <si>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</si>
  <si>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</si>
  <si>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</si>
  <si>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</si>
  <si>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</si>
  <si>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</si>
  <si>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</si>
  <si>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</si>
  <si>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</si>
  <si>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</si>
  <si>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</si>
  <si>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</si>
  <si>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</si>
  <si>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</si>
  <si>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</si>
  <si>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</si>
  <si>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</si>
  <si>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</si>
  <si>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</si>
  <si>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</si>
  <si>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</si>
  <si>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</si>
  <si>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</si>
  <si>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</si>
  <si>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</si>
  <si>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</si>
  <si>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</si>
  <si>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</si>
  <si>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</si>
  <si>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</si>
  <si>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</si>
  <si>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</si>
  <si>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</si>
  <si>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</si>
  <si>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</si>
  <si>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</si>
  <si>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</si>
  <si>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</si>
  <si>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</si>
  <si>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</si>
  <si>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</si>
  <si>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</si>
  <si>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</si>
  <si>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</si>
  <si>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</si>
  <si>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</si>
  <si>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</si>
  <si>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</si>
  <si>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</si>
  <si>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</si>
  <si>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</si>
  <si>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</si>
  <si>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</si>
  <si>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</si>
  <si>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</si>
  <si>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</si>
  <si>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</si>
  <si>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</si>
  <si>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</si>
  <si>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</si>
  <si>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</si>
  <si>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</si>
  <si>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</si>
  <si>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</si>
  <si>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</si>
  <si>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</si>
  <si>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</si>
  <si>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</si>
  <si>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</si>
  <si>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</si>
  <si>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</si>
  <si>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</si>
  <si>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</si>
  <si>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</si>
  <si>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</si>
  <si>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</si>
  <si>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</si>
  <si>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</si>
  <si>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</si>
  <si>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</si>
  <si>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</si>
  <si>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</si>
  <si>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</si>
  <si>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</si>
  <si>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</si>
  <si>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</si>
  <si>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</si>
  <si>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</si>
  <si>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</si>
  <si>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</si>
  <si>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</si>
  <si>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</si>
  <si>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</si>
  <si>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</si>
  <si>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</si>
  <si>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</si>
  <si>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</si>
  <si>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</si>
  <si>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</si>
  <si>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</si>
  <si>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</si>
  <si>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</si>
  <si>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</si>
  <si>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</si>
  <si>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</si>
  <si>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</si>
  <si>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</si>
  <si>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</si>
  <si>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</si>
  <si>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</si>
  <si>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</si>
  <si>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</si>
  <si>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</si>
  <si>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</si>
  <si>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</si>
  <si>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</si>
  <si>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</si>
  <si>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</si>
  <si>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</si>
  <si>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</si>
  <si>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</si>
  <si>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</si>
  <si>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</si>
  <si>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</si>
  <si>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</si>
  <si>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</si>
  <si>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</si>
  <si>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</si>
  <si>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</si>
  <si>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</si>
  <si>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</si>
  <si>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</si>
  <si>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</si>
  <si>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</si>
  <si>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</si>
  <si>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</si>
  <si>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</si>
  <si>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</si>
  <si>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</si>
  <si>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</si>
  <si>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</si>
  <si>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</si>
  <si>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</si>
  <si>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</si>
  <si>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</si>
  <si>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</si>
  <si>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</si>
  <si>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</si>
  <si>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</si>
  <si>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</si>
  <si>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</si>
  <si>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</si>
  <si>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</si>
  <si>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</si>
  <si>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</si>
  <si>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</si>
  <si>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</si>
  <si>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</si>
  <si>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</si>
  <si>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</si>
  <si>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</si>
  <si>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</si>
  <si>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</si>
  <si>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</si>
  <si>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</si>
  <si>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</si>
  <si>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</si>
  <si>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</si>
  <si>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</si>
  <si>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</si>
  <si>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</si>
  <si>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</si>
  <si>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</si>
  <si>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</si>
  <si>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</si>
  <si>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</si>
  <si>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</si>
  <si>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</si>
  <si>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</si>
  <si>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</si>
  <si>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</si>
  <si>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</si>
  <si>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</si>
  <si>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</si>
  <si>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</si>
  <si>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</si>
  <si>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</si>
  <si>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</si>
  <si>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</si>
  <si>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</si>
  <si>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</si>
  <si>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</si>
  <si>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</si>
  <si>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</si>
  <si>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</si>
  <si>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</si>
  <si>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</si>
  <si>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</si>
  <si>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</si>
  <si>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</si>
  <si>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</si>
  <si>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</si>
  <si>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</si>
  <si>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</si>
  <si>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</si>
  <si>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</si>
  <si>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</si>
  <si>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</si>
  <si>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</si>
  <si>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</si>
  <si>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</si>
  <si>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</si>
  <si>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</si>
  <si>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</si>
  <si>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</si>
  <si>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</si>
  <si>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</si>
  <si>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</si>
  <si>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</si>
  <si>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</si>
  <si>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</si>
  <si>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</si>
  <si>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</si>
  <si>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</si>
  <si>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</si>
  <si>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</si>
  <si>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</si>
  <si>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</si>
  <si>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</si>
  <si>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</si>
  <si>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</si>
  <si>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</si>
  <si>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</si>
  <si>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</si>
  <si>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</si>
  <si>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</si>
  <si>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</si>
  <si>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</si>
  <si>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</si>
  <si>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</si>
  <si>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</si>
  <si>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</si>
  <si>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</si>
  <si>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</si>
  <si>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</si>
  <si>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</si>
  <si>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</si>
  <si>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</si>
  <si>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</si>
  <si>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</si>
  <si>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</si>
  <si>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</si>
  <si>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</si>
  <si>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</si>
  <si>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</si>
  <si>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</si>
  <si>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</si>
  <si>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</si>
  <si>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</si>
  <si>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</si>
  <si>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</si>
  <si>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</si>
  <si>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</si>
  <si>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</si>
  <si>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</si>
  <si>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</si>
  <si>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</si>
  <si>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</si>
  <si>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</si>
  <si>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</si>
  <si>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</si>
  <si>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</si>
  <si>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</si>
  <si>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</si>
  <si>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</si>
  <si>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</si>
  <si>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</si>
  <si>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</si>
  <si>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</si>
  <si>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</si>
  <si>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</si>
  <si>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</si>
  <si>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</si>
  <si>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</si>
  <si>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</si>
  <si>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</si>
  <si>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</si>
  <si>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</si>
  <si>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</si>
  <si>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</si>
  <si>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</si>
  <si>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</si>
  <si>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</si>
  <si>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</si>
  <si>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</si>
  <si>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</si>
  <si>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</si>
  <si>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</si>
  <si>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</si>
  <si>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</si>
  <si>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</si>
  <si>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</si>
  <si>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</si>
  <si>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</si>
  <si>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</si>
  <si>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</si>
  <si>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</si>
  <si>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</si>
  <si>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</si>
  <si>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</si>
  <si>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</si>
  <si>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</si>
  <si>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</si>
  <si>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</si>
  <si>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</si>
  <si>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</si>
  <si>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</si>
  <si>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</si>
  <si>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</si>
  <si>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</si>
  <si>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</si>
  <si>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</si>
  <si>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</si>
  <si>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</si>
  <si>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</si>
  <si>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</si>
  <si>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</si>
  <si>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</si>
  <si>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</si>
  <si>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</si>
  <si>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</si>
  <si>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</si>
  <si>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</si>
  <si>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</si>
  <si>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</si>
  <si>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</si>
  <si>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</si>
  <si>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</si>
  <si>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</si>
  <si>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</si>
  <si>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</si>
  <si>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</si>
  <si>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</si>
  <si>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</si>
  <si>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</si>
  <si>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</si>
  <si>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</si>
  <si>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</si>
  <si>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</si>
  <si>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</si>
  <si>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</si>
  <si>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</si>
  <si>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</si>
  <si>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</si>
  <si>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</si>
  <si>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</si>
  <si>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</si>
  <si>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</si>
  <si>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</si>
  <si>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</si>
  <si>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</si>
  <si>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</si>
  <si>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</si>
  <si>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</si>
  <si>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</si>
  <si>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</si>
  <si>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</si>
  <si>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</si>
  <si>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</si>
  <si>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</si>
  <si>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</si>
  <si>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</si>
  <si>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</si>
  <si>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</si>
  <si>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</si>
  <si>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</si>
  <si>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</si>
  <si>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</si>
  <si>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</si>
  <si>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</si>
  <si>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</si>
  <si>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</si>
  <si>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</si>
  <si>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</si>
  <si>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</si>
  <si>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</si>
  <si>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</si>
  <si>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</si>
  <si>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</si>
  <si>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</si>
  <si>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</si>
  <si>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</si>
  <si>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</si>
  <si>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</si>
  <si>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</si>
  <si>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</si>
  <si>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</si>
  <si>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</si>
  <si>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</si>
  <si>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</si>
  <si>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</si>
  <si>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</si>
  <si>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</si>
  <si>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</si>
  <si>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</si>
  <si>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</si>
  <si>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</si>
  <si>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</si>
  <si>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</si>
  <si>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</si>
  <si>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</si>
  <si>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</si>
  <si>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</si>
  <si>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</si>
  <si>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</si>
  <si>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</si>
  <si>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</si>
  <si>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</si>
  <si>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</si>
  <si>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</si>
  <si>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</si>
  <si>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</si>
  <si>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</si>
  <si>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</si>
  <si>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</si>
  <si>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</si>
  <si>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</si>
  <si>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</si>
  <si>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</si>
  <si>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</si>
  <si>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</si>
  <si>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</si>
  <si>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</si>
  <si>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</si>
  <si>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</si>
  <si>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</si>
  <si>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</si>
  <si>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</si>
  <si>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</si>
  <si>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</si>
  <si>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</si>
  <si>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</si>
  <si>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</si>
  <si>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</si>
  <si>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</si>
  <si>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</si>
  <si>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</si>
  <si>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</si>
  <si>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</si>
  <si>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</si>
  <si>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</si>
  <si>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</si>
  <si>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</si>
  <si>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</si>
  <si>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</si>
  <si>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</si>
  <si>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</si>
  <si>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</si>
  <si>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</si>
  <si>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</si>
  <si>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</si>
  <si>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</si>
  <si>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</si>
  <si>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</si>
  <si>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</si>
  <si>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</si>
  <si>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</si>
  <si>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</si>
  <si>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</si>
  <si>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</si>
  <si>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</si>
  <si>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</si>
  <si>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</si>
  <si>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</si>
  <si>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</si>
  <si>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</si>
  <si>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</si>
  <si>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</si>
  <si>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</si>
  <si>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</si>
  <si>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</si>
  <si>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</si>
  <si>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</si>
  <si>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</si>
  <si>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</si>
  <si>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</si>
  <si>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</si>
  <si>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</si>
  <si>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</si>
  <si>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</si>
  <si>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</si>
  <si>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</si>
  <si>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</si>
  <si>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</si>
  <si>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</si>
  <si>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</si>
  <si>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</si>
  <si>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</si>
  <si>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</si>
  <si>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</si>
  <si>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</si>
  <si>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</si>
  <si>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</si>
  <si>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</si>
  <si>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</si>
  <si>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</si>
  <si>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</si>
  <si>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</si>
  <si>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</si>
  <si>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</si>
  <si>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</si>
  <si>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</si>
  <si>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</si>
  <si>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</si>
  <si>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</si>
  <si>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</si>
  <si>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</si>
  <si>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</si>
  <si>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</si>
  <si>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</si>
  <si>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</si>
  <si>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</si>
  <si>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</si>
  <si>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</si>
  <si>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</si>
  <si>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</si>
  <si>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</si>
  <si>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</si>
  <si>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</si>
  <si>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</si>
  <si>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</si>
  <si>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</si>
  <si>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</si>
  <si>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</si>
  <si>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</si>
  <si>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</si>
  <si>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</si>
  <si>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</si>
  <si>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</si>
  <si>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</si>
  <si>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</si>
  <si>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</si>
  <si>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</si>
  <si>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</si>
  <si>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</si>
  <si>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</si>
  <si>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</si>
  <si>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</si>
  <si>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</si>
  <si>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</si>
  <si>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</si>
  <si>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</si>
  <si>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</si>
  <si>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</si>
  <si>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</si>
  <si>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</si>
  <si>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</si>
  <si>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</si>
  <si>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</si>
  <si>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</si>
  <si>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</si>
  <si>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</si>
  <si>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</si>
  <si>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</si>
  <si>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</si>
  <si>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</si>
  <si>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</si>
  <si>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</si>
  <si>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</si>
  <si>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</si>
  <si>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</si>
  <si>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</si>
  <si>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</si>
  <si>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</si>
  <si>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</si>
  <si>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</si>
  <si>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</si>
  <si>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</si>
  <si>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</si>
  <si>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</si>
  <si>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</si>
  <si>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</si>
  <si>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</si>
  <si>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</si>
  <si>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</si>
  <si>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</si>
  <si>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</si>
  <si>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</si>
  <si>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</si>
  <si>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</si>
  <si>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</si>
  <si>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</si>
  <si>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</si>
  <si>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</si>
  <si>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</si>
  <si>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</si>
  <si>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</si>
  <si>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</si>
  <si>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</si>
  <si>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</si>
  <si>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</si>
  <si>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</si>
  <si>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</si>
  <si>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</si>
  <si>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</si>
  <si>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</si>
  <si>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</si>
  <si>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</si>
  <si>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</si>
  <si>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</si>
  <si>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</si>
  <si>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</si>
  <si>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</si>
  <si>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</si>
  <si>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</si>
  <si>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</si>
  <si>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</si>
  <si>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</si>
  <si>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</si>
  <si>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</si>
  <si>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</si>
  <si>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</si>
  <si>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</si>
  <si>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</si>
  <si>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</si>
  <si>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</si>
  <si>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</si>
  <si>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</si>
  <si>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</si>
  <si>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</si>
  <si>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</si>
  <si>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</si>
  <si>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</si>
  <si>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</si>
  <si>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</si>
  <si>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</si>
  <si>
    <t>44063</t>
  </si>
  <si>
    <t>44064</t>
  </si>
  <si>
    <t>44065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</si>
</sst>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68" totalsRowShown="0">
  <autoFilter ref="B1:CA16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L14" totalsRowShown="0" headerRowDxfId="3">
  <autoFilter ref="A2:FL14" xr:uid="{4E023B16-8D96-417E-81CC-D158CD34A486}"/>
  <tableColumns count="168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973" totalsRowShown="0" headerRowDxfId="2">
  <autoFilter ref="B1:E197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8"/>
  <sheetViews>
    <sheetView tabSelected="1" workbookViewId="0">
      <pane xSplit="1" ySplit="1" topLeftCell="BY76" activePane="bottomRight" state="frozen"/>
      <selection pane="bottomLeft" activeCell="A2" sqref="A2"/>
      <selection pane="topRight" activeCell="B1" sqref="B1"/>
      <selection pane="bottomRight" activeCell="BZ169" sqref="BZ169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+IFERROR(C2/3.974,"")</f>
        <v>0.25163563160543534</v>
      </c>
      <c r="S2">
        <f>+IFERROR(E2/3.974,"")</f>
        <v>0</v>
      </c>
      <c r="T2">
        <f>+IFERROR(G2/3.974,"")</f>
        <v>0</v>
      </c>
      <c r="U2">
        <f>+IFERROR(I2/3.974,"")</f>
        <v>0.25163563160543534</v>
      </c>
      <c r="V2" s="11">
        <v>0</v>
      </c>
      <c r="W2" s="1"/>
      <c r="X2" s="1">
        <f t="shared" ref="X2:X65" si="1">IFERROR(W2-W1,0)</f>
        <v>0</v>
      </c>
      <c r="Y2" s="34">
        <f>IFERROR(V2/3.974,0)</f>
        <v>0</v>
      </c>
      <c r="Z2" s="11"/>
      <c r="AA2" s="1"/>
      <c r="AB2" s="29">
        <f t="shared" ref="AB2:AB33" si="2">IFERROR(Z2/V2,0)</f>
        <v>0</v>
      </c>
      <c r="AC2" s="32">
        <f t="shared" ref="AC2:AC65" si="3">IFERROR(AA2-AA1,0)</f>
        <v>0</v>
      </c>
      <c r="AD2" s="1"/>
      <c r="AE2" s="1"/>
      <c r="AF2" s="29">
        <f t="shared" ref="AF2:AF65" si="4">IFERROR(AD2/V2,0)</f>
        <v>0</v>
      </c>
      <c r="AG2" s="32">
        <f t="shared" ref="AG2:AG65" si="5">IFERROR(AE2-AE1,0)</f>
        <v>0</v>
      </c>
      <c r="AH2" s="34">
        <f t="shared" ref="AH2:AH33" si="6">IFERROR(AE2/W2,0)</f>
        <v>0</v>
      </c>
      <c r="AI2" s="34">
        <f>IFERROR(AD2/3.974,0)</f>
        <v>0</v>
      </c>
      <c r="AJ2" s="11"/>
      <c r="AK2" s="1"/>
      <c r="AL2" s="2">
        <f t="shared" ref="AL2:AL33" si="7">IFERROR(AJ2/AJ1,0)-1</f>
        <v>-1</v>
      </c>
      <c r="AM2" s="34">
        <f>IFERROR(AJ2/3.974,0)</f>
        <v>0</v>
      </c>
      <c r="AN2" s="34">
        <f t="shared" ref="AN2:AN33" si="8">IFERROR(AJ2/C2," ")</f>
        <v>0</v>
      </c>
      <c r="AO2" s="11"/>
      <c r="AP2" s="1"/>
      <c r="AQ2" s="1"/>
      <c r="AR2" s="34">
        <f>IFERROR(AO2/3.974,0)</f>
        <v>0</v>
      </c>
      <c r="AS2" s="11"/>
      <c r="AT2" s="1"/>
      <c r="AU2" s="1">
        <f t="shared" ref="AU2:AU33" si="9">IFERROR(AS2/AS1,0)-1</f>
        <v>-1</v>
      </c>
      <c r="AV2" s="34">
        <f>IFERROR(AS2/3.974,0)</f>
        <v>0</v>
      </c>
      <c r="AW2" s="80">
        <f t="shared" ref="AW2:AW33" si="10">IFERROR(AS2/C2," ")</f>
        <v>0</v>
      </c>
      <c r="AX2" s="11"/>
      <c r="AZ2">
        <f t="shared" ref="AZ2:AZ33" si="11">IFERROR(AX2/AX1,0)-1</f>
        <v>-1</v>
      </c>
      <c r="BA2" s="35">
        <f>IFERROR(AX2/3.974,0)</f>
        <v>0</v>
      </c>
      <c r="BB2" s="51">
        <f t="shared" ref="BB2:BB33" si="1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13">IFERROR(BC2-BC1,0)</f>
        <v>0</v>
      </c>
      <c r="BE2" s="51">
        <f t="shared" ref="BE2:BE33" si="14">IFERROR(BC2/BC1,0)-1</f>
        <v>-1</v>
      </c>
      <c r="BF2" s="35">
        <f>IFERROR(BC2/3.974,0)</f>
        <v>0</v>
      </c>
      <c r="BG2" s="35">
        <f t="shared" ref="BG2:BG33" si="15">IFERROR(BC2/C2," ")</f>
        <v>0</v>
      </c>
      <c r="BH2" s="45">
        <v>0</v>
      </c>
      <c r="BI2" s="48">
        <f t="shared" ref="BI2:BI65" si="16">IFERROR((BH2-BH1), 0)</f>
        <v>0</v>
      </c>
      <c r="BJ2" s="14">
        <v>1</v>
      </c>
      <c r="BK2" s="48">
        <f t="shared" ref="BK2:BK65" si="17">IFERROR((BJ2-BJ1),0)</f>
        <v>0</v>
      </c>
      <c r="BL2" s="14">
        <v>0</v>
      </c>
      <c r="BM2" s="48">
        <f t="shared" ref="BM2:BM65" si="18">IFERROR((BL2-BL1),0)</f>
        <v>0</v>
      </c>
      <c r="BN2" s="14">
        <v>0</v>
      </c>
      <c r="BO2" s="48">
        <f t="shared" ref="BO2:BO65" si="19">IFERROR((BN2-BN1),0)</f>
        <v>0</v>
      </c>
      <c r="BP2" s="14">
        <v>0</v>
      </c>
      <c r="BQ2" s="48">
        <f t="shared" ref="BQ2:BQ65" si="20">IFERROR((BP2-BP1),0)</f>
        <v>0</v>
      </c>
      <c r="BR2" s="17"/>
      <c r="BS2" s="24">
        <f t="shared" ref="BS2:BS65" si="21">IFERROR((BR2-BR1),0)</f>
        <v>0</v>
      </c>
      <c r="BT2" s="17"/>
      <c r="BU2" s="24">
        <f t="shared" ref="BU2:BU65" si="22">IFERROR((BT2-BT1),0)</f>
        <v>0</v>
      </c>
      <c r="BV2" s="17"/>
      <c r="BW2" s="24">
        <f t="shared" ref="BW2:BW65" si="23">IFERROR((BV2-BV1),0)</f>
        <v>0</v>
      </c>
      <c r="BX2" s="17"/>
      <c r="BY2" s="24">
        <f t="shared" ref="BY2:BY65" si="24">IFERROR((BX2-BX1),0)</f>
        <v>0</v>
      </c>
      <c r="BZ2" s="20"/>
      <c r="CA2" s="27">
        <f t="shared" ref="CA2:CA65" si="25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26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27">+IFERROR(C3-E3-G3,"")</f>
        <v>8</v>
      </c>
      <c r="J3">
        <f>+IFERROR(I3-I2,"")</f>
        <v>7</v>
      </c>
      <c r="K3">
        <f t="shared" ref="K3:K66" si="28">+IFERROR(E3/C3,"")</f>
        <v>0</v>
      </c>
      <c r="L3">
        <f t="shared" ref="L3:L66" si="29">+IFERROR(G3/C3,"")</f>
        <v>0</v>
      </c>
      <c r="M3">
        <f t="shared" ref="M3:M66" si="30">+IFERROR(I3/C3,"")</f>
        <v>1</v>
      </c>
      <c r="N3">
        <f t="shared" si="0"/>
        <v>0.875</v>
      </c>
      <c r="O3" t="str">
        <f t="shared" ref="O3:O66" si="31">+IFERROR(F3/E3,"")</f>
        <v/>
      </c>
      <c r="P3" t="str">
        <f t="shared" ref="P3:P66" si="32">+IFERROR(H3/G3,"")</f>
        <v/>
      </c>
      <c r="Q3">
        <f t="shared" ref="Q3:Q66" si="33">+IFERROR(J3/I3,"")</f>
        <v>0.875</v>
      </c>
      <c r="R3">
        <f>+IFERROR(C3/3.974,"")</f>
        <v>2.0130850528434827</v>
      </c>
      <c r="S3">
        <f>+IFERROR(E3/3.974,"")</f>
        <v>0</v>
      </c>
      <c r="T3">
        <f>+IFERROR(G3/3.974,"")</f>
        <v>0</v>
      </c>
      <c r="U3">
        <f>+IFERROR(I3/3.974,"")</f>
        <v>2.0130850528434827</v>
      </c>
      <c r="V3" s="12">
        <v>146</v>
      </c>
      <c r="W3" s="1">
        <f>V3-V2</f>
        <v>146</v>
      </c>
      <c r="X3" s="1">
        <f t="shared" si="1"/>
        <v>146</v>
      </c>
      <c r="Y3" s="34">
        <f>IFERROR(V3/3.974,0)</f>
        <v>36.738802214393559</v>
      </c>
      <c r="Z3" s="14">
        <v>138</v>
      </c>
      <c r="AA3" s="2"/>
      <c r="AB3" s="29">
        <f t="shared" si="2"/>
        <v>0.9452054794520548</v>
      </c>
      <c r="AC3" s="32">
        <f t="shared" si="3"/>
        <v>0</v>
      </c>
      <c r="AD3" s="1">
        <f>V3-Z3</f>
        <v>8</v>
      </c>
      <c r="AE3" s="1"/>
      <c r="AF3" s="29">
        <f t="shared" si="4"/>
        <v>5.4794520547945202E-2</v>
      </c>
      <c r="AG3" s="32">
        <f t="shared" si="5"/>
        <v>0</v>
      </c>
      <c r="AH3" s="34">
        <f t="shared" si="6"/>
        <v>0</v>
      </c>
      <c r="AI3" s="34">
        <f>IFERROR(AD3/3.974,0)</f>
        <v>2.0130850528434827</v>
      </c>
      <c r="AJ3" s="14">
        <v>6</v>
      </c>
      <c r="AK3" s="2"/>
      <c r="AL3" s="2">
        <f t="shared" si="7"/>
        <v>-1</v>
      </c>
      <c r="AM3" s="34">
        <f>IFERROR(AJ3/3.974,0)</f>
        <v>1.5098137896326118</v>
      </c>
      <c r="AN3" s="34">
        <f t="shared" si="8"/>
        <v>0.75</v>
      </c>
      <c r="AO3" s="14"/>
      <c r="AP3" s="2"/>
      <c r="AQ3" s="2">
        <f>IFERROR(AO3/AO2,0)-1</f>
        <v>-1</v>
      </c>
      <c r="AR3" s="34">
        <f>IFERROR(AO3/3.974,0)</f>
        <v>0</v>
      </c>
      <c r="AS3" s="14">
        <v>1</v>
      </c>
      <c r="AT3" s="2">
        <f>AS3-AS2</f>
        <v>1</v>
      </c>
      <c r="AU3" s="2">
        <f t="shared" si="9"/>
        <v>-1</v>
      </c>
      <c r="AV3" s="34">
        <f>IFERROR(AS3/3.974,0)</f>
        <v>0.25163563160543534</v>
      </c>
      <c r="AW3" s="80">
        <f t="shared" si="10"/>
        <v>0.125</v>
      </c>
      <c r="AX3" s="14">
        <v>0</v>
      </c>
      <c r="AY3">
        <f>AX3-AX2</f>
        <v>0</v>
      </c>
      <c r="AZ3">
        <f t="shared" si="11"/>
        <v>-1</v>
      </c>
      <c r="BA3" s="35">
        <f>IFERROR(AX3/3.974,0)</f>
        <v>0</v>
      </c>
      <c r="BB3" s="51">
        <f t="shared" si="1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13"/>
        <v>7</v>
      </c>
      <c r="BE3" s="51">
        <f t="shared" si="14"/>
        <v>-1</v>
      </c>
      <c r="BF3" s="35">
        <f>IFERROR(BC3/3.974,0)</f>
        <v>1.7614494212380472</v>
      </c>
      <c r="BG3" s="35">
        <f t="shared" si="15"/>
        <v>0.875</v>
      </c>
      <c r="BH3" s="45">
        <v>0</v>
      </c>
      <c r="BI3" s="48">
        <f t="shared" si="16"/>
        <v>0</v>
      </c>
      <c r="BJ3" s="14">
        <v>3</v>
      </c>
      <c r="BK3" s="48">
        <f t="shared" si="17"/>
        <v>2</v>
      </c>
      <c r="BL3" s="14">
        <v>4</v>
      </c>
      <c r="BM3" s="48">
        <f t="shared" si="18"/>
        <v>4</v>
      </c>
      <c r="BN3" s="14">
        <v>1</v>
      </c>
      <c r="BO3" s="48">
        <f t="shared" si="19"/>
        <v>1</v>
      </c>
      <c r="BP3" s="14">
        <v>0</v>
      </c>
      <c r="BQ3" s="48">
        <f t="shared" si="20"/>
        <v>0</v>
      </c>
      <c r="BR3" s="17"/>
      <c r="BS3" s="24">
        <f t="shared" si="21"/>
        <v>0</v>
      </c>
      <c r="BT3" s="17"/>
      <c r="BU3" s="24">
        <f t="shared" si="22"/>
        <v>0</v>
      </c>
      <c r="BV3" s="17"/>
      <c r="BW3" s="24">
        <f t="shared" si="23"/>
        <v>0</v>
      </c>
      <c r="BX3" s="17"/>
      <c r="BY3" s="24">
        <f t="shared" si="24"/>
        <v>0</v>
      </c>
      <c r="BZ3" s="20"/>
      <c r="CA3" s="27">
        <f t="shared" si="25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26"/>
        <v>6</v>
      </c>
      <c r="E4" s="10">
        <v>1</v>
      </c>
      <c r="F4">
        <f t="shared" ref="F4:F35" si="34">E4-E3</f>
        <v>1</v>
      </c>
      <c r="G4" s="10">
        <v>0</v>
      </c>
      <c r="H4">
        <v>0</v>
      </c>
      <c r="I4">
        <f t="shared" si="27"/>
        <v>13</v>
      </c>
      <c r="J4">
        <f t="shared" ref="J4:J67" si="35">+IFERROR(I4-I3,"")</f>
        <v>5</v>
      </c>
      <c r="K4">
        <f t="shared" si="28"/>
        <v>7.1428571428571425E-2</v>
      </c>
      <c r="L4">
        <f t="shared" si="29"/>
        <v>0</v>
      </c>
      <c r="M4">
        <f t="shared" si="30"/>
        <v>0.9285714285714286</v>
      </c>
      <c r="N4">
        <f t="shared" si="0"/>
        <v>0.42857142857142855</v>
      </c>
      <c r="O4">
        <f t="shared" si="31"/>
        <v>1</v>
      </c>
      <c r="P4" t="str">
        <f t="shared" si="32"/>
        <v/>
      </c>
      <c r="Q4">
        <f t="shared" si="33"/>
        <v>0.38461538461538464</v>
      </c>
      <c r="R4">
        <f>+IFERROR(C4/3.974,"")</f>
        <v>3.5228988424760943</v>
      </c>
      <c r="S4">
        <f>+IFERROR(E4/3.974,"")</f>
        <v>0.25163563160543534</v>
      </c>
      <c r="T4">
        <f>+IFERROR(G4/3.974,"")</f>
        <v>0</v>
      </c>
      <c r="U4">
        <f>+IFERROR(I4/3.974,"")</f>
        <v>3.271263210870659</v>
      </c>
      <c r="V4" s="12">
        <v>194</v>
      </c>
      <c r="W4" s="1">
        <f t="shared" ref="W4:W67" si="36">V4-V3</f>
        <v>48</v>
      </c>
      <c r="X4" s="1">
        <f t="shared" si="1"/>
        <v>-98</v>
      </c>
      <c r="Y4" s="34">
        <f>IFERROR(V4/3.974,0)</f>
        <v>48.817312531454455</v>
      </c>
      <c r="Z4" s="14">
        <v>180</v>
      </c>
      <c r="AA4" s="2">
        <f>Z4-Z3</f>
        <v>42</v>
      </c>
      <c r="AB4" s="29">
        <f t="shared" si="2"/>
        <v>0.92783505154639179</v>
      </c>
      <c r="AC4" s="32">
        <f t="shared" si="3"/>
        <v>42</v>
      </c>
      <c r="AD4" s="1">
        <f t="shared" ref="AD4:AD67" si="37">V4-Z4</f>
        <v>14</v>
      </c>
      <c r="AE4" s="1">
        <f>AD4-AD3</f>
        <v>6</v>
      </c>
      <c r="AF4" s="29">
        <f t="shared" si="4"/>
        <v>7.2164948453608241E-2</v>
      </c>
      <c r="AG4" s="32">
        <f t="shared" si="5"/>
        <v>6</v>
      </c>
      <c r="AH4" s="34">
        <f t="shared" si="6"/>
        <v>0.125</v>
      </c>
      <c r="AI4" s="34">
        <f>IFERROR(AD4/3.974,0)</f>
        <v>3.5228988424760943</v>
      </c>
      <c r="AJ4" s="14">
        <v>9</v>
      </c>
      <c r="AK4" s="2">
        <f>AJ4-AJ3</f>
        <v>3</v>
      </c>
      <c r="AL4" s="2">
        <f t="shared" si="7"/>
        <v>0.5</v>
      </c>
      <c r="AM4" s="34">
        <f>IFERROR(AJ4/3.974,0)</f>
        <v>2.2647206844489181</v>
      </c>
      <c r="AN4" s="34">
        <f t="shared" si="8"/>
        <v>0.6428571428571429</v>
      </c>
      <c r="AO4" s="14"/>
      <c r="AP4" s="2">
        <f>AO4-AO3</f>
        <v>0</v>
      </c>
      <c r="AQ4" s="2">
        <f t="shared" ref="AQ4:AQ67" si="38">IFERROR(AO4/AO3,0)-1</f>
        <v>-1</v>
      </c>
      <c r="AR4" s="34">
        <f>IFERROR(AO4/3.974,0)</f>
        <v>0</v>
      </c>
      <c r="AS4" s="14"/>
      <c r="AT4" s="2">
        <f t="shared" ref="AT4:AT67" si="39">AS4-AS3</f>
        <v>-1</v>
      </c>
      <c r="AU4" s="2">
        <f t="shared" si="9"/>
        <v>-1</v>
      </c>
      <c r="AV4" s="34">
        <f>IFERROR(AS4/3.974,0)</f>
        <v>0</v>
      </c>
      <c r="AW4" s="80">
        <f t="shared" si="10"/>
        <v>0</v>
      </c>
      <c r="AX4" s="14">
        <v>2</v>
      </c>
      <c r="AY4">
        <f t="shared" ref="AY4:AY67" si="40">AX4-AX3</f>
        <v>2</v>
      </c>
      <c r="AZ4">
        <f t="shared" si="11"/>
        <v>-1</v>
      </c>
      <c r="BA4" s="35">
        <f>IFERROR(AX4/3.974,0)</f>
        <v>0.50327126321087068</v>
      </c>
      <c r="BB4" s="51">
        <f t="shared" si="1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13"/>
        <v>4</v>
      </c>
      <c r="BE4" s="51">
        <f t="shared" si="14"/>
        <v>0.5714285714285714</v>
      </c>
      <c r="BF4" s="35">
        <f>IFERROR(BC4/3.974,0)</f>
        <v>2.7679919476597883</v>
      </c>
      <c r="BG4" s="35">
        <f t="shared" si="15"/>
        <v>0.7857142857142857</v>
      </c>
      <c r="BH4" s="45">
        <v>0</v>
      </c>
      <c r="BI4" s="48">
        <f t="shared" si="16"/>
        <v>0</v>
      </c>
      <c r="BJ4" s="14">
        <v>5</v>
      </c>
      <c r="BK4" s="48">
        <f t="shared" si="17"/>
        <v>2</v>
      </c>
      <c r="BL4" s="14">
        <v>7</v>
      </c>
      <c r="BM4" s="48">
        <f t="shared" si="18"/>
        <v>3</v>
      </c>
      <c r="BN4" s="14">
        <v>2</v>
      </c>
      <c r="BO4" s="48">
        <f t="shared" si="19"/>
        <v>1</v>
      </c>
      <c r="BP4" s="14">
        <v>0</v>
      </c>
      <c r="BQ4" s="48">
        <f t="shared" si="20"/>
        <v>0</v>
      </c>
      <c r="BR4" s="17"/>
      <c r="BS4" s="24">
        <f t="shared" si="21"/>
        <v>0</v>
      </c>
      <c r="BT4" s="17"/>
      <c r="BU4" s="24">
        <f t="shared" si="22"/>
        <v>0</v>
      </c>
      <c r="BV4" s="17"/>
      <c r="BW4" s="24">
        <f t="shared" si="23"/>
        <v>0</v>
      </c>
      <c r="BX4" s="17"/>
      <c r="BY4" s="24">
        <f t="shared" si="24"/>
        <v>0</v>
      </c>
      <c r="BZ4" s="20"/>
      <c r="CA4" s="27">
        <f t="shared" si="25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26"/>
        <v>13</v>
      </c>
      <c r="E5" s="10">
        <v>1</v>
      </c>
      <c r="F5">
        <f t="shared" si="34"/>
        <v>0</v>
      </c>
      <c r="G5" s="10">
        <v>0</v>
      </c>
      <c r="H5">
        <v>0</v>
      </c>
      <c r="I5">
        <f t="shared" si="27"/>
        <v>26</v>
      </c>
      <c r="J5">
        <f t="shared" si="35"/>
        <v>13</v>
      </c>
      <c r="K5">
        <f t="shared" si="28"/>
        <v>3.7037037037037035E-2</v>
      </c>
      <c r="L5">
        <f t="shared" si="29"/>
        <v>0</v>
      </c>
      <c r="M5">
        <f t="shared" si="30"/>
        <v>0.96296296296296291</v>
      </c>
      <c r="N5">
        <f t="shared" si="0"/>
        <v>0.48148148148148145</v>
      </c>
      <c r="O5">
        <f t="shared" si="31"/>
        <v>0</v>
      </c>
      <c r="P5" t="str">
        <f t="shared" si="32"/>
        <v/>
      </c>
      <c r="Q5">
        <f t="shared" si="33"/>
        <v>0.5</v>
      </c>
      <c r="R5">
        <f>+IFERROR(C5/3.974,"")</f>
        <v>6.7941620533467537</v>
      </c>
      <c r="S5">
        <f>+IFERROR(E5/3.974,"")</f>
        <v>0.25163563160543534</v>
      </c>
      <c r="T5">
        <f>+IFERROR(G5/3.974,"")</f>
        <v>0</v>
      </c>
      <c r="U5">
        <f>+IFERROR(I5/3.974,"")</f>
        <v>6.5425264217413179</v>
      </c>
      <c r="V5" s="12">
        <v>401</v>
      </c>
      <c r="W5" s="1">
        <f t="shared" si="36"/>
        <v>207</v>
      </c>
      <c r="X5" s="1">
        <f t="shared" si="1"/>
        <v>159</v>
      </c>
      <c r="Y5" s="34">
        <f>IFERROR(V5/3.974,0)</f>
        <v>100.90588827377957</v>
      </c>
      <c r="Z5" s="14">
        <v>374</v>
      </c>
      <c r="AA5" s="2">
        <f t="shared" ref="AA5:AA68" si="41">Z5-Z4</f>
        <v>194</v>
      </c>
      <c r="AB5" s="29">
        <f t="shared" si="2"/>
        <v>0.93266832917705733</v>
      </c>
      <c r="AC5" s="32">
        <f t="shared" si="3"/>
        <v>152</v>
      </c>
      <c r="AD5" s="1">
        <f t="shared" si="37"/>
        <v>27</v>
      </c>
      <c r="AE5" s="1">
        <f t="shared" ref="AE5:AE68" si="42">AD5-AD4</f>
        <v>13</v>
      </c>
      <c r="AF5" s="29">
        <f t="shared" si="4"/>
        <v>6.7331670822942641E-2</v>
      </c>
      <c r="AG5" s="32">
        <f t="shared" si="5"/>
        <v>7</v>
      </c>
      <c r="AH5" s="34">
        <f t="shared" si="6"/>
        <v>6.280193236714976E-2</v>
      </c>
      <c r="AI5" s="34">
        <f>IFERROR(AD5/3.974,0)</f>
        <v>6.7941620533467537</v>
      </c>
      <c r="AJ5" s="14">
        <v>21</v>
      </c>
      <c r="AK5" s="2">
        <f t="shared" ref="AK5:AK68" si="43">AJ5-AJ4</f>
        <v>12</v>
      </c>
      <c r="AL5" s="2">
        <f t="shared" si="7"/>
        <v>1.3333333333333335</v>
      </c>
      <c r="AM5" s="34">
        <f>IFERROR(AJ5/3.974,0)</f>
        <v>5.2843482637141417</v>
      </c>
      <c r="AN5" s="34">
        <f t="shared" si="8"/>
        <v>0.77777777777777779</v>
      </c>
      <c r="AO5" s="14"/>
      <c r="AP5" s="2">
        <f>AO5-AO4</f>
        <v>0</v>
      </c>
      <c r="AQ5" s="2">
        <f t="shared" si="38"/>
        <v>-1</v>
      </c>
      <c r="AR5" s="34">
        <f>IFERROR(AO5/3.974,0)</f>
        <v>0</v>
      </c>
      <c r="AS5" s="14">
        <v>3</v>
      </c>
      <c r="AT5" s="2">
        <f t="shared" si="39"/>
        <v>3</v>
      </c>
      <c r="AU5" s="2">
        <f t="shared" si="9"/>
        <v>-1</v>
      </c>
      <c r="AV5" s="34">
        <f>IFERROR(AS5/3.974,0)</f>
        <v>0.75490689481630591</v>
      </c>
      <c r="AW5" s="80">
        <f t="shared" si="10"/>
        <v>0.1111111111111111</v>
      </c>
      <c r="AX5" s="14">
        <v>2</v>
      </c>
      <c r="AY5">
        <f t="shared" si="40"/>
        <v>0</v>
      </c>
      <c r="AZ5">
        <f t="shared" si="11"/>
        <v>0</v>
      </c>
      <c r="BA5" s="35">
        <f>IFERROR(AX5/3.974,0)</f>
        <v>0.50327126321087068</v>
      </c>
      <c r="BB5" s="51">
        <f t="shared" si="1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13"/>
        <v>15</v>
      </c>
      <c r="BE5" s="51">
        <f t="shared" si="14"/>
        <v>1.3636363636363638</v>
      </c>
      <c r="BF5" s="35">
        <f>IFERROR(BC5/3.974,0)</f>
        <v>6.5425264217413179</v>
      </c>
      <c r="BG5" s="35">
        <f t="shared" si="15"/>
        <v>0.96296296296296291</v>
      </c>
      <c r="BH5" s="45">
        <v>1</v>
      </c>
      <c r="BI5" s="48">
        <f t="shared" si="16"/>
        <v>1</v>
      </c>
      <c r="BJ5" s="14">
        <v>11</v>
      </c>
      <c r="BK5" s="48">
        <f t="shared" si="17"/>
        <v>6</v>
      </c>
      <c r="BL5" s="14">
        <v>10</v>
      </c>
      <c r="BM5" s="48">
        <f t="shared" si="18"/>
        <v>3</v>
      </c>
      <c r="BN5" s="14">
        <v>5</v>
      </c>
      <c r="BO5" s="48">
        <f t="shared" si="19"/>
        <v>3</v>
      </c>
      <c r="BP5" s="14">
        <v>0</v>
      </c>
      <c r="BQ5" s="48">
        <f t="shared" si="20"/>
        <v>0</v>
      </c>
      <c r="BR5" s="17"/>
      <c r="BS5" s="24">
        <f t="shared" si="21"/>
        <v>0</v>
      </c>
      <c r="BT5" s="17"/>
      <c r="BU5" s="24">
        <f t="shared" si="22"/>
        <v>0</v>
      </c>
      <c r="BV5" s="17"/>
      <c r="BW5" s="24">
        <f t="shared" si="23"/>
        <v>0</v>
      </c>
      <c r="BX5" s="17"/>
      <c r="BY5" s="24">
        <f t="shared" si="24"/>
        <v>0</v>
      </c>
      <c r="BZ5" s="20"/>
      <c r="CA5" s="27">
        <f t="shared" si="25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26"/>
        <v>9</v>
      </c>
      <c r="E6" s="10">
        <v>1</v>
      </c>
      <c r="F6">
        <f t="shared" si="34"/>
        <v>0</v>
      </c>
      <c r="G6" s="10">
        <v>0</v>
      </c>
      <c r="H6">
        <v>0</v>
      </c>
      <c r="I6">
        <f t="shared" si="27"/>
        <v>35</v>
      </c>
      <c r="J6">
        <f t="shared" si="35"/>
        <v>9</v>
      </c>
      <c r="K6">
        <f t="shared" si="28"/>
        <v>2.7777777777777776E-2</v>
      </c>
      <c r="L6">
        <f t="shared" si="29"/>
        <v>0</v>
      </c>
      <c r="M6">
        <f t="shared" si="30"/>
        <v>0.97222222222222221</v>
      </c>
      <c r="N6">
        <f t="shared" si="0"/>
        <v>0.25</v>
      </c>
      <c r="O6">
        <f t="shared" si="31"/>
        <v>0</v>
      </c>
      <c r="P6" t="str">
        <f t="shared" si="32"/>
        <v/>
      </c>
      <c r="Q6">
        <f t="shared" si="33"/>
        <v>0.25714285714285712</v>
      </c>
      <c r="R6">
        <f>+IFERROR(C6/3.974,"")</f>
        <v>9.0588827377956722</v>
      </c>
      <c r="S6">
        <f>+IFERROR(E6/3.974,"")</f>
        <v>0.25163563160543534</v>
      </c>
      <c r="T6">
        <f>+IFERROR(G6/3.974,"")</f>
        <v>0</v>
      </c>
      <c r="U6">
        <f>+IFERROR(I6/3.974,"")</f>
        <v>8.8072471061902355</v>
      </c>
      <c r="V6" s="12">
        <v>649</v>
      </c>
      <c r="W6" s="1">
        <f t="shared" si="36"/>
        <v>248</v>
      </c>
      <c r="X6" s="1">
        <f t="shared" si="1"/>
        <v>41</v>
      </c>
      <c r="Y6" s="34">
        <f>IFERROR(V6/3.974,0)</f>
        <v>163.31152491192753</v>
      </c>
      <c r="Z6" s="14">
        <v>613</v>
      </c>
      <c r="AA6" s="2">
        <f t="shared" si="41"/>
        <v>239</v>
      </c>
      <c r="AB6" s="29">
        <f t="shared" si="2"/>
        <v>0.94453004622496151</v>
      </c>
      <c r="AC6" s="32">
        <f t="shared" si="3"/>
        <v>45</v>
      </c>
      <c r="AD6" s="1">
        <f t="shared" si="37"/>
        <v>36</v>
      </c>
      <c r="AE6" s="1">
        <f t="shared" si="42"/>
        <v>9</v>
      </c>
      <c r="AF6" s="29">
        <f t="shared" si="4"/>
        <v>5.5469953775038522E-2</v>
      </c>
      <c r="AG6" s="32">
        <f t="shared" si="5"/>
        <v>-4</v>
      </c>
      <c r="AH6" s="34">
        <f t="shared" si="6"/>
        <v>3.6290322580645164E-2</v>
      </c>
      <c r="AI6" s="34">
        <f>IFERROR(AD6/3.974,0)</f>
        <v>9.0588827377956722</v>
      </c>
      <c r="AJ6" s="14">
        <v>30</v>
      </c>
      <c r="AK6" s="2">
        <f t="shared" si="43"/>
        <v>9</v>
      </c>
      <c r="AL6" s="2">
        <f t="shared" si="7"/>
        <v>0.4285714285714286</v>
      </c>
      <c r="AM6" s="34">
        <f>IFERROR(AJ6/3.974,0)</f>
        <v>7.5490689481630593</v>
      </c>
      <c r="AN6" s="34">
        <f t="shared" si="8"/>
        <v>0.83333333333333337</v>
      </c>
      <c r="AO6" s="14"/>
      <c r="AP6" s="2">
        <f t="shared" ref="AP6:AP69" si="44">AO6-AO5</f>
        <v>0</v>
      </c>
      <c r="AQ6" s="2">
        <f t="shared" si="38"/>
        <v>-1</v>
      </c>
      <c r="AR6" s="34">
        <f>IFERROR(AO6/3.974,0)</f>
        <v>0</v>
      </c>
      <c r="AS6" s="14"/>
      <c r="AT6" s="2">
        <f t="shared" si="39"/>
        <v>-3</v>
      </c>
      <c r="AU6" s="2">
        <f t="shared" si="9"/>
        <v>-1</v>
      </c>
      <c r="AV6" s="34">
        <f>IFERROR(AS6/3.974,0)</f>
        <v>0</v>
      </c>
      <c r="AW6" s="80">
        <f t="shared" si="10"/>
        <v>0</v>
      </c>
      <c r="AX6" s="14">
        <v>2</v>
      </c>
      <c r="AY6">
        <f t="shared" si="40"/>
        <v>0</v>
      </c>
      <c r="AZ6">
        <f t="shared" si="11"/>
        <v>0</v>
      </c>
      <c r="BA6" s="35">
        <f>IFERROR(AX6/3.974,0)</f>
        <v>0.50327126321087068</v>
      </c>
      <c r="BB6" s="51">
        <f t="shared" si="1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13"/>
        <v>6</v>
      </c>
      <c r="BE6" s="51">
        <f t="shared" si="14"/>
        <v>0.23076923076923084</v>
      </c>
      <c r="BF6" s="35">
        <f>IFERROR(BC6/3.974,0)</f>
        <v>8.0523402113739309</v>
      </c>
      <c r="BG6" s="35">
        <f t="shared" si="15"/>
        <v>0.88888888888888884</v>
      </c>
      <c r="BH6" s="45">
        <v>2</v>
      </c>
      <c r="BI6" s="48">
        <f t="shared" si="16"/>
        <v>1</v>
      </c>
      <c r="BJ6" s="14">
        <v>15</v>
      </c>
      <c r="BK6" s="48">
        <f t="shared" si="17"/>
        <v>4</v>
      </c>
      <c r="BL6" s="14">
        <v>14</v>
      </c>
      <c r="BM6" s="48">
        <f t="shared" si="18"/>
        <v>4</v>
      </c>
      <c r="BN6" s="14">
        <v>5</v>
      </c>
      <c r="BO6" s="48">
        <f t="shared" si="19"/>
        <v>0</v>
      </c>
      <c r="BP6" s="14">
        <v>0</v>
      </c>
      <c r="BQ6" s="48">
        <f t="shared" si="20"/>
        <v>0</v>
      </c>
      <c r="BR6" s="17"/>
      <c r="BS6" s="24">
        <f t="shared" si="21"/>
        <v>0</v>
      </c>
      <c r="BT6" s="17"/>
      <c r="BU6" s="24">
        <f t="shared" si="22"/>
        <v>0</v>
      </c>
      <c r="BV6" s="17"/>
      <c r="BW6" s="24">
        <f t="shared" si="23"/>
        <v>0</v>
      </c>
      <c r="BX6" s="17"/>
      <c r="BY6" s="24">
        <f t="shared" si="24"/>
        <v>0</v>
      </c>
      <c r="BZ6" s="20"/>
      <c r="CA6" s="27">
        <f t="shared" si="25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26"/>
        <v>7</v>
      </c>
      <c r="E7" s="10">
        <v>1</v>
      </c>
      <c r="F7">
        <f t="shared" si="34"/>
        <v>0</v>
      </c>
      <c r="G7" s="10">
        <v>0</v>
      </c>
      <c r="H7">
        <v>0</v>
      </c>
      <c r="I7">
        <f t="shared" si="27"/>
        <v>42</v>
      </c>
      <c r="J7">
        <f t="shared" si="35"/>
        <v>7</v>
      </c>
      <c r="K7">
        <f t="shared" si="28"/>
        <v>2.3255813953488372E-2</v>
      </c>
      <c r="L7">
        <f t="shared" si="29"/>
        <v>0</v>
      </c>
      <c r="M7">
        <f t="shared" si="30"/>
        <v>0.97674418604651159</v>
      </c>
      <c r="N7">
        <f t="shared" si="0"/>
        <v>0.16279069767441862</v>
      </c>
      <c r="O7">
        <f t="shared" si="31"/>
        <v>0</v>
      </c>
      <c r="P7" t="str">
        <f t="shared" si="32"/>
        <v/>
      </c>
      <c r="Q7">
        <f t="shared" si="33"/>
        <v>0.16666666666666666</v>
      </c>
      <c r="R7">
        <f>+IFERROR(C7/3.974,"")</f>
        <v>10.820332159033718</v>
      </c>
      <c r="S7">
        <f>+IFERROR(E7/3.974,"")</f>
        <v>0.25163563160543534</v>
      </c>
      <c r="T7">
        <f>+IFERROR(G7/3.974,"")</f>
        <v>0</v>
      </c>
      <c r="U7">
        <f>+IFERROR(I7/3.974,"")</f>
        <v>10.568696527428283</v>
      </c>
      <c r="V7" s="12">
        <v>857</v>
      </c>
      <c r="W7" s="1">
        <f t="shared" si="36"/>
        <v>208</v>
      </c>
      <c r="X7" s="1">
        <f t="shared" si="1"/>
        <v>-40</v>
      </c>
      <c r="Y7" s="34">
        <f>IFERROR(V7/3.974,0)</f>
        <v>215.65173628585808</v>
      </c>
      <c r="Z7" s="14">
        <v>814</v>
      </c>
      <c r="AA7" s="2">
        <f t="shared" si="41"/>
        <v>201</v>
      </c>
      <c r="AB7" s="29">
        <f t="shared" si="2"/>
        <v>0.94982497082847139</v>
      </c>
      <c r="AC7" s="32">
        <f t="shared" si="3"/>
        <v>-38</v>
      </c>
      <c r="AD7" s="1">
        <f t="shared" si="37"/>
        <v>43</v>
      </c>
      <c r="AE7" s="1">
        <f t="shared" si="42"/>
        <v>7</v>
      </c>
      <c r="AF7" s="29">
        <f t="shared" si="4"/>
        <v>5.0175029171528586E-2</v>
      </c>
      <c r="AG7" s="32">
        <f t="shared" si="5"/>
        <v>-2</v>
      </c>
      <c r="AH7" s="34">
        <f t="shared" si="6"/>
        <v>3.3653846153846152E-2</v>
      </c>
      <c r="AI7" s="34">
        <f>IFERROR(AD7/3.974,0)</f>
        <v>10.820332159033718</v>
      </c>
      <c r="AJ7" s="14">
        <v>37</v>
      </c>
      <c r="AK7" s="2">
        <f t="shared" si="43"/>
        <v>7</v>
      </c>
      <c r="AL7" s="2">
        <f t="shared" si="7"/>
        <v>0.23333333333333339</v>
      </c>
      <c r="AM7" s="34">
        <f>IFERROR(AJ7/3.974,0)</f>
        <v>9.3105183694011071</v>
      </c>
      <c r="AN7" s="34">
        <f t="shared" si="8"/>
        <v>0.86046511627906974</v>
      </c>
      <c r="AO7" s="14"/>
      <c r="AP7" s="2">
        <f t="shared" si="44"/>
        <v>0</v>
      </c>
      <c r="AQ7" s="2">
        <f t="shared" si="38"/>
        <v>-1</v>
      </c>
      <c r="AR7" s="34">
        <f>IFERROR(AO7/3.974,0)</f>
        <v>0</v>
      </c>
      <c r="AS7" s="14">
        <v>3</v>
      </c>
      <c r="AT7" s="2">
        <f t="shared" si="39"/>
        <v>3</v>
      </c>
      <c r="AU7" s="2">
        <f t="shared" si="9"/>
        <v>-1</v>
      </c>
      <c r="AV7" s="34">
        <f>IFERROR(AS7/3.974,0)</f>
        <v>0.75490689481630591</v>
      </c>
      <c r="AW7" s="80">
        <f t="shared" si="10"/>
        <v>6.9767441860465115E-2</v>
      </c>
      <c r="AX7" s="14">
        <v>2</v>
      </c>
      <c r="AY7">
        <f t="shared" si="40"/>
        <v>0</v>
      </c>
      <c r="AZ7">
        <f t="shared" si="11"/>
        <v>0</v>
      </c>
      <c r="BA7" s="35">
        <f>IFERROR(AX7/3.974,0)</f>
        <v>0.50327126321087068</v>
      </c>
      <c r="BB7" s="51">
        <f t="shared" si="1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13"/>
        <v>10</v>
      </c>
      <c r="BE7" s="51">
        <f t="shared" si="14"/>
        <v>0.3125</v>
      </c>
      <c r="BF7" s="35">
        <f>IFERROR(BC7/3.974,0)</f>
        <v>10.568696527428283</v>
      </c>
      <c r="BG7" s="35">
        <f t="shared" si="15"/>
        <v>0.97674418604651159</v>
      </c>
      <c r="BH7" s="45">
        <v>2</v>
      </c>
      <c r="BI7" s="48">
        <f t="shared" si="16"/>
        <v>0</v>
      </c>
      <c r="BJ7" s="14">
        <v>15</v>
      </c>
      <c r="BK7" s="48">
        <f t="shared" si="17"/>
        <v>0</v>
      </c>
      <c r="BL7" s="14">
        <v>20</v>
      </c>
      <c r="BM7" s="48">
        <f t="shared" si="18"/>
        <v>6</v>
      </c>
      <c r="BN7" s="14">
        <v>6</v>
      </c>
      <c r="BO7" s="48">
        <f t="shared" si="19"/>
        <v>1</v>
      </c>
      <c r="BP7" s="14">
        <v>0</v>
      </c>
      <c r="BQ7" s="48">
        <f t="shared" si="20"/>
        <v>0</v>
      </c>
      <c r="BR7" s="17"/>
      <c r="BS7" s="24">
        <f t="shared" si="21"/>
        <v>0</v>
      </c>
      <c r="BT7" s="17"/>
      <c r="BU7" s="24">
        <f t="shared" si="22"/>
        <v>0</v>
      </c>
      <c r="BV7" s="17"/>
      <c r="BW7" s="24">
        <f t="shared" si="23"/>
        <v>0</v>
      </c>
      <c r="BX7" s="17"/>
      <c r="BY7" s="24">
        <f t="shared" si="24"/>
        <v>0</v>
      </c>
      <c r="BZ7" s="20"/>
      <c r="CA7" s="27">
        <f t="shared" si="25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26"/>
        <v>12</v>
      </c>
      <c r="E8" s="10">
        <v>1</v>
      </c>
      <c r="F8">
        <f t="shared" si="34"/>
        <v>0</v>
      </c>
      <c r="G8" s="10">
        <v>0</v>
      </c>
      <c r="H8">
        <v>0</v>
      </c>
      <c r="I8">
        <f t="shared" si="27"/>
        <v>54</v>
      </c>
      <c r="J8">
        <f t="shared" si="35"/>
        <v>12</v>
      </c>
      <c r="K8">
        <f t="shared" si="28"/>
        <v>1.8181818181818181E-2</v>
      </c>
      <c r="L8">
        <f t="shared" si="29"/>
        <v>0</v>
      </c>
      <c r="M8">
        <f t="shared" si="30"/>
        <v>0.98181818181818181</v>
      </c>
      <c r="N8">
        <f t="shared" si="0"/>
        <v>0.21818181818181817</v>
      </c>
      <c r="O8">
        <f t="shared" si="31"/>
        <v>0</v>
      </c>
      <c r="P8" t="str">
        <f t="shared" si="32"/>
        <v/>
      </c>
      <c r="Q8">
        <f t="shared" si="33"/>
        <v>0.22222222222222221</v>
      </c>
      <c r="R8">
        <f>+IFERROR(C8/3.974,"")</f>
        <v>13.839959738298942</v>
      </c>
      <c r="S8">
        <f>+IFERROR(E8/3.974,"")</f>
        <v>0.25163563160543534</v>
      </c>
      <c r="T8">
        <f>+IFERROR(G8/3.974,"")</f>
        <v>0</v>
      </c>
      <c r="U8">
        <f>+IFERROR(I8/3.974,"")</f>
        <v>13.588324106693507</v>
      </c>
      <c r="V8" s="12">
        <v>976</v>
      </c>
      <c r="W8" s="1">
        <f t="shared" si="36"/>
        <v>119</v>
      </c>
      <c r="X8" s="1">
        <f t="shared" si="1"/>
        <v>-89</v>
      </c>
      <c r="Y8" s="34">
        <f>IFERROR(V8/3.974,0)</f>
        <v>245.59637644690486</v>
      </c>
      <c r="Z8" s="14">
        <v>921</v>
      </c>
      <c r="AA8" s="2">
        <f t="shared" si="41"/>
        <v>107</v>
      </c>
      <c r="AB8" s="29">
        <f t="shared" si="2"/>
        <v>0.94364754098360659</v>
      </c>
      <c r="AC8" s="32">
        <f t="shared" si="3"/>
        <v>-94</v>
      </c>
      <c r="AD8" s="1">
        <f t="shared" si="37"/>
        <v>55</v>
      </c>
      <c r="AE8" s="1">
        <f t="shared" si="42"/>
        <v>12</v>
      </c>
      <c r="AF8" s="29">
        <f t="shared" si="4"/>
        <v>5.6352459016393443E-2</v>
      </c>
      <c r="AG8" s="32">
        <f t="shared" si="5"/>
        <v>5</v>
      </c>
      <c r="AH8" s="34">
        <f t="shared" si="6"/>
        <v>0.10084033613445378</v>
      </c>
      <c r="AI8" s="34">
        <f>IFERROR(AD8/3.974,0)</f>
        <v>13.839959738298942</v>
      </c>
      <c r="AJ8" s="14">
        <v>44</v>
      </c>
      <c r="AK8" s="2">
        <f t="shared" si="43"/>
        <v>7</v>
      </c>
      <c r="AL8" s="2">
        <f t="shared" si="7"/>
        <v>0.18918918918918926</v>
      </c>
      <c r="AM8" s="34">
        <f>IFERROR(AJ8/3.974,0)</f>
        <v>11.071967790639153</v>
      </c>
      <c r="AN8" s="34">
        <f t="shared" si="8"/>
        <v>0.8</v>
      </c>
      <c r="AO8" s="14"/>
      <c r="AP8" s="2">
        <f t="shared" si="44"/>
        <v>0</v>
      </c>
      <c r="AQ8" s="2">
        <f t="shared" si="38"/>
        <v>-1</v>
      </c>
      <c r="AR8" s="34">
        <f>IFERROR(AO8/3.974,0)</f>
        <v>0</v>
      </c>
      <c r="AS8" s="14">
        <v>4</v>
      </c>
      <c r="AT8" s="2">
        <f t="shared" si="39"/>
        <v>1</v>
      </c>
      <c r="AU8" s="2">
        <f t="shared" si="9"/>
        <v>0.33333333333333326</v>
      </c>
      <c r="AV8" s="34">
        <f>IFERROR(AS8/3.974,0)</f>
        <v>1.0065425264217414</v>
      </c>
      <c r="AW8" s="80">
        <f t="shared" si="10"/>
        <v>7.2727272727272724E-2</v>
      </c>
      <c r="AX8" s="14">
        <v>6</v>
      </c>
      <c r="AY8">
        <f t="shared" si="40"/>
        <v>4</v>
      </c>
      <c r="AZ8">
        <f t="shared" si="11"/>
        <v>2</v>
      </c>
      <c r="BA8" s="35">
        <f>IFERROR(AX8/3.974,0)</f>
        <v>1.5098137896326118</v>
      </c>
      <c r="BB8" s="51">
        <f t="shared" si="1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13"/>
        <v>12</v>
      </c>
      <c r="BE8" s="51">
        <f t="shared" si="14"/>
        <v>0.28571428571428581</v>
      </c>
      <c r="BF8" s="35">
        <f>IFERROR(BC8/3.974,0)</f>
        <v>13.588324106693507</v>
      </c>
      <c r="BG8" s="35">
        <f t="shared" si="15"/>
        <v>0.98181818181818181</v>
      </c>
      <c r="BH8" s="45">
        <v>2</v>
      </c>
      <c r="BI8" s="48">
        <f t="shared" si="16"/>
        <v>0</v>
      </c>
      <c r="BJ8" s="14">
        <v>19</v>
      </c>
      <c r="BK8" s="48">
        <f t="shared" si="17"/>
        <v>4</v>
      </c>
      <c r="BL8" s="14">
        <v>26</v>
      </c>
      <c r="BM8" s="48">
        <f t="shared" si="18"/>
        <v>6</v>
      </c>
      <c r="BN8" s="14">
        <v>8</v>
      </c>
      <c r="BO8" s="48">
        <f t="shared" si="19"/>
        <v>2</v>
      </c>
      <c r="BP8" s="14">
        <v>0</v>
      </c>
      <c r="BQ8" s="48">
        <f t="shared" si="20"/>
        <v>0</v>
      </c>
      <c r="BR8" s="17"/>
      <c r="BS8" s="24">
        <f t="shared" si="21"/>
        <v>0</v>
      </c>
      <c r="BT8" s="17"/>
      <c r="BU8" s="24">
        <f t="shared" si="22"/>
        <v>0</v>
      </c>
      <c r="BV8" s="17"/>
      <c r="BW8" s="24">
        <f t="shared" si="23"/>
        <v>0</v>
      </c>
      <c r="BX8" s="17"/>
      <c r="BY8" s="24">
        <f t="shared" si="24"/>
        <v>0</v>
      </c>
      <c r="BZ8" s="20"/>
      <c r="CA8" s="27">
        <f t="shared" si="25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26"/>
        <v>14</v>
      </c>
      <c r="E9" s="10">
        <v>1</v>
      </c>
      <c r="F9">
        <f t="shared" si="34"/>
        <v>0</v>
      </c>
      <c r="G9" s="10">
        <v>0</v>
      </c>
      <c r="H9">
        <v>0</v>
      </c>
      <c r="I9">
        <f t="shared" si="27"/>
        <v>68</v>
      </c>
      <c r="J9">
        <f t="shared" si="35"/>
        <v>14</v>
      </c>
      <c r="K9">
        <f t="shared" si="28"/>
        <v>1.4492753623188406E-2</v>
      </c>
      <c r="L9">
        <f t="shared" si="29"/>
        <v>0</v>
      </c>
      <c r="M9">
        <f t="shared" si="30"/>
        <v>0.98550724637681164</v>
      </c>
      <c r="N9">
        <f t="shared" si="0"/>
        <v>0.20289855072463769</v>
      </c>
      <c r="O9">
        <f t="shared" si="31"/>
        <v>0</v>
      </c>
      <c r="P9" t="str">
        <f t="shared" si="32"/>
        <v/>
      </c>
      <c r="Q9">
        <f t="shared" si="33"/>
        <v>0.20588235294117646</v>
      </c>
      <c r="R9">
        <f>+IFERROR(C9/3.974,"")</f>
        <v>17.362858580775036</v>
      </c>
      <c r="S9">
        <f>+IFERROR(E9/3.974,"")</f>
        <v>0.25163563160543534</v>
      </c>
      <c r="T9">
        <f>+IFERROR(G9/3.974,"")</f>
        <v>0</v>
      </c>
      <c r="U9">
        <f>+IFERROR(I9/3.974,"")</f>
        <v>17.111222949169601</v>
      </c>
      <c r="V9" s="12">
        <v>1073</v>
      </c>
      <c r="W9" s="1">
        <f t="shared" si="36"/>
        <v>97</v>
      </c>
      <c r="X9" s="1">
        <f t="shared" si="1"/>
        <v>-22</v>
      </c>
      <c r="Y9" s="34">
        <f>IFERROR(V9/3.974,0)</f>
        <v>270.0050327126321</v>
      </c>
      <c r="Z9" s="14">
        <v>1004</v>
      </c>
      <c r="AA9" s="2">
        <f t="shared" si="41"/>
        <v>83</v>
      </c>
      <c r="AB9" s="29">
        <f t="shared" si="2"/>
        <v>0.93569431500465983</v>
      </c>
      <c r="AC9" s="32">
        <f t="shared" si="3"/>
        <v>-24</v>
      </c>
      <c r="AD9" s="1">
        <f t="shared" si="37"/>
        <v>69</v>
      </c>
      <c r="AE9" s="1">
        <f t="shared" si="42"/>
        <v>14</v>
      </c>
      <c r="AF9" s="29">
        <f t="shared" si="4"/>
        <v>6.4305684995340173E-2</v>
      </c>
      <c r="AG9" s="32">
        <f t="shared" si="5"/>
        <v>2</v>
      </c>
      <c r="AH9" s="34">
        <f t="shared" si="6"/>
        <v>0.14432989690721648</v>
      </c>
      <c r="AI9" s="34">
        <f>IFERROR(AD9/3.974,0)</f>
        <v>17.362858580775036</v>
      </c>
      <c r="AJ9" s="14">
        <v>57</v>
      </c>
      <c r="AK9" s="2">
        <f t="shared" si="43"/>
        <v>13</v>
      </c>
      <c r="AL9" s="2">
        <f t="shared" si="7"/>
        <v>0.29545454545454541</v>
      </c>
      <c r="AM9" s="34">
        <f>IFERROR(AJ9/3.974,0)</f>
        <v>14.343231001509814</v>
      </c>
      <c r="AN9" s="34">
        <f t="shared" si="8"/>
        <v>0.82608695652173914</v>
      </c>
      <c r="AO9" s="14"/>
      <c r="AP9" s="2">
        <f t="shared" si="44"/>
        <v>0</v>
      </c>
      <c r="AQ9" s="2">
        <f t="shared" si="38"/>
        <v>-1</v>
      </c>
      <c r="AR9" s="34">
        <f>IFERROR(AO9/3.974,0)</f>
        <v>0</v>
      </c>
      <c r="AS9" s="14">
        <v>4</v>
      </c>
      <c r="AT9" s="2">
        <f t="shared" si="39"/>
        <v>0</v>
      </c>
      <c r="AU9" s="2">
        <f t="shared" si="9"/>
        <v>0</v>
      </c>
      <c r="AV9" s="34">
        <f>IFERROR(AS9/3.974,0)</f>
        <v>1.0065425264217414</v>
      </c>
      <c r="AW9" s="80">
        <f t="shared" si="10"/>
        <v>5.7971014492753624E-2</v>
      </c>
      <c r="AX9" s="14">
        <v>7</v>
      </c>
      <c r="AY9">
        <f t="shared" si="40"/>
        <v>1</v>
      </c>
      <c r="AZ9">
        <f t="shared" si="11"/>
        <v>0.16666666666666674</v>
      </c>
      <c r="BA9" s="35">
        <f>IFERROR(AX9/3.974,0)</f>
        <v>1.7614494212380472</v>
      </c>
      <c r="BB9" s="51">
        <f t="shared" si="1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13"/>
        <v>14</v>
      </c>
      <c r="BE9" s="51">
        <f t="shared" si="14"/>
        <v>0.2592592592592593</v>
      </c>
      <c r="BF9" s="35">
        <f>IFERROR(BC9/3.974,0)</f>
        <v>17.111222949169601</v>
      </c>
      <c r="BG9" s="35">
        <f t="shared" si="15"/>
        <v>0.98550724637681164</v>
      </c>
      <c r="BH9" s="45">
        <v>2</v>
      </c>
      <c r="BI9" s="48">
        <f t="shared" si="16"/>
        <v>0</v>
      </c>
      <c r="BJ9" s="14">
        <v>22</v>
      </c>
      <c r="BK9" s="48">
        <f t="shared" si="17"/>
        <v>3</v>
      </c>
      <c r="BL9" s="14">
        <v>36</v>
      </c>
      <c r="BM9" s="48">
        <f t="shared" si="18"/>
        <v>10</v>
      </c>
      <c r="BN9" s="14">
        <v>9</v>
      </c>
      <c r="BO9" s="48">
        <f t="shared" si="19"/>
        <v>1</v>
      </c>
      <c r="BP9" s="14">
        <v>0</v>
      </c>
      <c r="BQ9" s="48">
        <f t="shared" si="20"/>
        <v>0</v>
      </c>
      <c r="BR9" s="17"/>
      <c r="BS9" s="24">
        <f t="shared" si="21"/>
        <v>0</v>
      </c>
      <c r="BT9" s="17"/>
      <c r="BU9" s="24">
        <f t="shared" si="22"/>
        <v>0</v>
      </c>
      <c r="BV9" s="17"/>
      <c r="BW9" s="24">
        <f t="shared" si="23"/>
        <v>0</v>
      </c>
      <c r="BX9" s="17"/>
      <c r="BY9" s="24">
        <f t="shared" si="24"/>
        <v>0</v>
      </c>
      <c r="BZ9" s="20"/>
      <c r="CA9" s="27">
        <f t="shared" si="25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26"/>
        <v>17</v>
      </c>
      <c r="E10" s="10">
        <v>1</v>
      </c>
      <c r="F10">
        <f t="shared" si="34"/>
        <v>0</v>
      </c>
      <c r="G10" s="10">
        <v>0</v>
      </c>
      <c r="H10">
        <v>0</v>
      </c>
      <c r="I10">
        <f t="shared" si="27"/>
        <v>85</v>
      </c>
      <c r="J10">
        <f t="shared" si="35"/>
        <v>17</v>
      </c>
      <c r="K10">
        <f t="shared" si="28"/>
        <v>1.1627906976744186E-2</v>
      </c>
      <c r="L10">
        <f t="shared" si="29"/>
        <v>0</v>
      </c>
      <c r="M10">
        <f t="shared" si="30"/>
        <v>0.98837209302325579</v>
      </c>
      <c r="N10">
        <f t="shared" si="0"/>
        <v>0.19767441860465115</v>
      </c>
      <c r="O10">
        <f t="shared" si="31"/>
        <v>0</v>
      </c>
      <c r="P10" t="str">
        <f t="shared" si="32"/>
        <v/>
      </c>
      <c r="Q10">
        <f t="shared" si="33"/>
        <v>0.2</v>
      </c>
      <c r="R10">
        <f>+IFERROR(C10/3.974,"")</f>
        <v>21.640664318067437</v>
      </c>
      <c r="S10">
        <f>+IFERROR(E10/3.974,"")</f>
        <v>0.25163563160543534</v>
      </c>
      <c r="T10">
        <f>+IFERROR(G10/3.974,"")</f>
        <v>0</v>
      </c>
      <c r="U10">
        <f>+IFERROR(I10/3.974,"")</f>
        <v>21.389028686462002</v>
      </c>
      <c r="V10" s="12">
        <v>1232</v>
      </c>
      <c r="W10" s="1">
        <f t="shared" si="36"/>
        <v>159</v>
      </c>
      <c r="X10" s="1">
        <f t="shared" si="1"/>
        <v>62</v>
      </c>
      <c r="Y10" s="34">
        <f>IFERROR(V10/3.974,0)</f>
        <v>310.0150981378963</v>
      </c>
      <c r="Z10" s="14">
        <v>1158</v>
      </c>
      <c r="AA10" s="2">
        <f t="shared" si="41"/>
        <v>154</v>
      </c>
      <c r="AB10" s="29">
        <f t="shared" si="2"/>
        <v>0.93993506493506496</v>
      </c>
      <c r="AC10" s="32">
        <f t="shared" si="3"/>
        <v>71</v>
      </c>
      <c r="AD10" s="1">
        <f t="shared" si="37"/>
        <v>74</v>
      </c>
      <c r="AE10" s="1">
        <f t="shared" si="42"/>
        <v>5</v>
      </c>
      <c r="AF10" s="29">
        <f t="shared" si="4"/>
        <v>6.0064935064935064E-2</v>
      </c>
      <c r="AG10" s="32">
        <f t="shared" si="5"/>
        <v>-9</v>
      </c>
      <c r="AH10" s="34">
        <f t="shared" si="6"/>
        <v>3.1446540880503145E-2</v>
      </c>
      <c r="AI10" s="34">
        <f>IFERROR(AD10/3.974,0)</f>
        <v>18.621036738802214</v>
      </c>
      <c r="AJ10" s="14">
        <v>71</v>
      </c>
      <c r="AK10" s="2">
        <f t="shared" si="43"/>
        <v>14</v>
      </c>
      <c r="AL10" s="2">
        <f t="shared" si="7"/>
        <v>0.2456140350877194</v>
      </c>
      <c r="AM10" s="34">
        <f>IFERROR(AJ10/3.974,0)</f>
        <v>17.866129843985906</v>
      </c>
      <c r="AN10" s="34">
        <f t="shared" si="8"/>
        <v>0.82558139534883723</v>
      </c>
      <c r="AO10" s="14"/>
      <c r="AP10" s="2">
        <f t="shared" si="44"/>
        <v>0</v>
      </c>
      <c r="AQ10" s="2">
        <f t="shared" si="38"/>
        <v>-1</v>
      </c>
      <c r="AR10" s="34">
        <f>IFERROR(AO10/3.974,0)</f>
        <v>0</v>
      </c>
      <c r="AS10" s="14">
        <v>6</v>
      </c>
      <c r="AT10" s="2">
        <f t="shared" si="39"/>
        <v>2</v>
      </c>
      <c r="AU10" s="2">
        <f t="shared" si="9"/>
        <v>0.5</v>
      </c>
      <c r="AV10" s="34">
        <f>IFERROR(AS10/3.974,0)</f>
        <v>1.5098137896326118</v>
      </c>
      <c r="AW10" s="80">
        <f t="shared" si="10"/>
        <v>6.9767441860465115E-2</v>
      </c>
      <c r="AX10" s="14">
        <v>8</v>
      </c>
      <c r="AY10">
        <f t="shared" si="40"/>
        <v>1</v>
      </c>
      <c r="AZ10">
        <f t="shared" si="11"/>
        <v>0.14285714285714279</v>
      </c>
      <c r="BA10" s="35">
        <f>IFERROR(AX10/3.974,0)</f>
        <v>2.0130850528434827</v>
      </c>
      <c r="BB10" s="51">
        <f t="shared" si="1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13"/>
        <v>17</v>
      </c>
      <c r="BE10" s="51">
        <f t="shared" si="14"/>
        <v>0.25</v>
      </c>
      <c r="BF10" s="35">
        <f>IFERROR(BC10/3.974,0)</f>
        <v>21.389028686462002</v>
      </c>
      <c r="BG10" s="35">
        <f t="shared" si="15"/>
        <v>0.98837209302325579</v>
      </c>
      <c r="BH10" s="45">
        <v>2</v>
      </c>
      <c r="BI10" s="48">
        <f t="shared" si="16"/>
        <v>0</v>
      </c>
      <c r="BJ10" s="14">
        <v>28</v>
      </c>
      <c r="BK10" s="48">
        <f t="shared" si="17"/>
        <v>6</v>
      </c>
      <c r="BL10" s="14">
        <v>43</v>
      </c>
      <c r="BM10" s="48">
        <f t="shared" si="18"/>
        <v>7</v>
      </c>
      <c r="BN10" s="14">
        <v>13</v>
      </c>
      <c r="BO10" s="48">
        <f t="shared" si="19"/>
        <v>4</v>
      </c>
      <c r="BP10" s="14">
        <v>0</v>
      </c>
      <c r="BQ10" s="48">
        <f t="shared" si="20"/>
        <v>0</v>
      </c>
      <c r="BR10" s="17"/>
      <c r="BS10" s="24">
        <f t="shared" si="21"/>
        <v>0</v>
      </c>
      <c r="BT10" s="17"/>
      <c r="BU10" s="24">
        <f t="shared" si="22"/>
        <v>0</v>
      </c>
      <c r="BV10" s="17"/>
      <c r="BW10" s="24">
        <f t="shared" si="23"/>
        <v>0</v>
      </c>
      <c r="BX10" s="17"/>
      <c r="BY10" s="24">
        <f t="shared" si="24"/>
        <v>0</v>
      </c>
      <c r="BZ10" s="20"/>
      <c r="CA10" s="27">
        <f t="shared" si="25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26"/>
        <v>23</v>
      </c>
      <c r="E11" s="10">
        <v>1</v>
      </c>
      <c r="F11">
        <f t="shared" si="34"/>
        <v>0</v>
      </c>
      <c r="G11" s="10">
        <v>0</v>
      </c>
      <c r="H11">
        <v>0</v>
      </c>
      <c r="I11">
        <f t="shared" si="27"/>
        <v>108</v>
      </c>
      <c r="J11">
        <f t="shared" si="35"/>
        <v>23</v>
      </c>
      <c r="K11">
        <f t="shared" si="28"/>
        <v>9.1743119266055051E-3</v>
      </c>
      <c r="L11">
        <f t="shared" si="29"/>
        <v>0</v>
      </c>
      <c r="M11">
        <f t="shared" si="30"/>
        <v>0.99082568807339455</v>
      </c>
      <c r="N11">
        <f t="shared" si="0"/>
        <v>0.21100917431192662</v>
      </c>
      <c r="O11">
        <f t="shared" si="31"/>
        <v>0</v>
      </c>
      <c r="P11" t="str">
        <f t="shared" si="32"/>
        <v/>
      </c>
      <c r="Q11">
        <f t="shared" si="33"/>
        <v>0.21296296296296297</v>
      </c>
      <c r="R11">
        <f>+IFERROR(C11/3.974,"")</f>
        <v>27.42828384499245</v>
      </c>
      <c r="S11">
        <f>+IFERROR(E11/3.974,"")</f>
        <v>0.25163563160543534</v>
      </c>
      <c r="T11">
        <f>+IFERROR(G11/3.974,"")</f>
        <v>0</v>
      </c>
      <c r="U11">
        <f>+IFERROR(I11/3.974,"")</f>
        <v>27.176648213387015</v>
      </c>
      <c r="V11" s="12">
        <v>1455</v>
      </c>
      <c r="W11" s="1">
        <f t="shared" si="36"/>
        <v>223</v>
      </c>
      <c r="X11" s="1">
        <f t="shared" si="1"/>
        <v>64</v>
      </c>
      <c r="Y11" s="34">
        <f>IFERROR(V11/3.974,0)</f>
        <v>366.12984398590839</v>
      </c>
      <c r="Z11" s="14">
        <v>1346</v>
      </c>
      <c r="AA11" s="2">
        <f t="shared" si="41"/>
        <v>188</v>
      </c>
      <c r="AB11" s="29">
        <f t="shared" si="2"/>
        <v>0.92508591065292101</v>
      </c>
      <c r="AC11" s="32">
        <f t="shared" si="3"/>
        <v>34</v>
      </c>
      <c r="AD11" s="1">
        <f t="shared" si="37"/>
        <v>109</v>
      </c>
      <c r="AE11" s="1">
        <f t="shared" si="42"/>
        <v>35</v>
      </c>
      <c r="AF11" s="29">
        <f t="shared" si="4"/>
        <v>7.4914089347079035E-2</v>
      </c>
      <c r="AG11" s="32">
        <f t="shared" si="5"/>
        <v>30</v>
      </c>
      <c r="AH11" s="34">
        <f t="shared" si="6"/>
        <v>0.15695067264573992</v>
      </c>
      <c r="AI11" s="34">
        <f>IFERROR(AD11/3.974,0)</f>
        <v>27.42828384499245</v>
      </c>
      <c r="AJ11" s="14">
        <v>91</v>
      </c>
      <c r="AK11" s="2">
        <f t="shared" si="43"/>
        <v>20</v>
      </c>
      <c r="AL11" s="2">
        <f t="shared" si="7"/>
        <v>0.28169014084507049</v>
      </c>
      <c r="AM11" s="34">
        <f>IFERROR(AJ11/3.974,0)</f>
        <v>22.898842476094615</v>
      </c>
      <c r="AN11" s="34">
        <f t="shared" si="8"/>
        <v>0.83486238532110091</v>
      </c>
      <c r="AO11" s="14"/>
      <c r="AP11" s="2">
        <f t="shared" si="44"/>
        <v>0</v>
      </c>
      <c r="AQ11" s="2">
        <f t="shared" si="38"/>
        <v>-1</v>
      </c>
      <c r="AR11" s="34">
        <f>IFERROR(AO11/3.974,0)</f>
        <v>0</v>
      </c>
      <c r="AS11" s="14">
        <v>8</v>
      </c>
      <c r="AT11" s="2">
        <f t="shared" si="39"/>
        <v>2</v>
      </c>
      <c r="AU11" s="2">
        <f t="shared" si="9"/>
        <v>0.33333333333333326</v>
      </c>
      <c r="AV11" s="34">
        <f>IFERROR(AS11/3.974,0)</f>
        <v>2.0130850528434827</v>
      </c>
      <c r="AW11" s="80">
        <f t="shared" si="10"/>
        <v>7.3394495412844041E-2</v>
      </c>
      <c r="AX11" s="14">
        <v>9</v>
      </c>
      <c r="AY11">
        <f t="shared" si="40"/>
        <v>1</v>
      </c>
      <c r="AZ11">
        <f t="shared" si="11"/>
        <v>0.125</v>
      </c>
      <c r="BA11" s="35">
        <f>IFERROR(AX11/3.974,0)</f>
        <v>2.2647206844489181</v>
      </c>
      <c r="BB11" s="51">
        <f t="shared" si="1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13"/>
        <v>23</v>
      </c>
      <c r="BE11" s="51">
        <f t="shared" si="14"/>
        <v>0.27058823529411757</v>
      </c>
      <c r="BF11" s="35">
        <f>IFERROR(BC11/3.974,0)</f>
        <v>27.176648213387015</v>
      </c>
      <c r="BG11" s="35">
        <f t="shared" si="15"/>
        <v>0.99082568807339455</v>
      </c>
      <c r="BH11" s="45">
        <v>2</v>
      </c>
      <c r="BI11" s="48">
        <f t="shared" si="16"/>
        <v>0</v>
      </c>
      <c r="BJ11" s="14">
        <v>37</v>
      </c>
      <c r="BK11" s="48">
        <f t="shared" si="17"/>
        <v>9</v>
      </c>
      <c r="BL11" s="14">
        <v>53</v>
      </c>
      <c r="BM11" s="48">
        <f t="shared" si="18"/>
        <v>10</v>
      </c>
      <c r="BN11" s="14">
        <v>17</v>
      </c>
      <c r="BO11" s="48">
        <f t="shared" si="19"/>
        <v>4</v>
      </c>
      <c r="BP11" s="14">
        <v>0</v>
      </c>
      <c r="BQ11" s="48">
        <f t="shared" si="20"/>
        <v>0</v>
      </c>
      <c r="BR11" s="17"/>
      <c r="BS11" s="24">
        <f t="shared" si="21"/>
        <v>0</v>
      </c>
      <c r="BT11" s="17"/>
      <c r="BU11" s="24">
        <f t="shared" si="22"/>
        <v>0</v>
      </c>
      <c r="BV11" s="17"/>
      <c r="BW11" s="24">
        <f t="shared" si="23"/>
        <v>0</v>
      </c>
      <c r="BX11" s="17"/>
      <c r="BY11" s="24">
        <f t="shared" si="24"/>
        <v>0</v>
      </c>
      <c r="BZ11" s="20"/>
      <c r="CA11" s="27">
        <f t="shared" si="25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26"/>
        <v>28</v>
      </c>
      <c r="E12" s="10">
        <v>1</v>
      </c>
      <c r="F12">
        <f t="shared" si="34"/>
        <v>0</v>
      </c>
      <c r="G12" s="10">
        <v>1</v>
      </c>
      <c r="H12">
        <f>G12-G11</f>
        <v>1</v>
      </c>
      <c r="I12">
        <f t="shared" si="27"/>
        <v>135</v>
      </c>
      <c r="J12">
        <f t="shared" si="35"/>
        <v>27</v>
      </c>
      <c r="K12">
        <f t="shared" si="28"/>
        <v>7.2992700729927005E-3</v>
      </c>
      <c r="L12">
        <f t="shared" si="29"/>
        <v>7.2992700729927005E-3</v>
      </c>
      <c r="M12">
        <f t="shared" si="30"/>
        <v>0.98540145985401462</v>
      </c>
      <c r="N12">
        <f t="shared" si="0"/>
        <v>0.20437956204379562</v>
      </c>
      <c r="O12">
        <f t="shared" si="31"/>
        <v>0</v>
      </c>
      <c r="P12">
        <f t="shared" si="32"/>
        <v>1</v>
      </c>
      <c r="Q12">
        <f t="shared" si="33"/>
        <v>0.2</v>
      </c>
      <c r="R12">
        <f>+IFERROR(C12/3.974,"")</f>
        <v>34.474081529944641</v>
      </c>
      <c r="S12">
        <f>+IFERROR(E12/3.974,"")</f>
        <v>0.25163563160543534</v>
      </c>
      <c r="T12">
        <f>+IFERROR(G12/3.974,"")</f>
        <v>0.25163563160543534</v>
      </c>
      <c r="U12">
        <f>+IFERROR(I12/3.974,"")</f>
        <v>33.970810266733771</v>
      </c>
      <c r="V12" s="12">
        <v>1768</v>
      </c>
      <c r="W12" s="1">
        <f t="shared" si="36"/>
        <v>313</v>
      </c>
      <c r="X12" s="1">
        <f t="shared" si="1"/>
        <v>90</v>
      </c>
      <c r="Y12" s="34">
        <f>IFERROR(V12/3.974,0)</f>
        <v>444.89179667840966</v>
      </c>
      <c r="Z12" s="14">
        <v>1631</v>
      </c>
      <c r="AA12" s="2">
        <f t="shared" si="41"/>
        <v>285</v>
      </c>
      <c r="AB12" s="29">
        <f t="shared" si="2"/>
        <v>0.92251131221719462</v>
      </c>
      <c r="AC12" s="32">
        <f t="shared" si="3"/>
        <v>97</v>
      </c>
      <c r="AD12" s="1">
        <f t="shared" si="37"/>
        <v>137</v>
      </c>
      <c r="AE12" s="1">
        <f t="shared" si="42"/>
        <v>28</v>
      </c>
      <c r="AF12" s="29">
        <f t="shared" si="4"/>
        <v>7.7488687782805432E-2</v>
      </c>
      <c r="AG12" s="32">
        <f t="shared" si="5"/>
        <v>-7</v>
      </c>
      <c r="AH12" s="34">
        <f t="shared" si="6"/>
        <v>8.9456869009584661E-2</v>
      </c>
      <c r="AI12" s="34">
        <f>IFERROR(AD12/3.974,0)</f>
        <v>34.474081529944641</v>
      </c>
      <c r="AJ12" s="14">
        <v>115</v>
      </c>
      <c r="AK12" s="2">
        <f t="shared" si="43"/>
        <v>24</v>
      </c>
      <c r="AL12" s="2">
        <f t="shared" si="7"/>
        <v>0.26373626373626369</v>
      </c>
      <c r="AM12" s="34">
        <f>IFERROR(AJ12/3.974,0)</f>
        <v>28.938097634625063</v>
      </c>
      <c r="AN12" s="34">
        <f t="shared" si="8"/>
        <v>0.83941605839416056</v>
      </c>
      <c r="AO12" s="14"/>
      <c r="AP12" s="2">
        <f t="shared" si="44"/>
        <v>0</v>
      </c>
      <c r="AQ12" s="2">
        <f t="shared" si="38"/>
        <v>-1</v>
      </c>
      <c r="AR12" s="34">
        <f>IFERROR(AO12/3.974,0)</f>
        <v>0</v>
      </c>
      <c r="AS12" s="14">
        <v>11</v>
      </c>
      <c r="AT12" s="2">
        <f t="shared" si="39"/>
        <v>3</v>
      </c>
      <c r="AU12" s="2">
        <f t="shared" si="9"/>
        <v>0.375</v>
      </c>
      <c r="AV12" s="34">
        <f>IFERROR(AS12/3.974,0)</f>
        <v>2.7679919476597883</v>
      </c>
      <c r="AW12" s="80">
        <f t="shared" si="10"/>
        <v>8.0291970802919707E-2</v>
      </c>
      <c r="AX12" s="14">
        <v>10</v>
      </c>
      <c r="AY12">
        <f t="shared" si="40"/>
        <v>1</v>
      </c>
      <c r="AZ12">
        <f t="shared" si="11"/>
        <v>0.11111111111111116</v>
      </c>
      <c r="BA12" s="35">
        <f>IFERROR(AX12/3.974,0)</f>
        <v>2.5163563160543529</v>
      </c>
      <c r="BB12" s="51">
        <f t="shared" si="1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13"/>
        <v>28</v>
      </c>
      <c r="BE12" s="51">
        <f t="shared" si="14"/>
        <v>0.2592592592592593</v>
      </c>
      <c r="BF12" s="35">
        <f>IFERROR(BC12/3.974,0)</f>
        <v>34.222445898339203</v>
      </c>
      <c r="BG12" s="35">
        <f t="shared" si="15"/>
        <v>0.99270072992700731</v>
      </c>
      <c r="BH12" s="45">
        <v>2</v>
      </c>
      <c r="BI12" s="48">
        <f t="shared" si="16"/>
        <v>0</v>
      </c>
      <c r="BJ12" s="14">
        <v>44</v>
      </c>
      <c r="BK12" s="48">
        <f t="shared" si="17"/>
        <v>7</v>
      </c>
      <c r="BL12" s="14">
        <v>67</v>
      </c>
      <c r="BM12" s="48">
        <f t="shared" si="18"/>
        <v>14</v>
      </c>
      <c r="BN12" s="14">
        <v>24</v>
      </c>
      <c r="BO12" s="48">
        <f t="shared" si="19"/>
        <v>7</v>
      </c>
      <c r="BP12" s="14">
        <v>0</v>
      </c>
      <c r="BQ12" s="48">
        <f t="shared" si="20"/>
        <v>0</v>
      </c>
      <c r="BR12" s="17"/>
      <c r="BS12" s="24">
        <f t="shared" si="21"/>
        <v>0</v>
      </c>
      <c r="BT12" s="17"/>
      <c r="BU12" s="24">
        <f t="shared" si="22"/>
        <v>0</v>
      </c>
      <c r="BV12" s="17"/>
      <c r="BW12" s="24">
        <f t="shared" si="23"/>
        <v>0</v>
      </c>
      <c r="BX12" s="17"/>
      <c r="BY12" s="24">
        <f t="shared" si="24"/>
        <v>0</v>
      </c>
      <c r="BZ12" s="20"/>
      <c r="CA12" s="27">
        <f t="shared" si="25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26"/>
        <v>63</v>
      </c>
      <c r="E13" s="10">
        <v>1</v>
      </c>
      <c r="F13">
        <f t="shared" si="34"/>
        <v>0</v>
      </c>
      <c r="G13" s="10">
        <v>1</v>
      </c>
      <c r="H13">
        <f t="shared" ref="H13:H36" si="45">G13-G12</f>
        <v>0</v>
      </c>
      <c r="I13">
        <f t="shared" si="27"/>
        <v>198</v>
      </c>
      <c r="J13">
        <f t="shared" si="35"/>
        <v>63</v>
      </c>
      <c r="K13">
        <f t="shared" si="28"/>
        <v>5.0000000000000001E-3</v>
      </c>
      <c r="L13">
        <f t="shared" si="29"/>
        <v>5.0000000000000001E-3</v>
      </c>
      <c r="M13">
        <f t="shared" si="30"/>
        <v>0.99</v>
      </c>
      <c r="N13">
        <f t="shared" si="0"/>
        <v>0.315</v>
      </c>
      <c r="O13">
        <f t="shared" si="31"/>
        <v>0</v>
      </c>
      <c r="P13">
        <f t="shared" si="32"/>
        <v>0</v>
      </c>
      <c r="Q13">
        <f t="shared" si="33"/>
        <v>0.31818181818181818</v>
      </c>
      <c r="R13">
        <f>+IFERROR(C13/3.974,"")</f>
        <v>50.327126321087064</v>
      </c>
      <c r="S13">
        <f>+IFERROR(E13/3.974,"")</f>
        <v>0.25163563160543534</v>
      </c>
      <c r="T13">
        <f>+IFERROR(G13/3.974,"")</f>
        <v>0.25163563160543534</v>
      </c>
      <c r="U13">
        <f>+IFERROR(I13/3.974,"")</f>
        <v>49.823855057876195</v>
      </c>
      <c r="V13" s="12">
        <v>2169</v>
      </c>
      <c r="W13" s="1">
        <f t="shared" si="36"/>
        <v>401</v>
      </c>
      <c r="X13" s="1">
        <f t="shared" si="1"/>
        <v>88</v>
      </c>
      <c r="Y13" s="34">
        <f>IFERROR(V13/3.974,0)</f>
        <v>545.79768495218923</v>
      </c>
      <c r="Z13" s="14">
        <v>1970</v>
      </c>
      <c r="AA13" s="2">
        <f t="shared" si="41"/>
        <v>339</v>
      </c>
      <c r="AB13" s="29">
        <f t="shared" si="2"/>
        <v>0.9082526509912402</v>
      </c>
      <c r="AC13" s="32">
        <f t="shared" si="3"/>
        <v>54</v>
      </c>
      <c r="AD13" s="1">
        <f t="shared" si="37"/>
        <v>199</v>
      </c>
      <c r="AE13" s="1">
        <f t="shared" si="42"/>
        <v>62</v>
      </c>
      <c r="AF13" s="29">
        <f t="shared" si="4"/>
        <v>9.174734900875979E-2</v>
      </c>
      <c r="AG13" s="32">
        <f t="shared" si="5"/>
        <v>34</v>
      </c>
      <c r="AH13" s="34">
        <f t="shared" si="6"/>
        <v>0.15461346633416459</v>
      </c>
      <c r="AI13" s="34">
        <f>IFERROR(AD13/3.974,0)</f>
        <v>50.075490689481626</v>
      </c>
      <c r="AJ13" s="14">
        <v>171</v>
      </c>
      <c r="AK13" s="2">
        <f t="shared" si="43"/>
        <v>56</v>
      </c>
      <c r="AL13" s="2">
        <f t="shared" si="7"/>
        <v>0.48695652173913051</v>
      </c>
      <c r="AM13" s="34">
        <f>IFERROR(AJ13/3.974,0)</f>
        <v>43.029693004529442</v>
      </c>
      <c r="AN13" s="34">
        <f t="shared" si="8"/>
        <v>0.85499999999999998</v>
      </c>
      <c r="AO13" s="14"/>
      <c r="AP13" s="2">
        <f t="shared" si="44"/>
        <v>0</v>
      </c>
      <c r="AQ13" s="2">
        <f t="shared" si="38"/>
        <v>-1</v>
      </c>
      <c r="AR13" s="34">
        <f>IFERROR(AO13/3.974,0)</f>
        <v>0</v>
      </c>
      <c r="AS13" s="14">
        <v>17</v>
      </c>
      <c r="AT13" s="2">
        <f t="shared" si="39"/>
        <v>6</v>
      </c>
      <c r="AU13" s="2">
        <f t="shared" si="9"/>
        <v>0.54545454545454541</v>
      </c>
      <c r="AV13" s="34">
        <f>IFERROR(AS13/3.974,0)</f>
        <v>4.2778057372924003</v>
      </c>
      <c r="AW13" s="80">
        <f t="shared" si="10"/>
        <v>8.5000000000000006E-2</v>
      </c>
      <c r="AX13" s="14">
        <v>11</v>
      </c>
      <c r="AY13">
        <f t="shared" si="40"/>
        <v>1</v>
      </c>
      <c r="AZ13">
        <f t="shared" si="11"/>
        <v>0.10000000000000009</v>
      </c>
      <c r="BA13" s="35">
        <f>IFERROR(AX13/3.974,0)</f>
        <v>2.7679919476597883</v>
      </c>
      <c r="BB13" s="51">
        <f t="shared" si="1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13"/>
        <v>63</v>
      </c>
      <c r="BE13" s="51">
        <f t="shared" si="14"/>
        <v>0.46323529411764697</v>
      </c>
      <c r="BF13" s="35">
        <f>IFERROR(BC13/3.974,0)</f>
        <v>50.075490689481626</v>
      </c>
      <c r="BG13" s="35">
        <f t="shared" si="15"/>
        <v>0.995</v>
      </c>
      <c r="BH13" s="45">
        <v>4</v>
      </c>
      <c r="BI13" s="48">
        <f t="shared" si="16"/>
        <v>2</v>
      </c>
      <c r="BJ13" s="14">
        <v>68</v>
      </c>
      <c r="BK13" s="48">
        <f t="shared" si="17"/>
        <v>24</v>
      </c>
      <c r="BL13" s="14">
        <v>98</v>
      </c>
      <c r="BM13" s="48">
        <f t="shared" si="18"/>
        <v>31</v>
      </c>
      <c r="BN13" s="14">
        <v>29</v>
      </c>
      <c r="BO13" s="48">
        <f t="shared" si="19"/>
        <v>5</v>
      </c>
      <c r="BP13" s="14">
        <v>1</v>
      </c>
      <c r="BQ13" s="48">
        <f t="shared" si="20"/>
        <v>1</v>
      </c>
      <c r="BR13" s="17"/>
      <c r="BS13" s="24">
        <f t="shared" si="21"/>
        <v>0</v>
      </c>
      <c r="BT13" s="17"/>
      <c r="BU13" s="24">
        <f t="shared" si="22"/>
        <v>0</v>
      </c>
      <c r="BV13" s="17"/>
      <c r="BW13" s="24">
        <f t="shared" si="23"/>
        <v>0</v>
      </c>
      <c r="BX13" s="17"/>
      <c r="BY13" s="24">
        <f t="shared" si="24"/>
        <v>0</v>
      </c>
      <c r="BZ13" s="20"/>
      <c r="CA13" s="27">
        <f t="shared" si="25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26"/>
        <v>45</v>
      </c>
      <c r="E14" s="10">
        <v>1</v>
      </c>
      <c r="F14">
        <f t="shared" si="34"/>
        <v>0</v>
      </c>
      <c r="G14" s="10">
        <v>1</v>
      </c>
      <c r="H14">
        <f t="shared" si="45"/>
        <v>0</v>
      </c>
      <c r="I14">
        <f t="shared" si="27"/>
        <v>243</v>
      </c>
      <c r="J14">
        <f t="shared" si="35"/>
        <v>45</v>
      </c>
      <c r="K14">
        <f t="shared" si="28"/>
        <v>4.0816326530612249E-3</v>
      </c>
      <c r="L14">
        <f t="shared" si="29"/>
        <v>4.0816326530612249E-3</v>
      </c>
      <c r="M14">
        <f t="shared" si="30"/>
        <v>0.99183673469387756</v>
      </c>
      <c r="N14">
        <f t="shared" si="0"/>
        <v>0.18367346938775511</v>
      </c>
      <c r="O14">
        <f t="shared" si="31"/>
        <v>0</v>
      </c>
      <c r="P14">
        <f t="shared" si="32"/>
        <v>0</v>
      </c>
      <c r="Q14">
        <f t="shared" si="33"/>
        <v>0.18518518518518517</v>
      </c>
      <c r="R14">
        <f>+IFERROR(C14/3.974,"")</f>
        <v>61.650729743331652</v>
      </c>
      <c r="S14">
        <f>+IFERROR(E14/3.974,"")</f>
        <v>0.25163563160543534</v>
      </c>
      <c r="T14">
        <f>+IFERROR(G14/3.974,"")</f>
        <v>0.25163563160543534</v>
      </c>
      <c r="U14">
        <f>+IFERROR(I14/3.974,"")</f>
        <v>61.147458480120783</v>
      </c>
      <c r="V14" s="12">
        <v>2473</v>
      </c>
      <c r="W14" s="1">
        <f t="shared" si="36"/>
        <v>304</v>
      </c>
      <c r="X14" s="1">
        <f t="shared" si="1"/>
        <v>-97</v>
      </c>
      <c r="Y14" s="34">
        <f>IFERROR(V14/3.974,0)</f>
        <v>622.29491696024149</v>
      </c>
      <c r="Z14" s="14">
        <v>2228</v>
      </c>
      <c r="AA14" s="2">
        <f t="shared" si="41"/>
        <v>258</v>
      </c>
      <c r="AB14" s="29">
        <f t="shared" si="2"/>
        <v>0.90093004448038816</v>
      </c>
      <c r="AC14" s="32">
        <f t="shared" si="3"/>
        <v>-81</v>
      </c>
      <c r="AD14" s="1">
        <f t="shared" si="37"/>
        <v>245</v>
      </c>
      <c r="AE14" s="1">
        <f t="shared" si="42"/>
        <v>46</v>
      </c>
      <c r="AF14" s="29">
        <f t="shared" si="4"/>
        <v>9.9069955519611813E-2</v>
      </c>
      <c r="AG14" s="32">
        <f t="shared" si="5"/>
        <v>-16</v>
      </c>
      <c r="AH14" s="34">
        <f t="shared" si="6"/>
        <v>0.15131578947368421</v>
      </c>
      <c r="AI14" s="34">
        <f>IFERROR(AD14/3.974,0)</f>
        <v>61.650729743331652</v>
      </c>
      <c r="AJ14" s="14">
        <v>209</v>
      </c>
      <c r="AK14" s="2">
        <f t="shared" si="43"/>
        <v>38</v>
      </c>
      <c r="AL14" s="2">
        <f t="shared" si="7"/>
        <v>0.22222222222222232</v>
      </c>
      <c r="AM14" s="34">
        <f>IFERROR(AJ14/3.974,0)</f>
        <v>52.591847005535982</v>
      </c>
      <c r="AN14" s="34">
        <f t="shared" si="8"/>
        <v>0.85306122448979593</v>
      </c>
      <c r="AO14" s="14"/>
      <c r="AP14" s="2">
        <f t="shared" si="44"/>
        <v>0</v>
      </c>
      <c r="AQ14" s="2">
        <f t="shared" si="38"/>
        <v>-1</v>
      </c>
      <c r="AR14" s="34">
        <f>IFERROR(AO14/3.974,0)</f>
        <v>0</v>
      </c>
      <c r="AS14" s="14">
        <v>21</v>
      </c>
      <c r="AT14" s="2">
        <f t="shared" si="39"/>
        <v>4</v>
      </c>
      <c r="AU14" s="2">
        <f t="shared" si="9"/>
        <v>0.23529411764705888</v>
      </c>
      <c r="AV14" s="34">
        <f>IFERROR(AS14/3.974,0)</f>
        <v>5.2843482637141417</v>
      </c>
      <c r="AW14" s="80">
        <f t="shared" si="10"/>
        <v>8.5714285714285715E-2</v>
      </c>
      <c r="AX14" s="14">
        <v>12</v>
      </c>
      <c r="AY14">
        <f t="shared" si="40"/>
        <v>1</v>
      </c>
      <c r="AZ14">
        <f t="shared" si="11"/>
        <v>9.0909090909090828E-2</v>
      </c>
      <c r="BA14" s="35">
        <f>IFERROR(AX14/3.974,0)</f>
        <v>3.0196275792652236</v>
      </c>
      <c r="BB14" s="51">
        <f t="shared" si="1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13"/>
        <v>43</v>
      </c>
      <c r="BE14" s="51">
        <f t="shared" si="14"/>
        <v>0.21608040201005019</v>
      </c>
      <c r="BF14" s="35">
        <f>IFERROR(BC14/3.974,0)</f>
        <v>60.895822848515344</v>
      </c>
      <c r="BG14" s="35">
        <f t="shared" si="15"/>
        <v>0.98775510204081629</v>
      </c>
      <c r="BH14" s="45">
        <v>6</v>
      </c>
      <c r="BI14" s="48">
        <f t="shared" si="16"/>
        <v>2</v>
      </c>
      <c r="BJ14" s="14">
        <v>81</v>
      </c>
      <c r="BK14" s="48">
        <f t="shared" si="17"/>
        <v>13</v>
      </c>
      <c r="BL14" s="14">
        <v>123</v>
      </c>
      <c r="BM14" s="48">
        <f t="shared" si="18"/>
        <v>25</v>
      </c>
      <c r="BN14" s="14">
        <v>34</v>
      </c>
      <c r="BO14" s="48">
        <f t="shared" si="19"/>
        <v>5</v>
      </c>
      <c r="BP14" s="14">
        <v>1</v>
      </c>
      <c r="BQ14" s="48">
        <f t="shared" si="20"/>
        <v>0</v>
      </c>
      <c r="BR14" s="17"/>
      <c r="BS14" s="24">
        <f t="shared" si="21"/>
        <v>0</v>
      </c>
      <c r="BT14" s="17"/>
      <c r="BU14" s="24">
        <f t="shared" si="22"/>
        <v>0</v>
      </c>
      <c r="BV14" s="17"/>
      <c r="BW14" s="24">
        <f t="shared" si="23"/>
        <v>0</v>
      </c>
      <c r="BX14" s="17"/>
      <c r="BY14" s="24">
        <f t="shared" si="24"/>
        <v>0</v>
      </c>
      <c r="BZ14" s="20"/>
      <c r="CA14" s="27">
        <f t="shared" si="25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26"/>
        <v>68</v>
      </c>
      <c r="E15" s="10">
        <v>3</v>
      </c>
      <c r="F15">
        <f t="shared" si="34"/>
        <v>2</v>
      </c>
      <c r="G15" s="10">
        <v>1</v>
      </c>
      <c r="H15">
        <f t="shared" si="45"/>
        <v>0</v>
      </c>
      <c r="I15">
        <f t="shared" si="27"/>
        <v>309</v>
      </c>
      <c r="J15">
        <f t="shared" si="35"/>
        <v>66</v>
      </c>
      <c r="K15">
        <f t="shared" si="28"/>
        <v>9.5846645367412137E-3</v>
      </c>
      <c r="L15">
        <f t="shared" si="29"/>
        <v>3.1948881789137379E-3</v>
      </c>
      <c r="M15">
        <f t="shared" si="30"/>
        <v>0.98722044728434499</v>
      </c>
      <c r="N15">
        <f t="shared" si="0"/>
        <v>0.21725239616613418</v>
      </c>
      <c r="O15">
        <f t="shared" si="31"/>
        <v>0.66666666666666663</v>
      </c>
      <c r="P15">
        <f t="shared" si="32"/>
        <v>0</v>
      </c>
      <c r="Q15">
        <f t="shared" si="33"/>
        <v>0.21359223300970873</v>
      </c>
      <c r="R15">
        <f>+IFERROR(C15/3.974,"")</f>
        <v>78.761952692501254</v>
      </c>
      <c r="S15">
        <f>+IFERROR(E15/3.974,"")</f>
        <v>0.75490689481630591</v>
      </c>
      <c r="T15">
        <f>+IFERROR(G15/3.974,"")</f>
        <v>0.25163563160543534</v>
      </c>
      <c r="U15">
        <f>+IFERROR(I15/3.974,"")</f>
        <v>77.755410166079514</v>
      </c>
      <c r="V15" s="12">
        <v>3099</v>
      </c>
      <c r="W15" s="1">
        <f t="shared" si="36"/>
        <v>626</v>
      </c>
      <c r="X15" s="1">
        <f t="shared" si="1"/>
        <v>322</v>
      </c>
      <c r="Y15" s="34">
        <f>IFERROR(V15/3.974,0)</f>
        <v>779.81882234524403</v>
      </c>
      <c r="Z15" s="14">
        <v>2786</v>
      </c>
      <c r="AA15" s="2">
        <f t="shared" si="41"/>
        <v>558</v>
      </c>
      <c r="AB15" s="29">
        <f t="shared" si="2"/>
        <v>0.89899967731526298</v>
      </c>
      <c r="AC15" s="32">
        <f t="shared" si="3"/>
        <v>300</v>
      </c>
      <c r="AD15" s="1">
        <f t="shared" si="37"/>
        <v>313</v>
      </c>
      <c r="AE15" s="1">
        <f t="shared" si="42"/>
        <v>68</v>
      </c>
      <c r="AF15" s="29">
        <f t="shared" si="4"/>
        <v>0.10100032268473701</v>
      </c>
      <c r="AG15" s="32">
        <f t="shared" si="5"/>
        <v>22</v>
      </c>
      <c r="AH15" s="34">
        <f t="shared" si="6"/>
        <v>0.10862619808306709</v>
      </c>
      <c r="AI15" s="34">
        <f>IFERROR(AD15/3.974,0)</f>
        <v>78.761952692501254</v>
      </c>
      <c r="AJ15" s="14">
        <v>271</v>
      </c>
      <c r="AK15" s="2">
        <f t="shared" si="43"/>
        <v>62</v>
      </c>
      <c r="AL15" s="2">
        <f t="shared" si="7"/>
        <v>0.29665071770334928</v>
      </c>
      <c r="AM15" s="34">
        <f>IFERROR(AJ15/3.974,0)</f>
        <v>68.193256165072967</v>
      </c>
      <c r="AN15" s="34">
        <f t="shared" si="8"/>
        <v>0.86581469648562304</v>
      </c>
      <c r="AO15" s="14"/>
      <c r="AP15" s="2">
        <f t="shared" si="44"/>
        <v>0</v>
      </c>
      <c r="AQ15" s="2">
        <f t="shared" si="38"/>
        <v>-1</v>
      </c>
      <c r="AR15" s="34">
        <f>IFERROR(AO15/3.974,0)</f>
        <v>0</v>
      </c>
      <c r="AS15" s="14">
        <v>29</v>
      </c>
      <c r="AT15" s="2">
        <f t="shared" si="39"/>
        <v>8</v>
      </c>
      <c r="AU15" s="2">
        <f t="shared" si="9"/>
        <v>0.38095238095238093</v>
      </c>
      <c r="AV15" s="34">
        <f>IFERROR(AS15/3.974,0)</f>
        <v>7.2974333165576244</v>
      </c>
      <c r="AW15" s="80">
        <f t="shared" si="10"/>
        <v>9.2651757188498399E-2</v>
      </c>
      <c r="AX15" s="14">
        <v>13</v>
      </c>
      <c r="AY15">
        <f t="shared" si="40"/>
        <v>1</v>
      </c>
      <c r="AZ15">
        <f t="shared" si="11"/>
        <v>8.3333333333333259E-2</v>
      </c>
      <c r="BA15" s="35">
        <f>IFERROR(AX15/3.974,0)</f>
        <v>3.271263210870659</v>
      </c>
      <c r="BB15" s="51">
        <f t="shared" si="1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13"/>
        <v>71</v>
      </c>
      <c r="BE15" s="51">
        <f t="shared" si="14"/>
        <v>0.29338842975206614</v>
      </c>
      <c r="BF15" s="35">
        <f>IFERROR(BC15/3.974,0)</f>
        <v>78.761952692501254</v>
      </c>
      <c r="BG15" s="35">
        <f t="shared" si="15"/>
        <v>1</v>
      </c>
      <c r="BH15" s="45">
        <v>11</v>
      </c>
      <c r="BI15" s="48">
        <f t="shared" si="16"/>
        <v>5</v>
      </c>
      <c r="BJ15" s="14">
        <v>112</v>
      </c>
      <c r="BK15" s="48">
        <f t="shared" si="17"/>
        <v>31</v>
      </c>
      <c r="BL15" s="14">
        <v>148</v>
      </c>
      <c r="BM15" s="48">
        <f t="shared" si="18"/>
        <v>25</v>
      </c>
      <c r="BN15" s="14">
        <v>40</v>
      </c>
      <c r="BO15" s="48">
        <f t="shared" si="19"/>
        <v>6</v>
      </c>
      <c r="BP15" s="14">
        <v>2</v>
      </c>
      <c r="BQ15" s="48">
        <f t="shared" si="20"/>
        <v>1</v>
      </c>
      <c r="BR15" s="17"/>
      <c r="BS15" s="24">
        <f t="shared" si="21"/>
        <v>0</v>
      </c>
      <c r="BT15" s="17"/>
      <c r="BU15" s="24">
        <f t="shared" si="22"/>
        <v>0</v>
      </c>
      <c r="BV15" s="17"/>
      <c r="BW15" s="24">
        <f t="shared" si="23"/>
        <v>0</v>
      </c>
      <c r="BX15" s="17"/>
      <c r="BY15" s="24">
        <f t="shared" si="24"/>
        <v>0</v>
      </c>
      <c r="BZ15" s="20"/>
      <c r="CA15" s="27">
        <f t="shared" si="25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26"/>
        <v>32</v>
      </c>
      <c r="E16" s="10">
        <v>6</v>
      </c>
      <c r="F16">
        <f t="shared" si="34"/>
        <v>3</v>
      </c>
      <c r="G16" s="10">
        <v>1</v>
      </c>
      <c r="H16">
        <f t="shared" si="45"/>
        <v>0</v>
      </c>
      <c r="I16">
        <f t="shared" si="27"/>
        <v>338</v>
      </c>
      <c r="J16">
        <f t="shared" si="35"/>
        <v>29</v>
      </c>
      <c r="K16">
        <f t="shared" si="28"/>
        <v>1.7391304347826087E-2</v>
      </c>
      <c r="L16">
        <f t="shared" si="29"/>
        <v>2.8985507246376812E-3</v>
      </c>
      <c r="M16">
        <f t="shared" si="30"/>
        <v>0.97971014492753628</v>
      </c>
      <c r="N16">
        <f t="shared" si="0"/>
        <v>9.2753623188405798E-2</v>
      </c>
      <c r="O16">
        <f t="shared" si="31"/>
        <v>0.5</v>
      </c>
      <c r="P16">
        <f t="shared" si="32"/>
        <v>0</v>
      </c>
      <c r="Q16">
        <f t="shared" si="33"/>
        <v>8.5798816568047331E-2</v>
      </c>
      <c r="R16">
        <f>+IFERROR(C16/3.974,"")</f>
        <v>86.814292903875184</v>
      </c>
      <c r="S16">
        <f>+IFERROR(E16/3.974,"")</f>
        <v>1.5098137896326118</v>
      </c>
      <c r="T16">
        <f>+IFERROR(G16/3.974,"")</f>
        <v>0.25163563160543534</v>
      </c>
      <c r="U16">
        <f>+IFERROR(I16/3.974,"")</f>
        <v>85.052843482637144</v>
      </c>
      <c r="V16" s="12">
        <v>3233</v>
      </c>
      <c r="W16" s="1">
        <f t="shared" si="36"/>
        <v>134</v>
      </c>
      <c r="X16" s="1">
        <f t="shared" si="1"/>
        <v>-492</v>
      </c>
      <c r="Y16" s="34">
        <f>IFERROR(V16/3.974,0)</f>
        <v>813.53799698037233</v>
      </c>
      <c r="Z16" s="14">
        <v>2894</v>
      </c>
      <c r="AA16" s="2">
        <f t="shared" si="41"/>
        <v>108</v>
      </c>
      <c r="AB16" s="29">
        <f t="shared" si="2"/>
        <v>0.89514382926074854</v>
      </c>
      <c r="AC16" s="32">
        <f t="shared" si="3"/>
        <v>-450</v>
      </c>
      <c r="AD16" s="1">
        <f t="shared" si="37"/>
        <v>339</v>
      </c>
      <c r="AE16" s="1">
        <f t="shared" si="42"/>
        <v>26</v>
      </c>
      <c r="AF16" s="29">
        <f t="shared" si="4"/>
        <v>0.10485617073925146</v>
      </c>
      <c r="AG16" s="32">
        <f t="shared" si="5"/>
        <v>-42</v>
      </c>
      <c r="AH16" s="34">
        <f t="shared" si="6"/>
        <v>0.19402985074626866</v>
      </c>
      <c r="AI16" s="34">
        <f>IFERROR(AD16/3.974,0)</f>
        <v>85.304479114242568</v>
      </c>
      <c r="AJ16" s="14">
        <v>289</v>
      </c>
      <c r="AK16" s="2">
        <f t="shared" si="43"/>
        <v>18</v>
      </c>
      <c r="AL16" s="2">
        <f t="shared" si="7"/>
        <v>6.6420664206642055E-2</v>
      </c>
      <c r="AM16" s="34">
        <f>IFERROR(AJ16/3.974,0)</f>
        <v>72.722697533970802</v>
      </c>
      <c r="AN16" s="34">
        <f t="shared" si="8"/>
        <v>0.83768115942028987</v>
      </c>
      <c r="AO16" s="14"/>
      <c r="AP16" s="2">
        <f t="shared" si="44"/>
        <v>0</v>
      </c>
      <c r="AQ16" s="2">
        <f t="shared" si="38"/>
        <v>-1</v>
      </c>
      <c r="AR16" s="34">
        <f>IFERROR(AO16/3.974,0)</f>
        <v>0</v>
      </c>
      <c r="AS16" s="14">
        <v>33</v>
      </c>
      <c r="AT16" s="2">
        <f t="shared" si="39"/>
        <v>4</v>
      </c>
      <c r="AU16" s="2">
        <f t="shared" si="9"/>
        <v>0.13793103448275867</v>
      </c>
      <c r="AV16" s="34">
        <f>IFERROR(AS16/3.974,0)</f>
        <v>8.3039758429793658</v>
      </c>
      <c r="AW16" s="80">
        <f t="shared" si="10"/>
        <v>9.5652173913043481E-2</v>
      </c>
      <c r="AX16" s="14">
        <v>17</v>
      </c>
      <c r="AY16">
        <f t="shared" si="40"/>
        <v>4</v>
      </c>
      <c r="AZ16">
        <f t="shared" si="11"/>
        <v>0.30769230769230771</v>
      </c>
      <c r="BA16" s="35">
        <f>IFERROR(AX16/3.974,0)</f>
        <v>4.2778057372924003</v>
      </c>
      <c r="BB16" s="51">
        <f t="shared" si="1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13"/>
        <v>26</v>
      </c>
      <c r="BE16" s="51">
        <f t="shared" si="14"/>
        <v>8.3067092651757157E-2</v>
      </c>
      <c r="BF16" s="35">
        <f>IFERROR(BC16/3.974,0)</f>
        <v>85.304479114242568</v>
      </c>
      <c r="BG16" s="35">
        <f t="shared" si="15"/>
        <v>0.9826086956521739</v>
      </c>
      <c r="BH16" s="45">
        <v>12</v>
      </c>
      <c r="BI16" s="48">
        <f t="shared" si="16"/>
        <v>1</v>
      </c>
      <c r="BJ16" s="14">
        <v>126</v>
      </c>
      <c r="BK16" s="48">
        <f t="shared" si="17"/>
        <v>14</v>
      </c>
      <c r="BL16" s="14">
        <v>159</v>
      </c>
      <c r="BM16" s="48">
        <f t="shared" si="18"/>
        <v>11</v>
      </c>
      <c r="BN16" s="14">
        <v>43</v>
      </c>
      <c r="BO16" s="48">
        <f t="shared" si="19"/>
        <v>3</v>
      </c>
      <c r="BP16" s="14">
        <v>5</v>
      </c>
      <c r="BQ16" s="48">
        <f t="shared" si="20"/>
        <v>3</v>
      </c>
      <c r="BR16" s="17"/>
      <c r="BS16" s="24">
        <f t="shared" si="21"/>
        <v>0</v>
      </c>
      <c r="BT16" s="17"/>
      <c r="BU16" s="24">
        <f t="shared" si="22"/>
        <v>0</v>
      </c>
      <c r="BV16" s="17"/>
      <c r="BW16" s="24">
        <f t="shared" si="23"/>
        <v>0</v>
      </c>
      <c r="BX16" s="17"/>
      <c r="BY16" s="24">
        <f t="shared" si="24"/>
        <v>0</v>
      </c>
      <c r="BZ16" s="20"/>
      <c r="CA16" s="27">
        <f t="shared" si="25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26"/>
        <v>98</v>
      </c>
      <c r="E17" s="10">
        <v>6</v>
      </c>
      <c r="F17">
        <f t="shared" si="34"/>
        <v>0</v>
      </c>
      <c r="G17" s="10">
        <v>1</v>
      </c>
      <c r="H17">
        <f t="shared" si="45"/>
        <v>0</v>
      </c>
      <c r="I17">
        <f t="shared" si="27"/>
        <v>436</v>
      </c>
      <c r="J17">
        <f t="shared" si="35"/>
        <v>98</v>
      </c>
      <c r="K17">
        <f t="shared" si="28"/>
        <v>1.3544018058690745E-2</v>
      </c>
      <c r="L17">
        <f t="shared" si="29"/>
        <v>2.257336343115124E-3</v>
      </c>
      <c r="M17">
        <f t="shared" si="30"/>
        <v>0.98419864559819414</v>
      </c>
      <c r="N17">
        <f t="shared" si="0"/>
        <v>0.22121896162528218</v>
      </c>
      <c r="O17">
        <f t="shared" si="31"/>
        <v>0</v>
      </c>
      <c r="P17">
        <f t="shared" si="32"/>
        <v>0</v>
      </c>
      <c r="Q17">
        <f t="shared" si="33"/>
        <v>0.22477064220183487</v>
      </c>
      <c r="R17">
        <f>+IFERROR(C17/3.974,"")</f>
        <v>111.47458480120784</v>
      </c>
      <c r="S17">
        <f>+IFERROR(E17/3.974,"")</f>
        <v>1.5098137896326118</v>
      </c>
      <c r="T17">
        <f>+IFERROR(G17/3.974,"")</f>
        <v>0.25163563160543534</v>
      </c>
      <c r="U17">
        <f>+IFERROR(I17/3.974,"")</f>
        <v>109.7131353799698</v>
      </c>
      <c r="V17" s="12">
        <v>3690</v>
      </c>
      <c r="W17" s="1">
        <f t="shared" si="36"/>
        <v>457</v>
      </c>
      <c r="X17" s="1">
        <f t="shared" si="1"/>
        <v>323</v>
      </c>
      <c r="Y17" s="34">
        <f>IFERROR(V17/3.974,0)</f>
        <v>928.53548062405628</v>
      </c>
      <c r="Z17" s="14">
        <v>3247</v>
      </c>
      <c r="AA17" s="2">
        <f t="shared" si="41"/>
        <v>353</v>
      </c>
      <c r="AB17" s="29">
        <f t="shared" si="2"/>
        <v>0.87994579945799456</v>
      </c>
      <c r="AC17" s="32">
        <f t="shared" si="3"/>
        <v>245</v>
      </c>
      <c r="AD17" s="1">
        <f t="shared" si="37"/>
        <v>443</v>
      </c>
      <c r="AE17" s="1">
        <f t="shared" si="42"/>
        <v>104</v>
      </c>
      <c r="AF17" s="29">
        <f t="shared" si="4"/>
        <v>0.12005420054200543</v>
      </c>
      <c r="AG17" s="32">
        <f t="shared" si="5"/>
        <v>78</v>
      </c>
      <c r="AH17" s="34">
        <f t="shared" si="6"/>
        <v>0.2275711159737418</v>
      </c>
      <c r="AI17" s="34">
        <f>IFERROR(AD17/3.974,0)</f>
        <v>111.47458480120784</v>
      </c>
      <c r="AJ17" s="14">
        <v>373</v>
      </c>
      <c r="AK17" s="2">
        <f t="shared" si="43"/>
        <v>84</v>
      </c>
      <c r="AL17" s="2">
        <f t="shared" si="7"/>
        <v>0.29065743944636679</v>
      </c>
      <c r="AM17" s="34">
        <f>IFERROR(AJ17/3.974,0)</f>
        <v>93.860090588827376</v>
      </c>
      <c r="AN17" s="34">
        <f t="shared" si="8"/>
        <v>0.84198645598194133</v>
      </c>
      <c r="AO17" s="14"/>
      <c r="AP17" s="2">
        <f t="shared" si="44"/>
        <v>0</v>
      </c>
      <c r="AQ17" s="2">
        <f t="shared" si="38"/>
        <v>-1</v>
      </c>
      <c r="AR17" s="34">
        <f>IFERROR(AO17/3.974,0)</f>
        <v>0</v>
      </c>
      <c r="AS17" s="14">
        <v>45</v>
      </c>
      <c r="AT17" s="2">
        <f t="shared" si="39"/>
        <v>12</v>
      </c>
      <c r="AU17" s="2">
        <f t="shared" si="9"/>
        <v>0.36363636363636354</v>
      </c>
      <c r="AV17" s="34">
        <f>IFERROR(AS17/3.974,0)</f>
        <v>11.32360342224459</v>
      </c>
      <c r="AW17" s="80">
        <f t="shared" si="10"/>
        <v>0.10158013544018059</v>
      </c>
      <c r="AX17" s="14">
        <v>19</v>
      </c>
      <c r="AY17">
        <f t="shared" si="40"/>
        <v>2</v>
      </c>
      <c r="AZ17">
        <f t="shared" si="11"/>
        <v>0.11764705882352944</v>
      </c>
      <c r="BA17" s="35">
        <f>IFERROR(AX17/3.974,0)</f>
        <v>4.781077000503271</v>
      </c>
      <c r="BB17" s="51">
        <f t="shared" si="1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13"/>
        <v>98</v>
      </c>
      <c r="BE17" s="51">
        <f t="shared" si="14"/>
        <v>0.28908554572271394</v>
      </c>
      <c r="BF17" s="35">
        <f>IFERROR(BC17/3.974,0)</f>
        <v>109.96477101157524</v>
      </c>
      <c r="BG17" s="35">
        <f t="shared" si="15"/>
        <v>0.98645598194130923</v>
      </c>
      <c r="BH17" s="45">
        <v>19</v>
      </c>
      <c r="BI17" s="48">
        <f t="shared" si="16"/>
        <v>7</v>
      </c>
      <c r="BJ17" s="14">
        <v>154</v>
      </c>
      <c r="BK17" s="48">
        <f t="shared" si="17"/>
        <v>28</v>
      </c>
      <c r="BL17" s="14">
        <v>203</v>
      </c>
      <c r="BM17" s="48">
        <f t="shared" si="18"/>
        <v>44</v>
      </c>
      <c r="BN17" s="14">
        <v>58</v>
      </c>
      <c r="BO17" s="48">
        <f t="shared" si="19"/>
        <v>15</v>
      </c>
      <c r="BP17" s="14">
        <v>9</v>
      </c>
      <c r="BQ17" s="48">
        <f t="shared" si="20"/>
        <v>4</v>
      </c>
      <c r="BR17" s="17"/>
      <c r="BS17" s="24">
        <f t="shared" si="21"/>
        <v>0</v>
      </c>
      <c r="BT17" s="17"/>
      <c r="BU17" s="24">
        <f t="shared" si="22"/>
        <v>0</v>
      </c>
      <c r="BV17" s="17"/>
      <c r="BW17" s="24">
        <f t="shared" si="23"/>
        <v>0</v>
      </c>
      <c r="BX17" s="17"/>
      <c r="BY17" s="24">
        <f t="shared" si="24"/>
        <v>0</v>
      </c>
      <c r="BZ17" s="20"/>
      <c r="CA17" s="27">
        <f t="shared" si="25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26"/>
        <v>115</v>
      </c>
      <c r="E18" s="10">
        <v>8</v>
      </c>
      <c r="F18">
        <f t="shared" si="34"/>
        <v>2</v>
      </c>
      <c r="G18" s="10">
        <v>2</v>
      </c>
      <c r="H18">
        <f t="shared" si="45"/>
        <v>1</v>
      </c>
      <c r="I18">
        <f t="shared" si="27"/>
        <v>548</v>
      </c>
      <c r="J18">
        <f t="shared" si="35"/>
        <v>112</v>
      </c>
      <c r="K18">
        <f t="shared" si="28"/>
        <v>1.4336917562724014E-2</v>
      </c>
      <c r="L18">
        <f t="shared" si="29"/>
        <v>3.5842293906810036E-3</v>
      </c>
      <c r="M18">
        <f t="shared" si="30"/>
        <v>0.98207885304659504</v>
      </c>
      <c r="N18">
        <f t="shared" si="0"/>
        <v>0.20609318996415771</v>
      </c>
      <c r="O18">
        <f t="shared" si="31"/>
        <v>0.25</v>
      </c>
      <c r="P18">
        <f t="shared" si="32"/>
        <v>0.5</v>
      </c>
      <c r="Q18">
        <f t="shared" si="33"/>
        <v>0.20437956204379562</v>
      </c>
      <c r="R18">
        <f>+IFERROR(C18/3.974,"")</f>
        <v>140.41268243583292</v>
      </c>
      <c r="S18">
        <f>+IFERROR(E18/3.974,"")</f>
        <v>2.0130850528434827</v>
      </c>
      <c r="T18">
        <f>+IFERROR(G18/3.974,"")</f>
        <v>0.50327126321087068</v>
      </c>
      <c r="U18">
        <f>+IFERROR(I18/3.974,"")</f>
        <v>137.89632611977856</v>
      </c>
      <c r="V18" s="12">
        <v>4248</v>
      </c>
      <c r="W18" s="1">
        <f t="shared" si="36"/>
        <v>558</v>
      </c>
      <c r="X18" s="1">
        <f t="shared" si="1"/>
        <v>101</v>
      </c>
      <c r="Y18" s="34">
        <f>IFERROR(V18/3.974,0)</f>
        <v>1068.9481630598893</v>
      </c>
      <c r="Z18" s="14">
        <v>3690</v>
      </c>
      <c r="AA18" s="2">
        <f t="shared" si="41"/>
        <v>443</v>
      </c>
      <c r="AB18" s="29">
        <f t="shared" si="2"/>
        <v>0.86864406779661019</v>
      </c>
      <c r="AC18" s="32">
        <f t="shared" si="3"/>
        <v>90</v>
      </c>
      <c r="AD18" s="1">
        <f t="shared" si="37"/>
        <v>558</v>
      </c>
      <c r="AE18" s="1">
        <f t="shared" si="42"/>
        <v>115</v>
      </c>
      <c r="AF18" s="29">
        <f t="shared" si="4"/>
        <v>0.13135593220338984</v>
      </c>
      <c r="AG18" s="32">
        <f t="shared" si="5"/>
        <v>11</v>
      </c>
      <c r="AH18" s="34">
        <f t="shared" si="6"/>
        <v>0.20609318996415771</v>
      </c>
      <c r="AI18" s="34">
        <f>IFERROR(AD18/3.974,0)</f>
        <v>140.41268243583292</v>
      </c>
      <c r="AJ18" s="14">
        <v>484</v>
      </c>
      <c r="AK18" s="2">
        <f t="shared" si="43"/>
        <v>111</v>
      </c>
      <c r="AL18" s="2">
        <f t="shared" si="7"/>
        <v>0.2975871313672922</v>
      </c>
      <c r="AM18" s="34">
        <f>IFERROR(AJ18/3.974,0)</f>
        <v>121.79164569703069</v>
      </c>
      <c r="AN18" s="34">
        <f t="shared" si="8"/>
        <v>0.86738351254480284</v>
      </c>
      <c r="AO18" s="14"/>
      <c r="AP18" s="2">
        <f t="shared" si="44"/>
        <v>0</v>
      </c>
      <c r="AQ18" s="2">
        <f t="shared" si="38"/>
        <v>-1</v>
      </c>
      <c r="AR18" s="34">
        <f>IFERROR(AO18/3.974,0)</f>
        <v>0</v>
      </c>
      <c r="AS18" s="14">
        <v>46</v>
      </c>
      <c r="AT18" s="2">
        <f t="shared" si="39"/>
        <v>1</v>
      </c>
      <c r="AU18" s="2">
        <f t="shared" si="9"/>
        <v>2.2222222222222143E-2</v>
      </c>
      <c r="AV18" s="34">
        <f>IFERROR(AS18/3.974,0)</f>
        <v>11.575239053850025</v>
      </c>
      <c r="AW18" s="80">
        <f t="shared" si="10"/>
        <v>8.2437275985663083E-2</v>
      </c>
      <c r="AX18" s="14">
        <v>20</v>
      </c>
      <c r="AY18">
        <f t="shared" si="40"/>
        <v>1</v>
      </c>
      <c r="AZ18">
        <f t="shared" si="11"/>
        <v>5.2631578947368363E-2</v>
      </c>
      <c r="BA18" s="35">
        <f>IFERROR(AX18/3.974,0)</f>
        <v>5.0327126321087059</v>
      </c>
      <c r="BB18" s="51">
        <f t="shared" si="1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13"/>
        <v>113</v>
      </c>
      <c r="BE18" s="51">
        <f t="shared" si="14"/>
        <v>0.25858123569794045</v>
      </c>
      <c r="BF18" s="35">
        <f>IFERROR(BC18/3.974,0)</f>
        <v>138.39959738298941</v>
      </c>
      <c r="BG18" s="35">
        <f t="shared" si="15"/>
        <v>0.98566308243727596</v>
      </c>
      <c r="BH18" s="45">
        <v>26</v>
      </c>
      <c r="BI18" s="48">
        <f t="shared" si="16"/>
        <v>7</v>
      </c>
      <c r="BJ18" s="14">
        <v>196</v>
      </c>
      <c r="BK18" s="48">
        <f t="shared" si="17"/>
        <v>42</v>
      </c>
      <c r="BL18" s="14">
        <v>251</v>
      </c>
      <c r="BM18" s="48">
        <f t="shared" si="18"/>
        <v>48</v>
      </c>
      <c r="BN18" s="14">
        <v>73</v>
      </c>
      <c r="BO18" s="48">
        <f t="shared" si="19"/>
        <v>15</v>
      </c>
      <c r="BP18" s="14">
        <v>12</v>
      </c>
      <c r="BQ18" s="48">
        <f t="shared" si="20"/>
        <v>3</v>
      </c>
      <c r="BR18" s="17"/>
      <c r="BS18" s="24">
        <f t="shared" si="21"/>
        <v>0</v>
      </c>
      <c r="BT18" s="17"/>
      <c r="BU18" s="24">
        <f t="shared" si="22"/>
        <v>0</v>
      </c>
      <c r="BV18" s="17"/>
      <c r="BW18" s="24">
        <f t="shared" si="23"/>
        <v>0</v>
      </c>
      <c r="BX18" s="17"/>
      <c r="BY18" s="24">
        <f t="shared" si="24"/>
        <v>0</v>
      </c>
      <c r="BZ18" s="20"/>
      <c r="CA18" s="27">
        <f t="shared" si="25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26"/>
        <v>116</v>
      </c>
      <c r="E19" s="10">
        <v>8</v>
      </c>
      <c r="F19">
        <f t="shared" si="34"/>
        <v>0</v>
      </c>
      <c r="G19" s="10">
        <v>2</v>
      </c>
      <c r="H19">
        <f t="shared" si="45"/>
        <v>0</v>
      </c>
      <c r="I19">
        <f t="shared" si="27"/>
        <v>664</v>
      </c>
      <c r="J19">
        <f t="shared" si="35"/>
        <v>116</v>
      </c>
      <c r="K19">
        <f t="shared" si="28"/>
        <v>1.1869436201780416E-2</v>
      </c>
      <c r="L19">
        <f t="shared" si="29"/>
        <v>2.967359050445104E-3</v>
      </c>
      <c r="M19">
        <f t="shared" si="30"/>
        <v>0.98516320474777452</v>
      </c>
      <c r="N19">
        <f t="shared" si="0"/>
        <v>0.17210682492581603</v>
      </c>
      <c r="O19">
        <f t="shared" si="31"/>
        <v>0</v>
      </c>
      <c r="P19">
        <f t="shared" si="32"/>
        <v>0</v>
      </c>
      <c r="Q19">
        <f t="shared" si="33"/>
        <v>0.1746987951807229</v>
      </c>
      <c r="R19">
        <f>+IFERROR(C19/3.974,"")</f>
        <v>169.60241570206341</v>
      </c>
      <c r="S19">
        <f>+IFERROR(E19/3.974,"")</f>
        <v>2.0130850528434827</v>
      </c>
      <c r="T19">
        <f>+IFERROR(G19/3.974,"")</f>
        <v>0.50327126321087068</v>
      </c>
      <c r="U19">
        <f>+IFERROR(I19/3.974,"")</f>
        <v>167.08605938600905</v>
      </c>
      <c r="V19" s="12">
        <v>4856</v>
      </c>
      <c r="W19" s="1">
        <f t="shared" si="36"/>
        <v>608</v>
      </c>
      <c r="X19" s="1">
        <f t="shared" si="1"/>
        <v>50</v>
      </c>
      <c r="Y19" s="34">
        <f>IFERROR(V19/3.974,0)</f>
        <v>1221.9426270759939</v>
      </c>
      <c r="Z19" s="14">
        <v>4182</v>
      </c>
      <c r="AA19" s="2">
        <f t="shared" si="41"/>
        <v>492</v>
      </c>
      <c r="AB19" s="29">
        <f t="shared" si="2"/>
        <v>0.86120263591433277</v>
      </c>
      <c r="AC19" s="32">
        <f t="shared" si="3"/>
        <v>49</v>
      </c>
      <c r="AD19" s="1">
        <f t="shared" si="37"/>
        <v>674</v>
      </c>
      <c r="AE19" s="1">
        <f t="shared" si="42"/>
        <v>116</v>
      </c>
      <c r="AF19" s="29">
        <f t="shared" si="4"/>
        <v>0.1387973640856672</v>
      </c>
      <c r="AG19" s="32">
        <f t="shared" si="5"/>
        <v>1</v>
      </c>
      <c r="AH19" s="34">
        <f t="shared" si="6"/>
        <v>0.19078947368421054</v>
      </c>
      <c r="AI19" s="34">
        <f>IFERROR(AD19/3.974,0)</f>
        <v>169.60241570206341</v>
      </c>
      <c r="AJ19" s="14">
        <v>580</v>
      </c>
      <c r="AK19" s="2">
        <f t="shared" si="43"/>
        <v>96</v>
      </c>
      <c r="AL19" s="2">
        <f t="shared" si="7"/>
        <v>0.19834710743801653</v>
      </c>
      <c r="AM19" s="34">
        <f>IFERROR(AJ19/3.974,0)</f>
        <v>145.94866633115248</v>
      </c>
      <c r="AN19" s="34">
        <f t="shared" si="8"/>
        <v>0.86053412462908008</v>
      </c>
      <c r="AO19" s="14"/>
      <c r="AP19" s="2">
        <f t="shared" si="44"/>
        <v>0</v>
      </c>
      <c r="AQ19" s="2">
        <f t="shared" si="38"/>
        <v>-1</v>
      </c>
      <c r="AR19" s="34">
        <f>IFERROR(AO19/3.974,0)</f>
        <v>0</v>
      </c>
      <c r="AS19" s="14">
        <v>60</v>
      </c>
      <c r="AT19" s="2">
        <f t="shared" si="39"/>
        <v>14</v>
      </c>
      <c r="AU19" s="2">
        <f t="shared" si="9"/>
        <v>0.30434782608695654</v>
      </c>
      <c r="AV19" s="34">
        <f>IFERROR(AS19/3.974,0)</f>
        <v>15.098137896326119</v>
      </c>
      <c r="AW19" s="80">
        <f t="shared" si="10"/>
        <v>8.9020771513353122E-2</v>
      </c>
      <c r="AX19" s="14">
        <v>23</v>
      </c>
      <c r="AY19">
        <f t="shared" si="40"/>
        <v>3</v>
      </c>
      <c r="AZ19">
        <f t="shared" si="11"/>
        <v>0.14999999999999991</v>
      </c>
      <c r="BA19" s="35">
        <f>IFERROR(AX19/3.974,0)</f>
        <v>5.7876195269250124</v>
      </c>
      <c r="BB19" s="51">
        <f t="shared" si="1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13"/>
        <v>113</v>
      </c>
      <c r="BE19" s="51">
        <f t="shared" si="14"/>
        <v>0.20545454545454556</v>
      </c>
      <c r="BF19" s="35">
        <f>IFERROR(BC19/3.974,0)</f>
        <v>166.83442375440362</v>
      </c>
      <c r="BG19" s="35">
        <f t="shared" si="15"/>
        <v>0.98367952522255198</v>
      </c>
      <c r="BH19" s="45">
        <v>31</v>
      </c>
      <c r="BI19" s="48">
        <f t="shared" si="16"/>
        <v>5</v>
      </c>
      <c r="BJ19" s="14">
        <v>236</v>
      </c>
      <c r="BK19" s="48">
        <f t="shared" si="17"/>
        <v>40</v>
      </c>
      <c r="BL19" s="14">
        <v>305</v>
      </c>
      <c r="BM19" s="48">
        <f t="shared" si="18"/>
        <v>54</v>
      </c>
      <c r="BN19" s="14">
        <v>89</v>
      </c>
      <c r="BO19" s="48">
        <f t="shared" si="19"/>
        <v>16</v>
      </c>
      <c r="BP19" s="14">
        <v>13</v>
      </c>
      <c r="BQ19" s="48">
        <f t="shared" si="20"/>
        <v>1</v>
      </c>
      <c r="BR19" s="17"/>
      <c r="BS19" s="24">
        <f t="shared" si="21"/>
        <v>0</v>
      </c>
      <c r="BT19" s="17"/>
      <c r="BU19" s="24">
        <f t="shared" si="22"/>
        <v>0</v>
      </c>
      <c r="BV19" s="17"/>
      <c r="BW19" s="24">
        <f t="shared" si="23"/>
        <v>0</v>
      </c>
      <c r="BX19" s="17"/>
      <c r="BY19" s="24">
        <f t="shared" si="24"/>
        <v>0</v>
      </c>
      <c r="BZ19" s="20"/>
      <c r="CA19" s="27">
        <f t="shared" si="25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26"/>
        <v>112</v>
      </c>
      <c r="E20" s="10">
        <v>9</v>
      </c>
      <c r="F20">
        <f t="shared" si="34"/>
        <v>1</v>
      </c>
      <c r="G20" s="10">
        <v>4</v>
      </c>
      <c r="H20">
        <f t="shared" si="45"/>
        <v>2</v>
      </c>
      <c r="I20">
        <f t="shared" si="27"/>
        <v>773</v>
      </c>
      <c r="J20">
        <f t="shared" si="35"/>
        <v>109</v>
      </c>
      <c r="K20">
        <f t="shared" si="28"/>
        <v>1.1450381679389313E-2</v>
      </c>
      <c r="L20">
        <f t="shared" si="29"/>
        <v>5.0890585241730284E-3</v>
      </c>
      <c r="M20">
        <f t="shared" si="30"/>
        <v>0.98346055979643765</v>
      </c>
      <c r="N20">
        <f t="shared" si="0"/>
        <v>0.14249363867684478</v>
      </c>
      <c r="O20">
        <f t="shared" si="31"/>
        <v>0.1111111111111111</v>
      </c>
      <c r="P20">
        <f t="shared" si="32"/>
        <v>0.5</v>
      </c>
      <c r="Q20">
        <f t="shared" si="33"/>
        <v>0.14100905562742561</v>
      </c>
      <c r="R20">
        <f>+IFERROR(C20/3.974,"")</f>
        <v>197.78560644187215</v>
      </c>
      <c r="S20">
        <f>+IFERROR(E20/3.974,"")</f>
        <v>2.2647206844489181</v>
      </c>
      <c r="T20">
        <f>+IFERROR(G20/3.974,"")</f>
        <v>1.0065425264217414</v>
      </c>
      <c r="U20">
        <f>+IFERROR(I20/3.974,"")</f>
        <v>194.5143432310015</v>
      </c>
      <c r="V20" s="12">
        <v>5222</v>
      </c>
      <c r="W20" s="1">
        <f t="shared" si="36"/>
        <v>366</v>
      </c>
      <c r="X20" s="1">
        <f t="shared" si="1"/>
        <v>-242</v>
      </c>
      <c r="Y20" s="34">
        <f>IFERROR(V20/3.974,0)</f>
        <v>1314.0412682435833</v>
      </c>
      <c r="Z20" s="14">
        <v>4439</v>
      </c>
      <c r="AA20" s="2">
        <f t="shared" si="41"/>
        <v>257</v>
      </c>
      <c r="AB20" s="29">
        <f t="shared" si="2"/>
        <v>0.85005744925315974</v>
      </c>
      <c r="AC20" s="32">
        <f t="shared" si="3"/>
        <v>-235</v>
      </c>
      <c r="AD20" s="1">
        <f t="shared" si="37"/>
        <v>783</v>
      </c>
      <c r="AE20" s="1">
        <f t="shared" si="42"/>
        <v>109</v>
      </c>
      <c r="AF20" s="29">
        <f t="shared" si="4"/>
        <v>0.14994255074684029</v>
      </c>
      <c r="AG20" s="32">
        <f t="shared" si="5"/>
        <v>-7</v>
      </c>
      <c r="AH20" s="34">
        <f t="shared" si="6"/>
        <v>0.29781420765027322</v>
      </c>
      <c r="AI20" s="34">
        <f>IFERROR(AD20/3.974,0)</f>
        <v>197.03069954705586</v>
      </c>
      <c r="AJ20" s="14">
        <v>662</v>
      </c>
      <c r="AK20" s="2">
        <f t="shared" si="43"/>
        <v>82</v>
      </c>
      <c r="AL20" s="2">
        <f t="shared" si="7"/>
        <v>0.14137931034482754</v>
      </c>
      <c r="AM20" s="34">
        <f>IFERROR(AJ20/3.974,0)</f>
        <v>166.58278812279818</v>
      </c>
      <c r="AN20" s="34">
        <f t="shared" si="8"/>
        <v>0.84223918575063617</v>
      </c>
      <c r="AO20" s="14"/>
      <c r="AP20" s="2">
        <f t="shared" si="44"/>
        <v>0</v>
      </c>
      <c r="AQ20" s="2">
        <f t="shared" si="38"/>
        <v>-1</v>
      </c>
      <c r="AR20" s="34">
        <f>IFERROR(AO20/3.974,0)</f>
        <v>0</v>
      </c>
      <c r="AS20" s="14">
        <v>108</v>
      </c>
      <c r="AT20" s="2">
        <f t="shared" si="39"/>
        <v>48</v>
      </c>
      <c r="AU20" s="2">
        <f t="shared" si="9"/>
        <v>0.8</v>
      </c>
      <c r="AV20" s="34">
        <f>IFERROR(AS20/3.974,0)</f>
        <v>27.176648213387015</v>
      </c>
      <c r="AW20" s="80">
        <f t="shared" si="10"/>
        <v>0.13740458015267176</v>
      </c>
      <c r="AX20" s="14">
        <v>28</v>
      </c>
      <c r="AY20">
        <f t="shared" si="40"/>
        <v>5</v>
      </c>
      <c r="AZ20">
        <f t="shared" si="11"/>
        <v>0.21739130434782616</v>
      </c>
      <c r="BA20" s="35">
        <f>IFERROR(AX20/3.974,0)</f>
        <v>7.0457976849521886</v>
      </c>
      <c r="BB20" s="51">
        <f t="shared" si="1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13"/>
        <v>135</v>
      </c>
      <c r="BE20" s="51">
        <f t="shared" si="14"/>
        <v>0.20361990950226239</v>
      </c>
      <c r="BF20" s="35">
        <f>IFERROR(BC20/3.974,0)</f>
        <v>200.80523402113738</v>
      </c>
      <c r="BG20" s="35">
        <f t="shared" si="15"/>
        <v>1.0152671755725191</v>
      </c>
      <c r="BH20" s="45">
        <v>34</v>
      </c>
      <c r="BI20" s="48">
        <f t="shared" si="16"/>
        <v>3</v>
      </c>
      <c r="BJ20" s="14">
        <v>284</v>
      </c>
      <c r="BK20" s="48">
        <f t="shared" si="17"/>
        <v>48</v>
      </c>
      <c r="BL20" s="14">
        <v>346</v>
      </c>
      <c r="BM20" s="48">
        <f t="shared" si="18"/>
        <v>41</v>
      </c>
      <c r="BN20" s="14">
        <v>108</v>
      </c>
      <c r="BO20" s="48">
        <f t="shared" si="19"/>
        <v>19</v>
      </c>
      <c r="BP20" s="14">
        <v>14</v>
      </c>
      <c r="BQ20" s="48">
        <f t="shared" si="20"/>
        <v>1</v>
      </c>
      <c r="BR20" s="17"/>
      <c r="BS20" s="24">
        <f t="shared" si="21"/>
        <v>0</v>
      </c>
      <c r="BT20" s="17"/>
      <c r="BU20" s="24">
        <f t="shared" si="22"/>
        <v>0</v>
      </c>
      <c r="BV20" s="17"/>
      <c r="BW20" s="24">
        <f t="shared" si="23"/>
        <v>0</v>
      </c>
      <c r="BX20" s="17"/>
      <c r="BY20" s="24">
        <f t="shared" si="24"/>
        <v>0</v>
      </c>
      <c r="BZ20" s="20"/>
      <c r="CA20" s="27">
        <f t="shared" si="25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26"/>
        <v>115</v>
      </c>
      <c r="E21" s="10">
        <v>14</v>
      </c>
      <c r="F21">
        <f t="shared" si="34"/>
        <v>5</v>
      </c>
      <c r="G21" s="10">
        <v>4</v>
      </c>
      <c r="H21">
        <f t="shared" si="45"/>
        <v>0</v>
      </c>
      <c r="I21">
        <f t="shared" si="27"/>
        <v>883</v>
      </c>
      <c r="J21">
        <f t="shared" si="35"/>
        <v>110</v>
      </c>
      <c r="K21">
        <f t="shared" si="28"/>
        <v>1.5538290788013319E-2</v>
      </c>
      <c r="L21">
        <f t="shared" si="29"/>
        <v>4.4395116537180911E-3</v>
      </c>
      <c r="M21">
        <f t="shared" si="30"/>
        <v>0.98002219755826858</v>
      </c>
      <c r="N21">
        <f t="shared" si="0"/>
        <v>0.12763596004439512</v>
      </c>
      <c r="O21">
        <f t="shared" si="31"/>
        <v>0.35714285714285715</v>
      </c>
      <c r="P21">
        <f t="shared" si="32"/>
        <v>0</v>
      </c>
      <c r="Q21">
        <f t="shared" si="33"/>
        <v>0.1245753114382786</v>
      </c>
      <c r="R21">
        <f>+IFERROR(C21/3.974,"")</f>
        <v>226.72370407649723</v>
      </c>
      <c r="S21">
        <f>+IFERROR(E21/3.974,"")</f>
        <v>3.5228988424760943</v>
      </c>
      <c r="T21">
        <f>+IFERROR(G21/3.974,"")</f>
        <v>1.0065425264217414</v>
      </c>
      <c r="U21">
        <f>+IFERROR(I21/3.974,"")</f>
        <v>222.19426270759939</v>
      </c>
      <c r="V21" s="12">
        <v>5762</v>
      </c>
      <c r="W21" s="1">
        <f t="shared" si="36"/>
        <v>540</v>
      </c>
      <c r="X21" s="1">
        <f t="shared" si="1"/>
        <v>174</v>
      </c>
      <c r="Y21" s="34">
        <f>IFERROR(V21/3.974,0)</f>
        <v>1449.9245093105183</v>
      </c>
      <c r="Z21" s="14">
        <v>4861</v>
      </c>
      <c r="AA21" s="2">
        <f t="shared" si="41"/>
        <v>422</v>
      </c>
      <c r="AB21" s="29">
        <f t="shared" si="2"/>
        <v>0.84363068379035056</v>
      </c>
      <c r="AC21" s="32">
        <f t="shared" si="3"/>
        <v>165</v>
      </c>
      <c r="AD21" s="1">
        <f t="shared" si="37"/>
        <v>901</v>
      </c>
      <c r="AE21" s="1">
        <f t="shared" si="42"/>
        <v>118</v>
      </c>
      <c r="AF21" s="29">
        <f t="shared" si="4"/>
        <v>0.15636931620964942</v>
      </c>
      <c r="AG21" s="32">
        <f t="shared" si="5"/>
        <v>9</v>
      </c>
      <c r="AH21" s="34">
        <f t="shared" si="6"/>
        <v>0.21851851851851853</v>
      </c>
      <c r="AI21" s="34">
        <f>IFERROR(AD21/3.974,0)</f>
        <v>226.72370407649723</v>
      </c>
      <c r="AJ21" s="14">
        <v>753</v>
      </c>
      <c r="AK21" s="2">
        <f t="shared" si="43"/>
        <v>91</v>
      </c>
      <c r="AL21" s="2">
        <f t="shared" si="7"/>
        <v>0.13746223564954674</v>
      </c>
      <c r="AM21" s="34">
        <f>IFERROR(AJ21/3.974,0)</f>
        <v>189.48163059889279</v>
      </c>
      <c r="AN21" s="34">
        <f t="shared" si="8"/>
        <v>0.83573806881243062</v>
      </c>
      <c r="AO21" s="14"/>
      <c r="AP21" s="2">
        <f t="shared" si="44"/>
        <v>0</v>
      </c>
      <c r="AQ21" s="2">
        <f t="shared" si="38"/>
        <v>-1</v>
      </c>
      <c r="AR21" s="34">
        <f>IFERROR(AO21/3.974,0)</f>
        <v>0</v>
      </c>
      <c r="AS21" s="14">
        <v>95</v>
      </c>
      <c r="AT21" s="2">
        <f t="shared" si="39"/>
        <v>-13</v>
      </c>
      <c r="AU21" s="2">
        <f t="shared" si="9"/>
        <v>-0.12037037037037035</v>
      </c>
      <c r="AV21" s="34">
        <f>IFERROR(AS21/3.974,0)</f>
        <v>23.905385002516354</v>
      </c>
      <c r="AW21" s="80">
        <f t="shared" si="10"/>
        <v>0.10543840177580466</v>
      </c>
      <c r="AX21" s="14">
        <v>36</v>
      </c>
      <c r="AY21">
        <f t="shared" si="40"/>
        <v>8</v>
      </c>
      <c r="AZ21">
        <f t="shared" si="11"/>
        <v>0.28571428571428581</v>
      </c>
      <c r="BA21" s="35">
        <f>IFERROR(AX21/3.974,0)</f>
        <v>9.0588827377956722</v>
      </c>
      <c r="BB21" s="51">
        <f t="shared" si="1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13"/>
        <v>86</v>
      </c>
      <c r="BE21" s="51">
        <f t="shared" si="14"/>
        <v>0.10776942355889729</v>
      </c>
      <c r="BF21" s="35">
        <f>IFERROR(BC21/3.974,0)</f>
        <v>222.44589833920483</v>
      </c>
      <c r="BG21" s="35">
        <f t="shared" si="15"/>
        <v>0.98113207547169812</v>
      </c>
      <c r="BH21" s="45">
        <v>35</v>
      </c>
      <c r="BI21" s="48">
        <f t="shared" si="16"/>
        <v>1</v>
      </c>
      <c r="BJ21" s="14">
        <v>333</v>
      </c>
      <c r="BK21" s="48">
        <f t="shared" si="17"/>
        <v>49</v>
      </c>
      <c r="BL21" s="14">
        <v>389</v>
      </c>
      <c r="BM21" s="48">
        <f t="shared" si="18"/>
        <v>43</v>
      </c>
      <c r="BN21" s="14">
        <v>128</v>
      </c>
      <c r="BO21" s="48">
        <f t="shared" si="19"/>
        <v>20</v>
      </c>
      <c r="BP21" s="14">
        <v>16</v>
      </c>
      <c r="BQ21" s="48">
        <f t="shared" si="20"/>
        <v>2</v>
      </c>
      <c r="BR21" s="17"/>
      <c r="BS21" s="24">
        <f t="shared" si="21"/>
        <v>0</v>
      </c>
      <c r="BT21" s="17"/>
      <c r="BU21" s="24">
        <f t="shared" si="22"/>
        <v>0</v>
      </c>
      <c r="BV21" s="17"/>
      <c r="BW21" s="24">
        <f t="shared" si="23"/>
        <v>0</v>
      </c>
      <c r="BX21" s="17"/>
      <c r="BY21" s="24">
        <f t="shared" si="24"/>
        <v>0</v>
      </c>
      <c r="BZ21" s="20"/>
      <c r="CA21" s="27">
        <f t="shared" si="25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26"/>
        <v>88</v>
      </c>
      <c r="E22" s="10">
        <v>17</v>
      </c>
      <c r="F22">
        <f t="shared" si="34"/>
        <v>3</v>
      </c>
      <c r="G22" s="10">
        <v>4</v>
      </c>
      <c r="H22">
        <f t="shared" si="45"/>
        <v>0</v>
      </c>
      <c r="I22">
        <f t="shared" si="27"/>
        <v>968</v>
      </c>
      <c r="J22">
        <f t="shared" si="35"/>
        <v>85</v>
      </c>
      <c r="K22">
        <f t="shared" si="28"/>
        <v>1.7189079878665317E-2</v>
      </c>
      <c r="L22">
        <f t="shared" si="29"/>
        <v>4.0444893832153692E-3</v>
      </c>
      <c r="M22">
        <f t="shared" si="30"/>
        <v>0.97876643073811931</v>
      </c>
      <c r="N22">
        <f t="shared" si="0"/>
        <v>8.8978766430738113E-2</v>
      </c>
      <c r="O22">
        <f t="shared" si="31"/>
        <v>0.17647058823529413</v>
      </c>
      <c r="P22">
        <f t="shared" si="32"/>
        <v>0</v>
      </c>
      <c r="Q22">
        <f t="shared" si="33"/>
        <v>8.78099173553719E-2</v>
      </c>
      <c r="R22">
        <f>+IFERROR(C22/3.974,"")</f>
        <v>248.86763965777553</v>
      </c>
      <c r="S22">
        <f>+IFERROR(E22/3.974,"")</f>
        <v>4.2778057372924003</v>
      </c>
      <c r="T22">
        <f>+IFERROR(G22/3.974,"")</f>
        <v>1.0065425264217414</v>
      </c>
      <c r="U22">
        <f>+IFERROR(I22/3.974,"")</f>
        <v>243.58329139406138</v>
      </c>
      <c r="V22" s="12">
        <v>6160</v>
      </c>
      <c r="W22" s="1">
        <f t="shared" si="36"/>
        <v>398</v>
      </c>
      <c r="X22" s="1">
        <f t="shared" si="1"/>
        <v>-142</v>
      </c>
      <c r="Y22" s="34">
        <f>IFERROR(V22/3.974,0)</f>
        <v>1550.0754906894815</v>
      </c>
      <c r="Z22" s="14">
        <v>5236</v>
      </c>
      <c r="AA22" s="2">
        <f t="shared" si="41"/>
        <v>375</v>
      </c>
      <c r="AB22" s="29">
        <f t="shared" si="2"/>
        <v>0.85</v>
      </c>
      <c r="AC22" s="32">
        <f t="shared" si="3"/>
        <v>-47</v>
      </c>
      <c r="AD22" s="1">
        <f t="shared" si="37"/>
        <v>924</v>
      </c>
      <c r="AE22" s="1">
        <f t="shared" si="42"/>
        <v>23</v>
      </c>
      <c r="AF22" s="29">
        <f t="shared" si="4"/>
        <v>0.15</v>
      </c>
      <c r="AG22" s="32">
        <f t="shared" si="5"/>
        <v>-95</v>
      </c>
      <c r="AH22" s="34">
        <f t="shared" si="6"/>
        <v>5.7788944723618091E-2</v>
      </c>
      <c r="AI22" s="34">
        <f>IFERROR(AD22/3.974,0)</f>
        <v>232.51132360342223</v>
      </c>
      <c r="AJ22" s="14">
        <v>820</v>
      </c>
      <c r="AK22" s="2">
        <f t="shared" si="43"/>
        <v>67</v>
      </c>
      <c r="AL22" s="2">
        <f t="shared" si="7"/>
        <v>8.8977423638778141E-2</v>
      </c>
      <c r="AM22" s="34">
        <f>IFERROR(AJ22/3.974,0)</f>
        <v>206.34121791645697</v>
      </c>
      <c r="AN22" s="34">
        <f t="shared" si="8"/>
        <v>0.82912032355915066</v>
      </c>
      <c r="AO22" s="14"/>
      <c r="AP22" s="2">
        <f t="shared" si="44"/>
        <v>0</v>
      </c>
      <c r="AQ22" s="2">
        <f t="shared" si="38"/>
        <v>-1</v>
      </c>
      <c r="AR22" s="34">
        <f>IFERROR(AO22/3.974,0)</f>
        <v>0</v>
      </c>
      <c r="AS22" s="14">
        <v>105</v>
      </c>
      <c r="AT22" s="2">
        <f t="shared" si="39"/>
        <v>10</v>
      </c>
      <c r="AU22" s="2">
        <f t="shared" si="9"/>
        <v>0.10526315789473695</v>
      </c>
      <c r="AV22" s="34">
        <f>IFERROR(AS22/3.974,0)</f>
        <v>26.421741318570707</v>
      </c>
      <c r="AW22" s="80">
        <f t="shared" si="10"/>
        <v>0.10616784630940344</v>
      </c>
      <c r="AX22" s="14">
        <v>36</v>
      </c>
      <c r="AY22">
        <f t="shared" si="40"/>
        <v>0</v>
      </c>
      <c r="AZ22">
        <f t="shared" si="11"/>
        <v>0</v>
      </c>
      <c r="BA22" s="35">
        <f>IFERROR(AX22/3.974,0)</f>
        <v>9.0588827377956722</v>
      </c>
      <c r="BB22" s="51">
        <f t="shared" si="1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13"/>
        <v>77</v>
      </c>
      <c r="BE22" s="51">
        <f t="shared" si="14"/>
        <v>8.7104072398189958E-2</v>
      </c>
      <c r="BF22" s="35">
        <f>IFERROR(BC22/3.974,0)</f>
        <v>241.82184197282334</v>
      </c>
      <c r="BG22" s="35">
        <f t="shared" si="15"/>
        <v>0.97168857431749245</v>
      </c>
      <c r="BH22" s="45">
        <v>39</v>
      </c>
      <c r="BI22" s="48">
        <f t="shared" si="16"/>
        <v>4</v>
      </c>
      <c r="BJ22" s="14">
        <v>374</v>
      </c>
      <c r="BK22" s="48">
        <f t="shared" si="17"/>
        <v>41</v>
      </c>
      <c r="BL22" s="14">
        <v>420</v>
      </c>
      <c r="BM22" s="48">
        <f t="shared" si="18"/>
        <v>31</v>
      </c>
      <c r="BN22" s="14">
        <v>139</v>
      </c>
      <c r="BO22" s="48">
        <f t="shared" si="19"/>
        <v>11</v>
      </c>
      <c r="BP22" s="14">
        <v>17</v>
      </c>
      <c r="BQ22" s="48">
        <f t="shared" si="20"/>
        <v>1</v>
      </c>
      <c r="BR22" s="17"/>
      <c r="BS22" s="24">
        <f t="shared" si="21"/>
        <v>0</v>
      </c>
      <c r="BT22" s="17"/>
      <c r="BU22" s="24">
        <f t="shared" si="22"/>
        <v>0</v>
      </c>
      <c r="BV22" s="17"/>
      <c r="BW22" s="24">
        <f t="shared" si="23"/>
        <v>0</v>
      </c>
      <c r="BX22" s="17"/>
      <c r="BY22" s="24">
        <f t="shared" si="24"/>
        <v>0</v>
      </c>
      <c r="BZ22" s="20"/>
      <c r="CA22" s="27">
        <f t="shared" si="25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26"/>
        <v>86</v>
      </c>
      <c r="E23" s="10">
        <v>24</v>
      </c>
      <c r="F23">
        <f t="shared" si="34"/>
        <v>7</v>
      </c>
      <c r="G23" s="10">
        <v>4</v>
      </c>
      <c r="H23">
        <f t="shared" si="45"/>
        <v>0</v>
      </c>
      <c r="I23">
        <f t="shared" si="27"/>
        <v>1047</v>
      </c>
      <c r="J23">
        <f t="shared" si="35"/>
        <v>79</v>
      </c>
      <c r="K23">
        <f t="shared" si="28"/>
        <v>2.2325581395348838E-2</v>
      </c>
      <c r="L23">
        <f t="shared" si="29"/>
        <v>3.7209302325581397E-3</v>
      </c>
      <c r="M23">
        <f t="shared" si="30"/>
        <v>0.97395348837209306</v>
      </c>
      <c r="N23">
        <f t="shared" si="0"/>
        <v>0.08</v>
      </c>
      <c r="O23">
        <f t="shared" si="31"/>
        <v>0.29166666666666669</v>
      </c>
      <c r="P23">
        <f t="shared" si="32"/>
        <v>0</v>
      </c>
      <c r="Q23">
        <f t="shared" si="33"/>
        <v>7.5453677172874878E-2</v>
      </c>
      <c r="R23">
        <f>+IFERROR(C23/3.974,"")</f>
        <v>270.50830397584298</v>
      </c>
      <c r="S23">
        <f>+IFERROR(E23/3.974,"")</f>
        <v>6.0392551585304473</v>
      </c>
      <c r="T23">
        <f>+IFERROR(G23/3.974,"")</f>
        <v>1.0065425264217414</v>
      </c>
      <c r="U23">
        <f>+IFERROR(I23/3.974,"")</f>
        <v>263.46250629089076</v>
      </c>
      <c r="V23" s="12">
        <v>6582</v>
      </c>
      <c r="W23" s="1">
        <f t="shared" si="36"/>
        <v>422</v>
      </c>
      <c r="X23" s="1">
        <f t="shared" si="1"/>
        <v>24</v>
      </c>
      <c r="Y23" s="34">
        <f>IFERROR(V23/3.974,0)</f>
        <v>1656.2657272269753</v>
      </c>
      <c r="Z23" s="14">
        <v>5507</v>
      </c>
      <c r="AA23" s="2">
        <f t="shared" si="41"/>
        <v>271</v>
      </c>
      <c r="AB23" s="29">
        <f t="shared" si="2"/>
        <v>0.83667578243694929</v>
      </c>
      <c r="AC23" s="32">
        <f t="shared" si="3"/>
        <v>-104</v>
      </c>
      <c r="AD23" s="1">
        <f t="shared" si="37"/>
        <v>1075</v>
      </c>
      <c r="AE23" s="1">
        <f t="shared" si="42"/>
        <v>151</v>
      </c>
      <c r="AF23" s="29">
        <f t="shared" si="4"/>
        <v>0.16332421756305074</v>
      </c>
      <c r="AG23" s="32">
        <f t="shared" si="5"/>
        <v>128</v>
      </c>
      <c r="AH23" s="34">
        <f t="shared" si="6"/>
        <v>0.35781990521327012</v>
      </c>
      <c r="AI23" s="34">
        <f>IFERROR(AD23/3.974,0)</f>
        <v>270.50830397584298</v>
      </c>
      <c r="AJ23" s="14">
        <v>888</v>
      </c>
      <c r="AK23" s="2">
        <f t="shared" si="43"/>
        <v>68</v>
      </c>
      <c r="AL23" s="2">
        <f t="shared" si="7"/>
        <v>8.2926829268292757E-2</v>
      </c>
      <c r="AM23" s="34">
        <f>IFERROR(AJ23/3.974,0)</f>
        <v>223.45244086562656</v>
      </c>
      <c r="AN23" s="34">
        <f t="shared" si="8"/>
        <v>0.82604651162790699</v>
      </c>
      <c r="AO23" s="14"/>
      <c r="AP23" s="2">
        <f t="shared" si="44"/>
        <v>0</v>
      </c>
      <c r="AQ23" s="2">
        <f t="shared" si="38"/>
        <v>-1</v>
      </c>
      <c r="AR23" s="34">
        <f>IFERROR(AO23/3.974,0)</f>
        <v>0</v>
      </c>
      <c r="AS23" s="14">
        <v>76</v>
      </c>
      <c r="AT23" s="2">
        <f t="shared" si="39"/>
        <v>-29</v>
      </c>
      <c r="AU23" s="2">
        <f t="shared" si="9"/>
        <v>-0.27619047619047621</v>
      </c>
      <c r="AV23" s="34">
        <f>IFERROR(AS23/3.974,0)</f>
        <v>19.124308002013084</v>
      </c>
      <c r="AW23" s="80">
        <f t="shared" si="10"/>
        <v>7.0697674418604653E-2</v>
      </c>
      <c r="AX23" s="14">
        <v>43</v>
      </c>
      <c r="AY23">
        <f t="shared" si="40"/>
        <v>7</v>
      </c>
      <c r="AZ23">
        <f t="shared" si="11"/>
        <v>0.19444444444444442</v>
      </c>
      <c r="BA23" s="35">
        <f>IFERROR(AX23/3.974,0)</f>
        <v>10.820332159033718</v>
      </c>
      <c r="BB23" s="51">
        <f t="shared" si="1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13"/>
        <v>46</v>
      </c>
      <c r="BE23" s="51">
        <f t="shared" si="14"/>
        <v>4.7866805411030278E-2</v>
      </c>
      <c r="BF23" s="35">
        <f>IFERROR(BC23/3.974,0)</f>
        <v>253.39708102667336</v>
      </c>
      <c r="BG23" s="35">
        <f t="shared" si="15"/>
        <v>0.93674418604651166</v>
      </c>
      <c r="BH23" s="45">
        <v>41</v>
      </c>
      <c r="BI23" s="48">
        <f t="shared" si="16"/>
        <v>2</v>
      </c>
      <c r="BJ23" s="14">
        <v>400</v>
      </c>
      <c r="BK23" s="48">
        <f t="shared" si="17"/>
        <v>26</v>
      </c>
      <c r="BL23" s="14">
        <v>463</v>
      </c>
      <c r="BM23" s="48">
        <f t="shared" si="18"/>
        <v>43</v>
      </c>
      <c r="BN23" s="14">
        <v>152</v>
      </c>
      <c r="BO23" s="48">
        <f t="shared" si="19"/>
        <v>13</v>
      </c>
      <c r="BP23" s="14">
        <v>19</v>
      </c>
      <c r="BQ23" s="48">
        <f t="shared" si="20"/>
        <v>2</v>
      </c>
      <c r="BR23" s="17"/>
      <c r="BS23" s="24">
        <f t="shared" si="21"/>
        <v>0</v>
      </c>
      <c r="BT23" s="17"/>
      <c r="BU23" s="24">
        <f t="shared" si="22"/>
        <v>0</v>
      </c>
      <c r="BV23" s="17"/>
      <c r="BW23" s="24">
        <f t="shared" si="23"/>
        <v>0</v>
      </c>
      <c r="BX23" s="17"/>
      <c r="BY23" s="24">
        <f t="shared" si="24"/>
        <v>0</v>
      </c>
      <c r="BZ23" s="20"/>
      <c r="CA23" s="27">
        <f t="shared" si="25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26"/>
        <v>106</v>
      </c>
      <c r="E24" s="10">
        <v>30</v>
      </c>
      <c r="F24">
        <f t="shared" si="34"/>
        <v>6</v>
      </c>
      <c r="G24" s="10">
        <v>9</v>
      </c>
      <c r="H24">
        <f t="shared" si="45"/>
        <v>5</v>
      </c>
      <c r="I24">
        <f t="shared" si="27"/>
        <v>1142</v>
      </c>
      <c r="J24">
        <f t="shared" si="35"/>
        <v>95</v>
      </c>
      <c r="K24">
        <f t="shared" si="28"/>
        <v>2.5402201524132091E-2</v>
      </c>
      <c r="L24">
        <f t="shared" si="29"/>
        <v>7.6206604572396277E-3</v>
      </c>
      <c r="M24">
        <f t="shared" si="30"/>
        <v>0.96697713801862828</v>
      </c>
      <c r="N24">
        <f t="shared" si="0"/>
        <v>8.9754445385266723E-2</v>
      </c>
      <c r="O24">
        <f t="shared" si="31"/>
        <v>0.2</v>
      </c>
      <c r="P24">
        <f t="shared" si="32"/>
        <v>0.55555555555555558</v>
      </c>
      <c r="Q24">
        <f t="shared" si="33"/>
        <v>8.3187390542907177E-2</v>
      </c>
      <c r="R24">
        <f>+IFERROR(C24/3.974,"")</f>
        <v>297.18168092601911</v>
      </c>
      <c r="S24">
        <f>+IFERROR(E24/3.974,"")</f>
        <v>7.5490689481630593</v>
      </c>
      <c r="T24">
        <f>+IFERROR(G24/3.974,"")</f>
        <v>2.2647206844489181</v>
      </c>
      <c r="U24">
        <f>+IFERROR(I24/3.974,"")</f>
        <v>287.36789129340713</v>
      </c>
      <c r="V24" s="12">
        <v>6944</v>
      </c>
      <c r="W24" s="1">
        <f t="shared" si="36"/>
        <v>362</v>
      </c>
      <c r="X24" s="1">
        <f t="shared" si="1"/>
        <v>-60</v>
      </c>
      <c r="Y24" s="34">
        <f>IFERROR(V24/3.974,0)</f>
        <v>1747.3578258681428</v>
      </c>
      <c r="Z24" s="14">
        <v>5763</v>
      </c>
      <c r="AA24" s="2">
        <f t="shared" si="41"/>
        <v>256</v>
      </c>
      <c r="AB24" s="29">
        <f t="shared" si="2"/>
        <v>0.82992511520737322</v>
      </c>
      <c r="AC24" s="32">
        <f t="shared" si="3"/>
        <v>-15</v>
      </c>
      <c r="AD24" s="1">
        <f t="shared" si="37"/>
        <v>1181</v>
      </c>
      <c r="AE24" s="1">
        <f t="shared" si="42"/>
        <v>106</v>
      </c>
      <c r="AF24" s="29">
        <f t="shared" si="4"/>
        <v>0.17007488479262672</v>
      </c>
      <c r="AG24" s="32">
        <f t="shared" si="5"/>
        <v>-45</v>
      </c>
      <c r="AH24" s="34">
        <f t="shared" si="6"/>
        <v>0.29281767955801102</v>
      </c>
      <c r="AI24" s="34">
        <f>IFERROR(AD24/3.974,0)</f>
        <v>297.18168092601911</v>
      </c>
      <c r="AJ24" s="14">
        <v>969</v>
      </c>
      <c r="AK24" s="2">
        <f t="shared" si="43"/>
        <v>81</v>
      </c>
      <c r="AL24" s="2">
        <f t="shared" si="7"/>
        <v>9.1216216216216228E-2</v>
      </c>
      <c r="AM24" s="34">
        <f>IFERROR(AJ24/3.974,0)</f>
        <v>243.83492702566681</v>
      </c>
      <c r="AN24" s="34">
        <f t="shared" si="8"/>
        <v>0.82049110922946655</v>
      </c>
      <c r="AO24" s="14"/>
      <c r="AP24" s="2">
        <f t="shared" si="44"/>
        <v>0</v>
      </c>
      <c r="AQ24" s="2">
        <f t="shared" si="38"/>
        <v>-1</v>
      </c>
      <c r="AR24" s="34">
        <f>IFERROR(AO24/3.974,0)</f>
        <v>0</v>
      </c>
      <c r="AS24" s="14">
        <v>123</v>
      </c>
      <c r="AT24" s="2">
        <f t="shared" si="39"/>
        <v>47</v>
      </c>
      <c r="AU24" s="2">
        <f t="shared" si="9"/>
        <v>0.61842105263157898</v>
      </c>
      <c r="AV24" s="34">
        <f>IFERROR(AS24/3.974,0)</f>
        <v>30.951182687468545</v>
      </c>
      <c r="AW24" s="80">
        <f t="shared" si="10"/>
        <v>0.10414902624894158</v>
      </c>
      <c r="AX24" s="14">
        <v>50</v>
      </c>
      <c r="AY24">
        <f t="shared" si="40"/>
        <v>7</v>
      </c>
      <c r="AZ24">
        <f t="shared" si="11"/>
        <v>0.16279069767441867</v>
      </c>
      <c r="BA24" s="35">
        <f>IFERROR(AX24/3.974,0)</f>
        <v>12.581781580271766</v>
      </c>
      <c r="BB24" s="51">
        <f t="shared" si="1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13"/>
        <v>135</v>
      </c>
      <c r="BE24" s="51">
        <f t="shared" si="14"/>
        <v>0.13406156901688182</v>
      </c>
      <c r="BF24" s="35">
        <f>IFERROR(BC24/3.974,0)</f>
        <v>287.36789129340713</v>
      </c>
      <c r="BG24" s="35">
        <f t="shared" si="15"/>
        <v>0.96697713801862828</v>
      </c>
      <c r="BH24" s="45">
        <v>47</v>
      </c>
      <c r="BI24" s="48">
        <f t="shared" si="16"/>
        <v>6</v>
      </c>
      <c r="BJ24" s="14">
        <v>447</v>
      </c>
      <c r="BK24" s="48">
        <f t="shared" si="17"/>
        <v>47</v>
      </c>
      <c r="BL24" s="14">
        <v>499</v>
      </c>
      <c r="BM24" s="48">
        <f t="shared" si="18"/>
        <v>36</v>
      </c>
      <c r="BN24" s="14">
        <v>163</v>
      </c>
      <c r="BO24" s="48">
        <f t="shared" si="19"/>
        <v>11</v>
      </c>
      <c r="BP24" s="14">
        <v>25</v>
      </c>
      <c r="BQ24" s="48">
        <f t="shared" si="20"/>
        <v>6</v>
      </c>
      <c r="BR24" s="17"/>
      <c r="BS24" s="24">
        <f t="shared" si="21"/>
        <v>0</v>
      </c>
      <c r="BT24" s="17"/>
      <c r="BU24" s="24">
        <f t="shared" si="22"/>
        <v>0</v>
      </c>
      <c r="BV24" s="17"/>
      <c r="BW24" s="24">
        <f t="shared" si="23"/>
        <v>0</v>
      </c>
      <c r="BX24" s="17"/>
      <c r="BY24" s="24">
        <f t="shared" si="24"/>
        <v>0</v>
      </c>
      <c r="BZ24" s="20"/>
      <c r="CA24" s="27">
        <f t="shared" si="25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26"/>
        <v>136</v>
      </c>
      <c r="E25" s="10">
        <v>30</v>
      </c>
      <c r="F25">
        <f t="shared" si="34"/>
        <v>0</v>
      </c>
      <c r="G25" s="10">
        <v>9</v>
      </c>
      <c r="H25">
        <f t="shared" si="45"/>
        <v>0</v>
      </c>
      <c r="I25">
        <f t="shared" si="27"/>
        <v>1278</v>
      </c>
      <c r="J25">
        <f t="shared" si="35"/>
        <v>136</v>
      </c>
      <c r="K25">
        <f t="shared" si="28"/>
        <v>2.2779043280182234E-2</v>
      </c>
      <c r="L25">
        <f t="shared" si="29"/>
        <v>6.8337129840546698E-3</v>
      </c>
      <c r="M25">
        <f t="shared" si="30"/>
        <v>0.97038724373576313</v>
      </c>
      <c r="N25">
        <f t="shared" si="0"/>
        <v>0.10326499620349279</v>
      </c>
      <c r="O25">
        <f t="shared" si="31"/>
        <v>0</v>
      </c>
      <c r="P25">
        <f t="shared" si="32"/>
        <v>0</v>
      </c>
      <c r="Q25">
        <f t="shared" si="33"/>
        <v>0.10641627543035993</v>
      </c>
      <c r="R25">
        <f>+IFERROR(C25/3.974,"")</f>
        <v>331.40412682435829</v>
      </c>
      <c r="S25">
        <f>+IFERROR(E25/3.974,"")</f>
        <v>7.5490689481630593</v>
      </c>
      <c r="T25">
        <f>+IFERROR(G25/3.974,"")</f>
        <v>2.2647206844489181</v>
      </c>
      <c r="U25">
        <f>+IFERROR(I25/3.974,"")</f>
        <v>321.59033719174636</v>
      </c>
      <c r="V25" s="12">
        <v>7333</v>
      </c>
      <c r="W25" s="1">
        <f t="shared" si="36"/>
        <v>389</v>
      </c>
      <c r="X25" s="1">
        <f t="shared" si="1"/>
        <v>27</v>
      </c>
      <c r="Y25" s="34">
        <f>IFERROR(V25/3.974,0)</f>
        <v>1845.2440865626572</v>
      </c>
      <c r="Z25" s="14">
        <v>6016</v>
      </c>
      <c r="AA25" s="2">
        <f t="shared" si="41"/>
        <v>253</v>
      </c>
      <c r="AB25" s="29">
        <f t="shared" si="2"/>
        <v>0.8204009273148779</v>
      </c>
      <c r="AC25" s="32">
        <f t="shared" si="3"/>
        <v>-3</v>
      </c>
      <c r="AD25" s="1">
        <f t="shared" si="37"/>
        <v>1317</v>
      </c>
      <c r="AE25" s="1">
        <f t="shared" si="42"/>
        <v>136</v>
      </c>
      <c r="AF25" s="29">
        <f t="shared" si="4"/>
        <v>0.17959907268512204</v>
      </c>
      <c r="AG25" s="32">
        <f t="shared" si="5"/>
        <v>30</v>
      </c>
      <c r="AH25" s="34">
        <f t="shared" si="6"/>
        <v>0.34961439588688947</v>
      </c>
      <c r="AI25" s="34">
        <f>IFERROR(AD25/3.974,0)</f>
        <v>331.40412682435829</v>
      </c>
      <c r="AJ25" s="14">
        <v>1078</v>
      </c>
      <c r="AK25" s="2">
        <f t="shared" si="43"/>
        <v>109</v>
      </c>
      <c r="AL25" s="2">
        <f t="shared" si="7"/>
        <v>0.11248710010319907</v>
      </c>
      <c r="AM25" s="34">
        <f>IFERROR(AJ25/3.974,0)</f>
        <v>271.26321087065929</v>
      </c>
      <c r="AN25" s="34">
        <f t="shared" si="8"/>
        <v>0.81852695520121488</v>
      </c>
      <c r="AO25" s="14"/>
      <c r="AP25" s="2">
        <f t="shared" si="44"/>
        <v>0</v>
      </c>
      <c r="AQ25" s="2">
        <f t="shared" si="38"/>
        <v>-1</v>
      </c>
      <c r="AR25" s="34">
        <f>IFERROR(AO25/3.974,0)</f>
        <v>0</v>
      </c>
      <c r="AS25" s="14">
        <v>135</v>
      </c>
      <c r="AT25" s="2">
        <f t="shared" si="39"/>
        <v>12</v>
      </c>
      <c r="AU25" s="2">
        <f t="shared" si="9"/>
        <v>9.7560975609756184E-2</v>
      </c>
      <c r="AV25" s="34">
        <f>IFERROR(AS25/3.974,0)</f>
        <v>33.970810266733771</v>
      </c>
      <c r="AW25" s="80">
        <f t="shared" si="10"/>
        <v>0.10250569476082004</v>
      </c>
      <c r="AX25" s="14">
        <v>63</v>
      </c>
      <c r="AY25">
        <f t="shared" si="40"/>
        <v>13</v>
      </c>
      <c r="AZ25">
        <f t="shared" si="11"/>
        <v>0.26</v>
      </c>
      <c r="BA25" s="35">
        <f>IFERROR(AX25/3.974,0)</f>
        <v>15.853044791142425</v>
      </c>
      <c r="BB25" s="51">
        <f t="shared" si="1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13"/>
        <v>134</v>
      </c>
      <c r="BE25" s="51">
        <f t="shared" si="14"/>
        <v>0.11733800350262702</v>
      </c>
      <c r="BF25" s="35">
        <f>IFERROR(BC25/3.974,0)</f>
        <v>321.08706592853548</v>
      </c>
      <c r="BG25" s="35">
        <f t="shared" si="15"/>
        <v>0.96886864085041757</v>
      </c>
      <c r="BH25" s="45">
        <v>59</v>
      </c>
      <c r="BI25" s="48">
        <f t="shared" si="16"/>
        <v>12</v>
      </c>
      <c r="BJ25" s="14">
        <v>509</v>
      </c>
      <c r="BK25" s="48">
        <f t="shared" si="17"/>
        <v>62</v>
      </c>
      <c r="BL25" s="14">
        <v>542</v>
      </c>
      <c r="BM25" s="48">
        <f t="shared" si="18"/>
        <v>43</v>
      </c>
      <c r="BN25" s="14">
        <v>180</v>
      </c>
      <c r="BO25" s="48">
        <f t="shared" si="19"/>
        <v>17</v>
      </c>
      <c r="BP25" s="14">
        <v>27</v>
      </c>
      <c r="BQ25" s="48">
        <f t="shared" si="20"/>
        <v>2</v>
      </c>
      <c r="BR25" s="17"/>
      <c r="BS25" s="24">
        <f t="shared" si="21"/>
        <v>0</v>
      </c>
      <c r="BT25" s="17"/>
      <c r="BU25" s="24">
        <f t="shared" si="22"/>
        <v>0</v>
      </c>
      <c r="BV25" s="17"/>
      <c r="BW25" s="24">
        <f t="shared" si="23"/>
        <v>0</v>
      </c>
      <c r="BX25" s="17"/>
      <c r="BY25" s="24">
        <f t="shared" si="24"/>
        <v>0</v>
      </c>
      <c r="BZ25" s="20"/>
      <c r="CA25" s="27">
        <f t="shared" si="25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26"/>
        <v>158</v>
      </c>
      <c r="E26" s="10">
        <v>32</v>
      </c>
      <c r="F26">
        <f t="shared" si="34"/>
        <v>2</v>
      </c>
      <c r="G26" s="10">
        <v>10</v>
      </c>
      <c r="H26">
        <f t="shared" si="45"/>
        <v>1</v>
      </c>
      <c r="I26">
        <f t="shared" si="27"/>
        <v>1433</v>
      </c>
      <c r="J26">
        <f t="shared" si="35"/>
        <v>155</v>
      </c>
      <c r="K26">
        <f t="shared" si="28"/>
        <v>2.169491525423729E-2</v>
      </c>
      <c r="L26">
        <f t="shared" si="29"/>
        <v>6.7796610169491523E-3</v>
      </c>
      <c r="M26">
        <f t="shared" si="30"/>
        <v>0.97152542372881356</v>
      </c>
      <c r="N26">
        <f t="shared" si="0"/>
        <v>0.10711864406779661</v>
      </c>
      <c r="O26">
        <f t="shared" si="31"/>
        <v>6.25E-2</v>
      </c>
      <c r="P26">
        <f t="shared" si="32"/>
        <v>0.1</v>
      </c>
      <c r="Q26">
        <f t="shared" si="33"/>
        <v>0.10816468946266573</v>
      </c>
      <c r="R26">
        <f>+IFERROR(C26/3.974,"")</f>
        <v>371.16255661801711</v>
      </c>
      <c r="S26">
        <f>+IFERROR(E26/3.974,"")</f>
        <v>8.0523402113739309</v>
      </c>
      <c r="T26">
        <f>+IFERROR(G26/3.974,"")</f>
        <v>2.5163563160543529</v>
      </c>
      <c r="U26">
        <f>+IFERROR(I26/3.974,"")</f>
        <v>360.59386009058881</v>
      </c>
      <c r="V26" s="12">
        <v>7941</v>
      </c>
      <c r="W26" s="1">
        <f t="shared" si="36"/>
        <v>608</v>
      </c>
      <c r="X26" s="1">
        <f t="shared" si="1"/>
        <v>219</v>
      </c>
      <c r="Y26" s="34">
        <f>IFERROR(V26/3.974,0)</f>
        <v>1998.2385505787618</v>
      </c>
      <c r="Z26" s="14">
        <v>6464</v>
      </c>
      <c r="AA26" s="2">
        <f t="shared" si="41"/>
        <v>448</v>
      </c>
      <c r="AB26" s="29">
        <f t="shared" si="2"/>
        <v>0.81400327414683293</v>
      </c>
      <c r="AC26" s="32">
        <f t="shared" si="3"/>
        <v>195</v>
      </c>
      <c r="AD26" s="1">
        <f t="shared" si="37"/>
        <v>1477</v>
      </c>
      <c r="AE26" s="1">
        <f t="shared" si="42"/>
        <v>160</v>
      </c>
      <c r="AF26" s="29">
        <f t="shared" si="4"/>
        <v>0.18599672585316709</v>
      </c>
      <c r="AG26" s="32">
        <f t="shared" si="5"/>
        <v>24</v>
      </c>
      <c r="AH26" s="34">
        <f t="shared" si="6"/>
        <v>0.26315789473684209</v>
      </c>
      <c r="AI26" s="34">
        <f>IFERROR(AD26/3.974,0)</f>
        <v>371.66582788122798</v>
      </c>
      <c r="AJ26" s="14">
        <v>1207</v>
      </c>
      <c r="AK26" s="2">
        <f t="shared" si="43"/>
        <v>129</v>
      </c>
      <c r="AL26" s="2">
        <f t="shared" si="7"/>
        <v>0.11966604823747673</v>
      </c>
      <c r="AM26" s="34">
        <f>IFERROR(AJ26/3.974,0)</f>
        <v>303.72420734776045</v>
      </c>
      <c r="AN26" s="34">
        <f t="shared" si="8"/>
        <v>0.81830508474576269</v>
      </c>
      <c r="AO26" s="14"/>
      <c r="AP26" s="2">
        <f t="shared" si="44"/>
        <v>0</v>
      </c>
      <c r="AQ26" s="2">
        <f t="shared" si="38"/>
        <v>-1</v>
      </c>
      <c r="AR26" s="34">
        <f>IFERROR(AO26/3.974,0)</f>
        <v>0</v>
      </c>
      <c r="AS26" s="14">
        <v>152</v>
      </c>
      <c r="AT26" s="2">
        <f t="shared" si="39"/>
        <v>17</v>
      </c>
      <c r="AU26" s="2">
        <f t="shared" si="9"/>
        <v>0.125925925925926</v>
      </c>
      <c r="AV26" s="34">
        <f>IFERROR(AS26/3.974,0)</f>
        <v>38.248616004026168</v>
      </c>
      <c r="AW26" s="80">
        <f t="shared" si="10"/>
        <v>0.10305084745762712</v>
      </c>
      <c r="AX26" s="14">
        <v>69</v>
      </c>
      <c r="AY26">
        <f t="shared" si="40"/>
        <v>6</v>
      </c>
      <c r="AZ26">
        <f t="shared" si="11"/>
        <v>9.5238095238095344E-2</v>
      </c>
      <c r="BA26" s="35">
        <f>IFERROR(AX26/3.974,0)</f>
        <v>17.362858580775036</v>
      </c>
      <c r="BB26" s="51">
        <f t="shared" si="1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13"/>
        <v>152</v>
      </c>
      <c r="BE26" s="51">
        <f t="shared" si="14"/>
        <v>0.11912225705329149</v>
      </c>
      <c r="BF26" s="35">
        <f>IFERROR(BC26/3.974,0)</f>
        <v>359.33568193256161</v>
      </c>
      <c r="BG26" s="35">
        <f t="shared" si="15"/>
        <v>0.96813559322033893</v>
      </c>
      <c r="BH26" s="45">
        <v>65</v>
      </c>
      <c r="BI26" s="48">
        <f t="shared" si="16"/>
        <v>6</v>
      </c>
      <c r="BJ26" s="14">
        <v>572</v>
      </c>
      <c r="BK26" s="48">
        <f t="shared" si="17"/>
        <v>63</v>
      </c>
      <c r="BL26" s="14">
        <v>607</v>
      </c>
      <c r="BM26" s="48">
        <f t="shared" si="18"/>
        <v>65</v>
      </c>
      <c r="BN26" s="14">
        <v>204</v>
      </c>
      <c r="BO26" s="48">
        <f t="shared" si="19"/>
        <v>24</v>
      </c>
      <c r="BP26" s="14">
        <v>27</v>
      </c>
      <c r="BQ26" s="48">
        <f t="shared" si="20"/>
        <v>0</v>
      </c>
      <c r="BR26" s="17"/>
      <c r="BS26" s="24">
        <f t="shared" si="21"/>
        <v>0</v>
      </c>
      <c r="BT26" s="17"/>
      <c r="BU26" s="24">
        <f t="shared" si="22"/>
        <v>0</v>
      </c>
      <c r="BV26" s="17"/>
      <c r="BW26" s="24">
        <f t="shared" si="23"/>
        <v>0</v>
      </c>
      <c r="BX26" s="17"/>
      <c r="BY26" s="24">
        <f t="shared" si="24"/>
        <v>0</v>
      </c>
      <c r="BZ26" s="20"/>
      <c r="CA26" s="27">
        <f t="shared" si="25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26"/>
        <v>198</v>
      </c>
      <c r="E27" s="10">
        <v>37</v>
      </c>
      <c r="F27">
        <f t="shared" si="34"/>
        <v>5</v>
      </c>
      <c r="G27" s="10">
        <v>13</v>
      </c>
      <c r="H27">
        <f t="shared" si="45"/>
        <v>3</v>
      </c>
      <c r="I27">
        <f t="shared" si="27"/>
        <v>1623</v>
      </c>
      <c r="J27">
        <f t="shared" si="35"/>
        <v>190</v>
      </c>
      <c r="K27">
        <f t="shared" si="28"/>
        <v>2.2115959354453079E-2</v>
      </c>
      <c r="L27">
        <f t="shared" si="29"/>
        <v>7.7704722056186493E-3</v>
      </c>
      <c r="M27">
        <f t="shared" si="30"/>
        <v>0.97011356843992824</v>
      </c>
      <c r="N27">
        <f t="shared" si="0"/>
        <v>0.11835026897788405</v>
      </c>
      <c r="O27">
        <f t="shared" si="31"/>
        <v>0.13513513513513514</v>
      </c>
      <c r="P27">
        <f t="shared" si="32"/>
        <v>0.23076923076923078</v>
      </c>
      <c r="Q27">
        <f t="shared" si="33"/>
        <v>0.1170671595810228</v>
      </c>
      <c r="R27">
        <f>+IFERROR(C27/3.974,"")</f>
        <v>420.98641167589329</v>
      </c>
      <c r="S27">
        <f>+IFERROR(E27/3.974,"")</f>
        <v>9.3105183694011071</v>
      </c>
      <c r="T27">
        <f>+IFERROR(G27/3.974,"")</f>
        <v>3.271263210870659</v>
      </c>
      <c r="U27">
        <f>+IFERROR(I27/3.974,"")</f>
        <v>408.40463009562154</v>
      </c>
      <c r="V27" s="12">
        <v>8694</v>
      </c>
      <c r="W27" s="1">
        <f t="shared" si="36"/>
        <v>753</v>
      </c>
      <c r="X27" s="1">
        <f t="shared" si="1"/>
        <v>145</v>
      </c>
      <c r="Y27" s="34">
        <f>IFERROR(V27/3.974,0)</f>
        <v>2187.7201811776545</v>
      </c>
      <c r="Z27" s="14">
        <v>7021</v>
      </c>
      <c r="AA27" s="2">
        <f t="shared" si="41"/>
        <v>557</v>
      </c>
      <c r="AB27" s="29">
        <f t="shared" si="2"/>
        <v>0.80756843800322065</v>
      </c>
      <c r="AC27" s="32">
        <f t="shared" si="3"/>
        <v>109</v>
      </c>
      <c r="AD27" s="1">
        <f t="shared" si="37"/>
        <v>1673</v>
      </c>
      <c r="AE27" s="1">
        <f t="shared" si="42"/>
        <v>196</v>
      </c>
      <c r="AF27" s="29">
        <f t="shared" si="4"/>
        <v>0.19243156199677938</v>
      </c>
      <c r="AG27" s="32">
        <f t="shared" si="5"/>
        <v>36</v>
      </c>
      <c r="AH27" s="34">
        <f t="shared" si="6"/>
        <v>0.26029216467463479</v>
      </c>
      <c r="AI27" s="34">
        <f>IFERROR(AD27/3.974,0)</f>
        <v>420.98641167589329</v>
      </c>
      <c r="AJ27" s="14">
        <v>1406</v>
      </c>
      <c r="AK27" s="2">
        <f t="shared" si="43"/>
        <v>199</v>
      </c>
      <c r="AL27" s="2">
        <f t="shared" si="7"/>
        <v>0.16487158243579114</v>
      </c>
      <c r="AM27" s="34">
        <f>IFERROR(AJ27/3.974,0)</f>
        <v>353.79969803724208</v>
      </c>
      <c r="AN27" s="34">
        <f t="shared" si="8"/>
        <v>0.840406455469217</v>
      </c>
      <c r="AO27" s="14"/>
      <c r="AP27" s="2">
        <f t="shared" si="44"/>
        <v>0</v>
      </c>
      <c r="AQ27" s="2">
        <f t="shared" si="38"/>
        <v>-1</v>
      </c>
      <c r="AR27" s="34">
        <f>IFERROR(AO27/3.974,0)</f>
        <v>0</v>
      </c>
      <c r="AS27" s="14">
        <v>141</v>
      </c>
      <c r="AT27" s="2">
        <f t="shared" si="39"/>
        <v>-11</v>
      </c>
      <c r="AU27" s="2">
        <f t="shared" si="9"/>
        <v>-7.2368421052631526E-2</v>
      </c>
      <c r="AV27" s="34">
        <f>IFERROR(AS27/3.974,0)</f>
        <v>35.480624056366381</v>
      </c>
      <c r="AW27" s="80">
        <f t="shared" si="10"/>
        <v>8.4279736999402277E-2</v>
      </c>
      <c r="AX27" s="14">
        <v>72</v>
      </c>
      <c r="AY27">
        <f t="shared" si="40"/>
        <v>3</v>
      </c>
      <c r="AZ27">
        <f t="shared" si="11"/>
        <v>4.3478260869565188E-2</v>
      </c>
      <c r="BA27" s="35">
        <f>IFERROR(AX27/3.974,0)</f>
        <v>18.117765475591344</v>
      </c>
      <c r="BB27" s="51">
        <f t="shared" si="1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13"/>
        <v>191</v>
      </c>
      <c r="BE27" s="51">
        <f t="shared" si="14"/>
        <v>0.13375350140056019</v>
      </c>
      <c r="BF27" s="35">
        <f>IFERROR(BC27/3.974,0)</f>
        <v>407.39808756919979</v>
      </c>
      <c r="BG27" s="35">
        <f t="shared" si="15"/>
        <v>0.96772265391512258</v>
      </c>
      <c r="BH27" s="45">
        <v>74</v>
      </c>
      <c r="BI27" s="48">
        <f t="shared" si="16"/>
        <v>9</v>
      </c>
      <c r="BJ27" s="14">
        <v>655</v>
      </c>
      <c r="BK27" s="48">
        <f t="shared" si="17"/>
        <v>83</v>
      </c>
      <c r="BL27" s="14">
        <v>680</v>
      </c>
      <c r="BM27" s="48">
        <f t="shared" si="18"/>
        <v>73</v>
      </c>
      <c r="BN27" s="14">
        <v>233</v>
      </c>
      <c r="BO27" s="48">
        <f t="shared" si="19"/>
        <v>29</v>
      </c>
      <c r="BP27" s="14">
        <v>31</v>
      </c>
      <c r="BQ27" s="48">
        <f t="shared" si="20"/>
        <v>4</v>
      </c>
      <c r="BR27" s="17"/>
      <c r="BS27" s="24">
        <f t="shared" si="21"/>
        <v>0</v>
      </c>
      <c r="BT27" s="17"/>
      <c r="BU27" s="24">
        <f t="shared" si="22"/>
        <v>0</v>
      </c>
      <c r="BV27" s="17"/>
      <c r="BW27" s="24">
        <f t="shared" si="23"/>
        <v>0</v>
      </c>
      <c r="BX27" s="17"/>
      <c r="BY27" s="24">
        <f t="shared" si="24"/>
        <v>0</v>
      </c>
      <c r="BZ27" s="20"/>
      <c r="CA27" s="27">
        <f t="shared" si="25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26"/>
        <v>128</v>
      </c>
      <c r="E28" s="10">
        <v>41</v>
      </c>
      <c r="F28">
        <f t="shared" si="34"/>
        <v>4</v>
      </c>
      <c r="G28" s="10">
        <v>13</v>
      </c>
      <c r="H28">
        <f t="shared" si="45"/>
        <v>0</v>
      </c>
      <c r="I28">
        <f t="shared" si="27"/>
        <v>1747</v>
      </c>
      <c r="J28">
        <f t="shared" si="35"/>
        <v>124</v>
      </c>
      <c r="K28">
        <f t="shared" si="28"/>
        <v>2.2765130483064965E-2</v>
      </c>
      <c r="L28">
        <f t="shared" si="29"/>
        <v>7.2182121043864516E-3</v>
      </c>
      <c r="M28">
        <f t="shared" si="30"/>
        <v>0.97001665741254861</v>
      </c>
      <c r="N28">
        <f t="shared" si="0"/>
        <v>7.1071626873958918E-2</v>
      </c>
      <c r="O28">
        <f t="shared" si="31"/>
        <v>9.7560975609756101E-2</v>
      </c>
      <c r="P28">
        <f t="shared" si="32"/>
        <v>0</v>
      </c>
      <c r="Q28">
        <f t="shared" si="33"/>
        <v>7.0978820835718368E-2</v>
      </c>
      <c r="R28">
        <f>+IFERROR(C28/3.974,"")</f>
        <v>453.19577252138902</v>
      </c>
      <c r="S28">
        <f>+IFERROR(E28/3.974,"")</f>
        <v>10.317060895822848</v>
      </c>
      <c r="T28">
        <f>+IFERROR(G28/3.974,"")</f>
        <v>3.271263210870659</v>
      </c>
      <c r="U28">
        <f>+IFERROR(I28/3.974,"")</f>
        <v>439.60744841469551</v>
      </c>
      <c r="V28" s="12">
        <v>9256</v>
      </c>
      <c r="W28" s="1">
        <f t="shared" si="36"/>
        <v>562</v>
      </c>
      <c r="X28" s="1">
        <f t="shared" si="1"/>
        <v>-191</v>
      </c>
      <c r="Y28" s="34">
        <f>IFERROR(V28/3.974,0)</f>
        <v>2329.1394061399092</v>
      </c>
      <c r="Z28" s="14">
        <v>7455</v>
      </c>
      <c r="AA28" s="2">
        <f t="shared" si="41"/>
        <v>434</v>
      </c>
      <c r="AB28" s="29">
        <f t="shared" si="2"/>
        <v>0.80542350907519444</v>
      </c>
      <c r="AC28" s="32">
        <f t="shared" si="3"/>
        <v>-123</v>
      </c>
      <c r="AD28" s="1">
        <f t="shared" si="37"/>
        <v>1801</v>
      </c>
      <c r="AE28" s="1">
        <f t="shared" si="42"/>
        <v>128</v>
      </c>
      <c r="AF28" s="29">
        <f t="shared" si="4"/>
        <v>0.19457649092480553</v>
      </c>
      <c r="AG28" s="32">
        <f t="shared" si="5"/>
        <v>-68</v>
      </c>
      <c r="AH28" s="34">
        <f t="shared" si="6"/>
        <v>0.22775800711743771</v>
      </c>
      <c r="AI28" s="34">
        <f>IFERROR(AD28/3.974,0)</f>
        <v>453.19577252138902</v>
      </c>
      <c r="AJ28" s="14">
        <v>1513</v>
      </c>
      <c r="AK28" s="2">
        <f t="shared" si="43"/>
        <v>107</v>
      </c>
      <c r="AL28" s="2">
        <f t="shared" si="7"/>
        <v>7.6102418207681266E-2</v>
      </c>
      <c r="AM28" s="34">
        <f>IFERROR(AJ28/3.974,0)</f>
        <v>380.72471061902365</v>
      </c>
      <c r="AN28" s="34">
        <f t="shared" si="8"/>
        <v>0.84008883953359248</v>
      </c>
      <c r="AO28" s="14">
        <v>298</v>
      </c>
      <c r="AP28" s="2">
        <f t="shared" si="44"/>
        <v>298</v>
      </c>
      <c r="AQ28" s="2">
        <f t="shared" si="38"/>
        <v>-1</v>
      </c>
      <c r="AR28" s="34">
        <f>IFERROR(AO28/3.974,0)</f>
        <v>74.98741821841972</v>
      </c>
      <c r="AS28" s="14">
        <v>154</v>
      </c>
      <c r="AT28" s="2">
        <f t="shared" si="39"/>
        <v>13</v>
      </c>
      <c r="AU28" s="2">
        <f t="shared" si="9"/>
        <v>9.219858156028371E-2</v>
      </c>
      <c r="AV28" s="34">
        <f>IFERROR(AS28/3.974,0)</f>
        <v>38.751887267237038</v>
      </c>
      <c r="AW28" s="80">
        <f t="shared" si="10"/>
        <v>8.5508051082731809E-2</v>
      </c>
      <c r="AX28" s="14">
        <v>75</v>
      </c>
      <c r="AY28">
        <f t="shared" si="40"/>
        <v>3</v>
      </c>
      <c r="AZ28">
        <f t="shared" si="11"/>
        <v>4.1666666666666741E-2</v>
      </c>
      <c r="BA28" s="35">
        <f>IFERROR(AX28/3.974,0)</f>
        <v>18.872672370407649</v>
      </c>
      <c r="BB28" s="51">
        <f t="shared" si="1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13"/>
        <v>421</v>
      </c>
      <c r="BE28" s="51">
        <f t="shared" si="14"/>
        <v>0.26003705991352688</v>
      </c>
      <c r="BF28" s="35">
        <f>IFERROR(BC28/3.974,0)</f>
        <v>513.33668847508807</v>
      </c>
      <c r="BG28" s="35">
        <f t="shared" si="15"/>
        <v>1.1327040533037203</v>
      </c>
      <c r="BH28" s="45">
        <v>79</v>
      </c>
      <c r="BI28" s="48">
        <f t="shared" si="16"/>
        <v>5</v>
      </c>
      <c r="BJ28" s="14">
        <v>716</v>
      </c>
      <c r="BK28" s="48">
        <f t="shared" si="17"/>
        <v>61</v>
      </c>
      <c r="BL28" s="14">
        <v>726</v>
      </c>
      <c r="BM28" s="48">
        <f t="shared" si="18"/>
        <v>46</v>
      </c>
      <c r="BN28" s="14">
        <v>245</v>
      </c>
      <c r="BO28" s="48">
        <f t="shared" si="19"/>
        <v>12</v>
      </c>
      <c r="BP28" s="14">
        <v>35</v>
      </c>
      <c r="BQ28" s="48">
        <f t="shared" si="20"/>
        <v>4</v>
      </c>
      <c r="BR28" s="17"/>
      <c r="BS28" s="24">
        <f t="shared" si="21"/>
        <v>0</v>
      </c>
      <c r="BT28" s="17"/>
      <c r="BU28" s="24">
        <f t="shared" si="22"/>
        <v>0</v>
      </c>
      <c r="BV28" s="17"/>
      <c r="BW28" s="24">
        <f t="shared" si="23"/>
        <v>0</v>
      </c>
      <c r="BX28" s="17"/>
      <c r="BY28" s="24">
        <f t="shared" si="24"/>
        <v>0</v>
      </c>
      <c r="BZ28" s="20"/>
      <c r="CA28" s="27">
        <f t="shared" si="25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26"/>
        <v>187</v>
      </c>
      <c r="E29" s="10">
        <v>46</v>
      </c>
      <c r="F29">
        <f t="shared" si="34"/>
        <v>5</v>
      </c>
      <c r="G29" s="10">
        <v>13</v>
      </c>
      <c r="H29">
        <f t="shared" si="45"/>
        <v>0</v>
      </c>
      <c r="I29">
        <f t="shared" si="27"/>
        <v>1929</v>
      </c>
      <c r="J29">
        <f t="shared" si="35"/>
        <v>182</v>
      </c>
      <c r="K29">
        <f t="shared" si="28"/>
        <v>2.3138832997987926E-2</v>
      </c>
      <c r="L29">
        <f t="shared" si="29"/>
        <v>6.5392354124748494E-3</v>
      </c>
      <c r="M29">
        <f t="shared" si="30"/>
        <v>0.97032193158953728</v>
      </c>
      <c r="N29">
        <f t="shared" si="0"/>
        <v>9.406438631790745E-2</v>
      </c>
      <c r="O29">
        <f t="shared" si="31"/>
        <v>0.10869565217391304</v>
      </c>
      <c r="P29">
        <f t="shared" si="32"/>
        <v>0</v>
      </c>
      <c r="Q29">
        <f t="shared" si="33"/>
        <v>9.4349403836184551E-2</v>
      </c>
      <c r="R29">
        <f>+IFERROR(C29/3.974,"")</f>
        <v>500.25163563160544</v>
      </c>
      <c r="S29">
        <f>+IFERROR(E29/3.974,"")</f>
        <v>11.575239053850025</v>
      </c>
      <c r="T29">
        <f>+IFERROR(G29/3.974,"")</f>
        <v>3.271263210870659</v>
      </c>
      <c r="U29">
        <f>+IFERROR(I29/3.974,"")</f>
        <v>485.40513336688474</v>
      </c>
      <c r="V29" s="12">
        <v>9749</v>
      </c>
      <c r="W29" s="1">
        <f t="shared" si="36"/>
        <v>493</v>
      </c>
      <c r="X29" s="1">
        <f t="shared" si="1"/>
        <v>-69</v>
      </c>
      <c r="Y29" s="34">
        <f>IFERROR(V29/3.974,0)</f>
        <v>2453.1957725213888</v>
      </c>
      <c r="Z29" s="14">
        <v>7761</v>
      </c>
      <c r="AA29" s="2">
        <f t="shared" si="41"/>
        <v>306</v>
      </c>
      <c r="AB29" s="29">
        <f t="shared" si="2"/>
        <v>0.79608164939993842</v>
      </c>
      <c r="AC29" s="32">
        <f t="shared" si="3"/>
        <v>-128</v>
      </c>
      <c r="AD29" s="1">
        <f t="shared" si="37"/>
        <v>1988</v>
      </c>
      <c r="AE29" s="1">
        <f t="shared" si="42"/>
        <v>187</v>
      </c>
      <c r="AF29" s="29">
        <f t="shared" si="4"/>
        <v>0.20391835060006155</v>
      </c>
      <c r="AG29" s="32">
        <f t="shared" si="5"/>
        <v>59</v>
      </c>
      <c r="AH29" s="34">
        <f t="shared" si="6"/>
        <v>0.37931034482758619</v>
      </c>
      <c r="AI29" s="34">
        <f>IFERROR(AD29/3.974,0)</f>
        <v>500.25163563160544</v>
      </c>
      <c r="AJ29" s="14">
        <v>1600</v>
      </c>
      <c r="AK29" s="2">
        <f t="shared" si="43"/>
        <v>87</v>
      </c>
      <c r="AL29" s="2">
        <f t="shared" si="7"/>
        <v>5.7501652346331866E-2</v>
      </c>
      <c r="AM29" s="34">
        <f>IFERROR(AJ29/3.974,0)</f>
        <v>402.61701056869651</v>
      </c>
      <c r="AN29" s="34">
        <f t="shared" si="8"/>
        <v>0.8048289738430584</v>
      </c>
      <c r="AO29" s="14">
        <v>331</v>
      </c>
      <c r="AP29" s="2">
        <f t="shared" si="44"/>
        <v>33</v>
      </c>
      <c r="AQ29" s="2">
        <f t="shared" si="38"/>
        <v>0.11073825503355694</v>
      </c>
      <c r="AR29" s="34">
        <f>IFERROR(AO29/3.974,0)</f>
        <v>83.291394061399089</v>
      </c>
      <c r="AS29" s="14">
        <v>163</v>
      </c>
      <c r="AT29" s="2">
        <f t="shared" si="39"/>
        <v>9</v>
      </c>
      <c r="AU29" s="2">
        <f t="shared" si="9"/>
        <v>5.8441558441558517E-2</v>
      </c>
      <c r="AV29" s="34">
        <f>IFERROR(AS29/3.974,0)</f>
        <v>41.016607951685955</v>
      </c>
      <c r="AW29" s="80">
        <f t="shared" si="10"/>
        <v>8.1991951710261565E-2</v>
      </c>
      <c r="AX29" s="14">
        <v>78</v>
      </c>
      <c r="AY29">
        <f t="shared" si="40"/>
        <v>3</v>
      </c>
      <c r="AZ29">
        <f t="shared" si="11"/>
        <v>4.0000000000000036E-2</v>
      </c>
      <c r="BA29" s="35">
        <f>IFERROR(AX29/3.974,0)</f>
        <v>19.627579265223954</v>
      </c>
      <c r="BB29" s="51">
        <f t="shared" si="1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13"/>
        <v>132</v>
      </c>
      <c r="BE29" s="51">
        <f t="shared" si="14"/>
        <v>6.4705882352941169E-2</v>
      </c>
      <c r="BF29" s="35">
        <f>IFERROR(BC29/3.974,0)</f>
        <v>546.55259184700549</v>
      </c>
      <c r="BG29" s="35">
        <f t="shared" si="15"/>
        <v>1.0925553319919517</v>
      </c>
      <c r="BH29" s="45">
        <v>83</v>
      </c>
      <c r="BI29" s="48">
        <f t="shared" si="16"/>
        <v>4</v>
      </c>
      <c r="BJ29" s="14">
        <v>798</v>
      </c>
      <c r="BK29" s="48">
        <f t="shared" si="17"/>
        <v>82</v>
      </c>
      <c r="BL29" s="14">
        <v>799</v>
      </c>
      <c r="BM29" s="48">
        <f t="shared" si="18"/>
        <v>73</v>
      </c>
      <c r="BN29" s="14">
        <v>270</v>
      </c>
      <c r="BO29" s="48">
        <f t="shared" si="19"/>
        <v>25</v>
      </c>
      <c r="BP29" s="14">
        <v>38</v>
      </c>
      <c r="BQ29" s="48">
        <f t="shared" si="20"/>
        <v>3</v>
      </c>
      <c r="BR29" s="17"/>
      <c r="BS29" s="24">
        <f t="shared" si="21"/>
        <v>0</v>
      </c>
      <c r="BT29" s="17"/>
      <c r="BU29" s="24">
        <f t="shared" si="22"/>
        <v>0</v>
      </c>
      <c r="BV29" s="17"/>
      <c r="BW29" s="24">
        <f t="shared" si="23"/>
        <v>0</v>
      </c>
      <c r="BX29" s="17"/>
      <c r="BY29" s="24">
        <f t="shared" si="24"/>
        <v>0</v>
      </c>
      <c r="BZ29" s="20"/>
      <c r="CA29" s="27">
        <f t="shared" si="25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26"/>
        <v>112</v>
      </c>
      <c r="E30" s="10">
        <v>54</v>
      </c>
      <c r="F30">
        <f t="shared" si="34"/>
        <v>8</v>
      </c>
      <c r="G30" s="10">
        <v>14</v>
      </c>
      <c r="H30">
        <f t="shared" si="45"/>
        <v>1</v>
      </c>
      <c r="I30">
        <f t="shared" si="27"/>
        <v>2032</v>
      </c>
      <c r="J30">
        <f t="shared" si="35"/>
        <v>103</v>
      </c>
      <c r="K30">
        <f t="shared" si="28"/>
        <v>2.5714285714285714E-2</v>
      </c>
      <c r="L30">
        <f t="shared" si="29"/>
        <v>6.6666666666666671E-3</v>
      </c>
      <c r="M30">
        <f t="shared" si="30"/>
        <v>0.9676190476190476</v>
      </c>
      <c r="N30">
        <f t="shared" si="0"/>
        <v>5.3333333333333337E-2</v>
      </c>
      <c r="O30">
        <f t="shared" si="31"/>
        <v>0.14814814814814814</v>
      </c>
      <c r="P30">
        <f t="shared" si="32"/>
        <v>7.1428571428571425E-2</v>
      </c>
      <c r="Q30">
        <f t="shared" si="33"/>
        <v>5.0688976377952756E-2</v>
      </c>
      <c r="R30">
        <f>+IFERROR(C30/3.974,"")</f>
        <v>528.43482637141415</v>
      </c>
      <c r="S30">
        <f>+IFERROR(E30/3.974,"")</f>
        <v>13.588324106693507</v>
      </c>
      <c r="T30">
        <f>+IFERROR(G30/3.974,"")</f>
        <v>3.5228988424760943</v>
      </c>
      <c r="U30">
        <f>+IFERROR(I30/3.974,"")</f>
        <v>511.32360342224456</v>
      </c>
      <c r="V30" s="12">
        <v>10297</v>
      </c>
      <c r="W30" s="1">
        <f t="shared" si="36"/>
        <v>548</v>
      </c>
      <c r="X30" s="1">
        <f t="shared" si="1"/>
        <v>55</v>
      </c>
      <c r="Y30" s="34">
        <f>IFERROR(V30/3.974,0)</f>
        <v>2591.0920986411675</v>
      </c>
      <c r="Z30" s="14">
        <v>8197</v>
      </c>
      <c r="AA30" s="2">
        <f t="shared" si="41"/>
        <v>436</v>
      </c>
      <c r="AB30" s="29">
        <f t="shared" si="2"/>
        <v>0.79605710401087693</v>
      </c>
      <c r="AC30" s="32">
        <f t="shared" si="3"/>
        <v>130</v>
      </c>
      <c r="AD30" s="1">
        <f t="shared" si="37"/>
        <v>2100</v>
      </c>
      <c r="AE30" s="1">
        <f t="shared" si="42"/>
        <v>112</v>
      </c>
      <c r="AF30" s="29">
        <f t="shared" si="4"/>
        <v>0.20394289598912305</v>
      </c>
      <c r="AG30" s="32">
        <f t="shared" si="5"/>
        <v>-75</v>
      </c>
      <c r="AH30" s="34">
        <f t="shared" si="6"/>
        <v>0.20437956204379562</v>
      </c>
      <c r="AI30" s="34">
        <f>IFERROR(AD30/3.974,0)</f>
        <v>528.43482637141415</v>
      </c>
      <c r="AJ30" s="14">
        <v>1777</v>
      </c>
      <c r="AK30" s="2">
        <f t="shared" si="43"/>
        <v>177</v>
      </c>
      <c r="AL30" s="2">
        <f t="shared" si="7"/>
        <v>0.11062499999999997</v>
      </c>
      <c r="AM30" s="34">
        <f>IFERROR(AJ30/3.974,0)</f>
        <v>447.15651736285855</v>
      </c>
      <c r="AN30" s="34">
        <f t="shared" si="8"/>
        <v>0.84619047619047616</v>
      </c>
      <c r="AO30" s="14">
        <v>359</v>
      </c>
      <c r="AP30" s="2">
        <f t="shared" si="44"/>
        <v>28</v>
      </c>
      <c r="AQ30" s="2">
        <f t="shared" si="38"/>
        <v>8.4592145015105702E-2</v>
      </c>
      <c r="AR30" s="34">
        <f>IFERROR(AO30/3.974,0)</f>
        <v>90.33719174635128</v>
      </c>
      <c r="AS30" s="14">
        <v>167</v>
      </c>
      <c r="AT30" s="2">
        <f t="shared" si="39"/>
        <v>4</v>
      </c>
      <c r="AU30" s="2">
        <f t="shared" si="9"/>
        <v>2.4539877300613577E-2</v>
      </c>
      <c r="AV30" s="34">
        <f>IFERROR(AS30/3.974,0)</f>
        <v>42.023150478107695</v>
      </c>
      <c r="AW30" s="80">
        <f t="shared" si="10"/>
        <v>7.9523809523809524E-2</v>
      </c>
      <c r="AX30" s="14">
        <v>88</v>
      </c>
      <c r="AY30">
        <f t="shared" si="40"/>
        <v>10</v>
      </c>
      <c r="AZ30">
        <f t="shared" si="11"/>
        <v>0.12820512820512819</v>
      </c>
      <c r="BA30" s="35">
        <f>IFERROR(AX30/3.974,0)</f>
        <v>22.143935581278306</v>
      </c>
      <c r="BB30" s="51">
        <f t="shared" si="1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13"/>
        <v>219</v>
      </c>
      <c r="BE30" s="51">
        <f t="shared" si="14"/>
        <v>0.100828729281768</v>
      </c>
      <c r="BF30" s="35">
        <f>IFERROR(BC30/3.974,0)</f>
        <v>601.66079516859588</v>
      </c>
      <c r="BG30" s="35">
        <f t="shared" si="15"/>
        <v>1.1385714285714286</v>
      </c>
      <c r="BH30" s="45">
        <v>87</v>
      </c>
      <c r="BI30" s="48">
        <f t="shared" si="16"/>
        <v>4</v>
      </c>
      <c r="BJ30" s="14">
        <v>850</v>
      </c>
      <c r="BK30" s="48">
        <f t="shared" si="17"/>
        <v>52</v>
      </c>
      <c r="BL30" s="14">
        <v>835</v>
      </c>
      <c r="BM30" s="48">
        <f t="shared" si="18"/>
        <v>36</v>
      </c>
      <c r="BN30" s="14">
        <v>288</v>
      </c>
      <c r="BO30" s="48">
        <f t="shared" si="19"/>
        <v>18</v>
      </c>
      <c r="BP30" s="14">
        <v>40</v>
      </c>
      <c r="BQ30" s="48">
        <f t="shared" si="20"/>
        <v>2</v>
      </c>
      <c r="BR30" s="17"/>
      <c r="BS30" s="24">
        <f t="shared" si="21"/>
        <v>0</v>
      </c>
      <c r="BT30" s="17"/>
      <c r="BU30" s="24">
        <f t="shared" si="22"/>
        <v>0</v>
      </c>
      <c r="BV30" s="17"/>
      <c r="BW30" s="24">
        <f t="shared" si="23"/>
        <v>0</v>
      </c>
      <c r="BX30" s="17"/>
      <c r="BY30" s="24">
        <f t="shared" si="24"/>
        <v>0</v>
      </c>
      <c r="BZ30" s="20"/>
      <c r="CA30" s="27">
        <f t="shared" si="25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26"/>
        <v>149</v>
      </c>
      <c r="E31" s="10">
        <v>55</v>
      </c>
      <c r="F31">
        <f t="shared" si="34"/>
        <v>1</v>
      </c>
      <c r="G31" s="10">
        <v>16</v>
      </c>
      <c r="H31">
        <f t="shared" si="45"/>
        <v>2</v>
      </c>
      <c r="I31">
        <f t="shared" si="27"/>
        <v>2178</v>
      </c>
      <c r="J31">
        <f t="shared" si="35"/>
        <v>146</v>
      </c>
      <c r="K31">
        <f t="shared" si="28"/>
        <v>2.4455313472654512E-2</v>
      </c>
      <c r="L31">
        <f t="shared" si="29"/>
        <v>7.1142730102267673E-3</v>
      </c>
      <c r="M31">
        <f t="shared" si="30"/>
        <v>0.96843041351711867</v>
      </c>
      <c r="N31">
        <f t="shared" si="0"/>
        <v>6.6251667407736775E-2</v>
      </c>
      <c r="O31">
        <f t="shared" si="31"/>
        <v>1.8181818181818181E-2</v>
      </c>
      <c r="P31">
        <f t="shared" si="32"/>
        <v>0.125</v>
      </c>
      <c r="Q31">
        <f t="shared" si="33"/>
        <v>6.7033976124885222E-2</v>
      </c>
      <c r="R31">
        <f>+IFERROR(C31/3.974,"")</f>
        <v>565.92853548062408</v>
      </c>
      <c r="S31">
        <f>+IFERROR(E31/3.974,"")</f>
        <v>13.839959738298942</v>
      </c>
      <c r="T31">
        <f>+IFERROR(G31/3.974,"")</f>
        <v>4.0261701056869654</v>
      </c>
      <c r="U31">
        <f>+IFERROR(I31/3.974,"")</f>
        <v>548.06240563663812</v>
      </c>
      <c r="V31" s="12">
        <v>10681</v>
      </c>
      <c r="W31" s="1">
        <f t="shared" si="36"/>
        <v>384</v>
      </c>
      <c r="X31" s="1">
        <f t="shared" si="1"/>
        <v>-164</v>
      </c>
      <c r="Y31" s="34">
        <f>IFERROR(V31/3.974,0)</f>
        <v>2687.7201811776545</v>
      </c>
      <c r="Z31" s="14">
        <v>8432</v>
      </c>
      <c r="AA31" s="2">
        <f t="shared" si="41"/>
        <v>235</v>
      </c>
      <c r="AB31" s="29">
        <f t="shared" si="2"/>
        <v>0.78943919108697691</v>
      </c>
      <c r="AC31" s="32">
        <f t="shared" si="3"/>
        <v>-201</v>
      </c>
      <c r="AD31" s="1">
        <f t="shared" si="37"/>
        <v>2249</v>
      </c>
      <c r="AE31" s="1">
        <f t="shared" si="42"/>
        <v>149</v>
      </c>
      <c r="AF31" s="29">
        <f t="shared" si="4"/>
        <v>0.21056080891302312</v>
      </c>
      <c r="AG31" s="32">
        <f t="shared" si="5"/>
        <v>37</v>
      </c>
      <c r="AH31" s="34">
        <f t="shared" si="6"/>
        <v>0.38802083333333331</v>
      </c>
      <c r="AI31" s="34">
        <f>IFERROR(AD31/3.974,0)</f>
        <v>565.92853548062408</v>
      </c>
      <c r="AJ31" s="14">
        <v>1906</v>
      </c>
      <c r="AK31" s="2">
        <f t="shared" si="43"/>
        <v>129</v>
      </c>
      <c r="AL31" s="2">
        <f t="shared" si="7"/>
        <v>7.2594259988745025E-2</v>
      </c>
      <c r="AM31" s="34">
        <f>IFERROR(AJ31/3.974,0)</f>
        <v>479.61751383995971</v>
      </c>
      <c r="AN31" s="34">
        <f t="shared" si="8"/>
        <v>0.84748777234326367</v>
      </c>
      <c r="AO31" s="14">
        <v>379</v>
      </c>
      <c r="AP31" s="2">
        <f t="shared" si="44"/>
        <v>20</v>
      </c>
      <c r="AQ31" s="2">
        <f t="shared" si="38"/>
        <v>5.5710306406685284E-2</v>
      </c>
      <c r="AR31" s="34">
        <f>IFERROR(AO31/3.974,0)</f>
        <v>95.369904378459992</v>
      </c>
      <c r="AS31" s="14">
        <v>177</v>
      </c>
      <c r="AT31" s="2">
        <f t="shared" si="39"/>
        <v>10</v>
      </c>
      <c r="AU31" s="2">
        <f t="shared" si="9"/>
        <v>5.9880239520958112E-2</v>
      </c>
      <c r="AV31" s="34">
        <f>IFERROR(AS31/3.974,0)</f>
        <v>44.539506794162051</v>
      </c>
      <c r="AW31" s="80">
        <f t="shared" si="10"/>
        <v>7.8701645175633619E-2</v>
      </c>
      <c r="AX31" s="14">
        <v>91</v>
      </c>
      <c r="AY31">
        <f t="shared" si="40"/>
        <v>3</v>
      </c>
      <c r="AZ31">
        <f t="shared" si="11"/>
        <v>3.4090909090909172E-2</v>
      </c>
      <c r="BA31" s="35">
        <f>IFERROR(AX31/3.974,0)</f>
        <v>22.898842476094615</v>
      </c>
      <c r="BB31" s="51">
        <f t="shared" si="1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13"/>
        <v>162</v>
      </c>
      <c r="BE31" s="51">
        <f t="shared" si="14"/>
        <v>6.7754077791718936E-2</v>
      </c>
      <c r="BF31" s="35">
        <f>IFERROR(BC31/3.974,0)</f>
        <v>642.42576748867634</v>
      </c>
      <c r="BG31" s="35">
        <f t="shared" si="15"/>
        <v>1.1351711871943087</v>
      </c>
      <c r="BH31" s="45">
        <v>97</v>
      </c>
      <c r="BI31" s="48">
        <f t="shared" si="16"/>
        <v>10</v>
      </c>
      <c r="BJ31" s="14">
        <v>905</v>
      </c>
      <c r="BK31" s="48">
        <f t="shared" si="17"/>
        <v>55</v>
      </c>
      <c r="BL31" s="14">
        <v>889</v>
      </c>
      <c r="BM31" s="48">
        <f t="shared" si="18"/>
        <v>54</v>
      </c>
      <c r="BN31" s="14">
        <v>312</v>
      </c>
      <c r="BO31" s="48">
        <f t="shared" si="19"/>
        <v>24</v>
      </c>
      <c r="BP31" s="14">
        <v>46</v>
      </c>
      <c r="BQ31" s="48">
        <f t="shared" si="20"/>
        <v>6</v>
      </c>
      <c r="BR31" s="17"/>
      <c r="BS31" s="24">
        <f t="shared" si="21"/>
        <v>0</v>
      </c>
      <c r="BT31" s="17"/>
      <c r="BU31" s="24">
        <f t="shared" si="22"/>
        <v>0</v>
      </c>
      <c r="BV31" s="17"/>
      <c r="BW31" s="24">
        <f t="shared" si="23"/>
        <v>0</v>
      </c>
      <c r="BX31" s="17"/>
      <c r="BY31" s="24">
        <f t="shared" si="24"/>
        <v>0</v>
      </c>
      <c r="BZ31" s="20"/>
      <c r="CA31" s="27">
        <f t="shared" si="25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26"/>
        <v>279</v>
      </c>
      <c r="E32" s="10">
        <v>59</v>
      </c>
      <c r="F32">
        <f t="shared" si="34"/>
        <v>4</v>
      </c>
      <c r="G32" s="10">
        <v>16</v>
      </c>
      <c r="H32">
        <f t="shared" si="45"/>
        <v>0</v>
      </c>
      <c r="I32">
        <f t="shared" si="27"/>
        <v>2453</v>
      </c>
      <c r="J32">
        <f t="shared" si="35"/>
        <v>275</v>
      </c>
      <c r="K32">
        <f t="shared" si="28"/>
        <v>2.3338607594936708E-2</v>
      </c>
      <c r="L32">
        <f t="shared" si="29"/>
        <v>6.3291139240506328E-3</v>
      </c>
      <c r="M32">
        <f t="shared" si="30"/>
        <v>0.97033227848101267</v>
      </c>
      <c r="N32">
        <f t="shared" si="0"/>
        <v>0.11036392405063292</v>
      </c>
      <c r="O32">
        <f t="shared" si="31"/>
        <v>6.7796610169491525E-2</v>
      </c>
      <c r="P32">
        <f t="shared" si="32"/>
        <v>0</v>
      </c>
      <c r="Q32">
        <f t="shared" si="33"/>
        <v>0.11210762331838565</v>
      </c>
      <c r="R32">
        <f>+IFERROR(C32/3.974,"")</f>
        <v>636.13487669854044</v>
      </c>
      <c r="S32">
        <f>+IFERROR(E32/3.974,"")</f>
        <v>14.846502264720684</v>
      </c>
      <c r="T32">
        <f>+IFERROR(G32/3.974,"")</f>
        <v>4.0261701056869654</v>
      </c>
      <c r="U32">
        <f>+IFERROR(I32/3.974,"")</f>
        <v>617.26220432813284</v>
      </c>
      <c r="V32" s="12">
        <v>11776</v>
      </c>
      <c r="W32" s="1">
        <f t="shared" si="36"/>
        <v>1095</v>
      </c>
      <c r="X32" s="1">
        <f t="shared" si="1"/>
        <v>711</v>
      </c>
      <c r="Y32" s="34">
        <f>IFERROR(V32/3.974,0)</f>
        <v>2963.2611977856063</v>
      </c>
      <c r="Z32" s="14">
        <v>9248</v>
      </c>
      <c r="AA32" s="2">
        <f t="shared" si="41"/>
        <v>816</v>
      </c>
      <c r="AB32" s="29">
        <f t="shared" si="2"/>
        <v>0.78532608695652173</v>
      </c>
      <c r="AC32" s="32">
        <f t="shared" si="3"/>
        <v>581</v>
      </c>
      <c r="AD32" s="1">
        <f t="shared" si="37"/>
        <v>2528</v>
      </c>
      <c r="AE32" s="1">
        <f t="shared" si="42"/>
        <v>279</v>
      </c>
      <c r="AF32" s="29">
        <f t="shared" si="4"/>
        <v>0.21467391304347827</v>
      </c>
      <c r="AG32" s="32">
        <f t="shared" si="5"/>
        <v>130</v>
      </c>
      <c r="AH32" s="34">
        <f t="shared" si="6"/>
        <v>0.25479452054794521</v>
      </c>
      <c r="AI32" s="34">
        <f>IFERROR(AD32/3.974,0)</f>
        <v>636.13487669854044</v>
      </c>
      <c r="AJ32" s="14">
        <v>2154</v>
      </c>
      <c r="AK32" s="2">
        <f t="shared" si="43"/>
        <v>248</v>
      </c>
      <c r="AL32" s="2">
        <f t="shared" si="7"/>
        <v>0.13011542497376705</v>
      </c>
      <c r="AM32" s="34">
        <f>IFERROR(AJ32/3.974,0)</f>
        <v>542.02315047810771</v>
      </c>
      <c r="AN32" s="34">
        <f t="shared" si="8"/>
        <v>0.85205696202531644</v>
      </c>
      <c r="AO32" s="14"/>
      <c r="AP32" s="2">
        <f t="shared" si="44"/>
        <v>-379</v>
      </c>
      <c r="AQ32" s="2">
        <f t="shared" si="38"/>
        <v>-1</v>
      </c>
      <c r="AR32" s="34">
        <f>IFERROR(AO32/3.974,0)</f>
        <v>0</v>
      </c>
      <c r="AS32" s="14">
        <v>194</v>
      </c>
      <c r="AT32" s="2">
        <f t="shared" si="39"/>
        <v>17</v>
      </c>
      <c r="AU32" s="2">
        <f t="shared" si="9"/>
        <v>9.6045197740112886E-2</v>
      </c>
      <c r="AV32" s="34">
        <f>IFERROR(AS32/3.974,0)</f>
        <v>48.817312531454455</v>
      </c>
      <c r="AW32" s="80">
        <f t="shared" si="10"/>
        <v>7.6740506329113931E-2</v>
      </c>
      <c r="AX32" s="14">
        <v>101</v>
      </c>
      <c r="AY32">
        <f t="shared" si="40"/>
        <v>10</v>
      </c>
      <c r="AZ32">
        <f t="shared" si="11"/>
        <v>0.10989010989010994</v>
      </c>
      <c r="BA32" s="35">
        <f>IFERROR(AX32/3.974,0)</f>
        <v>25.415198792148967</v>
      </c>
      <c r="BB32" s="51">
        <f t="shared" si="1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13"/>
        <v>-104</v>
      </c>
      <c r="BE32" s="51">
        <f t="shared" si="14"/>
        <v>-4.0736388562475523E-2</v>
      </c>
      <c r="BF32" s="35">
        <f>IFERROR(BC32/3.974,0)</f>
        <v>616.25566180171108</v>
      </c>
      <c r="BG32" s="35">
        <f t="shared" si="15"/>
        <v>0.96875</v>
      </c>
      <c r="BH32" s="45">
        <v>107</v>
      </c>
      <c r="BI32" s="48">
        <f t="shared" si="16"/>
        <v>10</v>
      </c>
      <c r="BJ32" s="14">
        <v>1035</v>
      </c>
      <c r="BK32" s="48">
        <f t="shared" si="17"/>
        <v>130</v>
      </c>
      <c r="BL32" s="14">
        <v>999</v>
      </c>
      <c r="BM32" s="48">
        <f t="shared" si="18"/>
        <v>110</v>
      </c>
      <c r="BN32" s="14">
        <v>335</v>
      </c>
      <c r="BO32" s="48">
        <f t="shared" si="19"/>
        <v>23</v>
      </c>
      <c r="BP32" s="14">
        <v>52</v>
      </c>
      <c r="BQ32" s="48">
        <f t="shared" si="20"/>
        <v>6</v>
      </c>
      <c r="BR32" s="17"/>
      <c r="BS32" s="24">
        <f t="shared" si="21"/>
        <v>0</v>
      </c>
      <c r="BT32" s="17"/>
      <c r="BU32" s="24">
        <f t="shared" si="22"/>
        <v>0</v>
      </c>
      <c r="BV32" s="17"/>
      <c r="BW32" s="24">
        <f t="shared" si="23"/>
        <v>0</v>
      </c>
      <c r="BX32" s="17"/>
      <c r="BY32" s="24">
        <f t="shared" si="24"/>
        <v>0</v>
      </c>
      <c r="BZ32" s="20"/>
      <c r="CA32" s="27">
        <f t="shared" si="25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26"/>
        <v>224</v>
      </c>
      <c r="E33" s="10">
        <v>63</v>
      </c>
      <c r="F33">
        <f t="shared" si="34"/>
        <v>4</v>
      </c>
      <c r="G33" s="10">
        <v>16</v>
      </c>
      <c r="H33">
        <f t="shared" si="45"/>
        <v>0</v>
      </c>
      <c r="I33">
        <f t="shared" si="27"/>
        <v>2673</v>
      </c>
      <c r="J33">
        <f t="shared" si="35"/>
        <v>220</v>
      </c>
      <c r="K33">
        <f t="shared" si="28"/>
        <v>2.2892441860465115E-2</v>
      </c>
      <c r="L33">
        <f t="shared" si="29"/>
        <v>5.8139534883720929E-3</v>
      </c>
      <c r="M33">
        <f t="shared" si="30"/>
        <v>0.97129360465116277</v>
      </c>
      <c r="N33">
        <f t="shared" si="0"/>
        <v>8.1395348837209308E-2</v>
      </c>
      <c r="O33">
        <f t="shared" si="31"/>
        <v>6.3492063492063489E-2</v>
      </c>
      <c r="P33">
        <f t="shared" si="32"/>
        <v>0</v>
      </c>
      <c r="Q33">
        <f t="shared" si="33"/>
        <v>8.2304526748971193E-2</v>
      </c>
      <c r="R33">
        <f>+IFERROR(C33/3.974,"")</f>
        <v>692.50125817815797</v>
      </c>
      <c r="S33">
        <f>+IFERROR(E33/3.974,"")</f>
        <v>15.853044791142425</v>
      </c>
      <c r="T33">
        <f>+IFERROR(G33/3.974,"")</f>
        <v>4.0261701056869654</v>
      </c>
      <c r="U33">
        <f>+IFERROR(I33/3.974,"")</f>
        <v>672.62204328132862</v>
      </c>
      <c r="V33" s="12">
        <v>12452</v>
      </c>
      <c r="W33" s="1">
        <f t="shared" si="36"/>
        <v>676</v>
      </c>
      <c r="X33" s="1">
        <f t="shared" si="1"/>
        <v>-419</v>
      </c>
      <c r="Y33" s="34">
        <f>IFERROR(V33/3.974,0)</f>
        <v>3133.3668847508807</v>
      </c>
      <c r="Z33" s="14">
        <v>9700</v>
      </c>
      <c r="AA33" s="2">
        <f t="shared" si="41"/>
        <v>452</v>
      </c>
      <c r="AB33" s="29">
        <f t="shared" si="2"/>
        <v>0.77899132669450688</v>
      </c>
      <c r="AC33" s="32">
        <f t="shared" si="3"/>
        <v>-364</v>
      </c>
      <c r="AD33" s="1">
        <f t="shared" si="37"/>
        <v>2752</v>
      </c>
      <c r="AE33" s="1">
        <f t="shared" si="42"/>
        <v>224</v>
      </c>
      <c r="AF33" s="29">
        <f t="shared" si="4"/>
        <v>0.22100867330549309</v>
      </c>
      <c r="AG33" s="32">
        <f t="shared" si="5"/>
        <v>-55</v>
      </c>
      <c r="AH33" s="34">
        <f t="shared" si="6"/>
        <v>0.33136094674556216</v>
      </c>
      <c r="AI33" s="34">
        <f>IFERROR(AD33/3.974,0)</f>
        <v>692.50125817815797</v>
      </c>
      <c r="AJ33" s="14">
        <v>2367</v>
      </c>
      <c r="AK33" s="2">
        <f t="shared" si="43"/>
        <v>213</v>
      </c>
      <c r="AL33" s="2">
        <f t="shared" si="7"/>
        <v>9.8885793871866356E-2</v>
      </c>
      <c r="AM33" s="34">
        <f>IFERROR(AJ33/3.974,0)</f>
        <v>595.62154001006536</v>
      </c>
      <c r="AN33" s="34">
        <f t="shared" si="8"/>
        <v>0.86010174418604646</v>
      </c>
      <c r="AO33" s="14"/>
      <c r="AP33" s="2">
        <f t="shared" si="44"/>
        <v>0</v>
      </c>
      <c r="AQ33" s="2">
        <f t="shared" si="38"/>
        <v>-1</v>
      </c>
      <c r="AR33" s="34">
        <f>IFERROR(AO33/3.974,0)</f>
        <v>0</v>
      </c>
      <c r="AS33" s="14">
        <v>196</v>
      </c>
      <c r="AT33" s="2">
        <f t="shared" si="39"/>
        <v>2</v>
      </c>
      <c r="AU33" s="2">
        <f t="shared" si="9"/>
        <v>1.0309278350515427E-2</v>
      </c>
      <c r="AV33" s="34">
        <f>IFERROR(AS33/3.974,0)</f>
        <v>49.320583794665325</v>
      </c>
      <c r="AW33" s="80">
        <f t="shared" si="10"/>
        <v>7.1220930232558141E-2</v>
      </c>
      <c r="AX33" s="14">
        <v>107</v>
      </c>
      <c r="AY33">
        <f t="shared" si="40"/>
        <v>6</v>
      </c>
      <c r="AZ33">
        <f t="shared" si="11"/>
        <v>5.9405940594059459E-2</v>
      </c>
      <c r="BA33" s="35">
        <f>IFERROR(AX33/3.974,0)</f>
        <v>26.92501258178158</v>
      </c>
      <c r="BB33" s="51">
        <f t="shared" si="1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13"/>
        <v>221</v>
      </c>
      <c r="BE33" s="51">
        <f t="shared" si="14"/>
        <v>9.0240914659044602E-2</v>
      </c>
      <c r="BF33" s="35">
        <f>IFERROR(BC33/3.974,0)</f>
        <v>671.86713638651224</v>
      </c>
      <c r="BG33" s="35">
        <f t="shared" si="15"/>
        <v>0.97020348837209303</v>
      </c>
      <c r="BH33" s="45">
        <v>124</v>
      </c>
      <c r="BI33" s="48">
        <f t="shared" si="16"/>
        <v>17</v>
      </c>
      <c r="BJ33" s="14">
        <v>1139</v>
      </c>
      <c r="BK33" s="48">
        <f t="shared" si="17"/>
        <v>104</v>
      </c>
      <c r="BL33" s="14">
        <v>1076</v>
      </c>
      <c r="BM33" s="48">
        <f t="shared" si="18"/>
        <v>77</v>
      </c>
      <c r="BN33" s="14">
        <v>356</v>
      </c>
      <c r="BO33" s="48">
        <f t="shared" si="19"/>
        <v>21</v>
      </c>
      <c r="BP33" s="14">
        <v>57</v>
      </c>
      <c r="BQ33" s="48">
        <f t="shared" si="20"/>
        <v>5</v>
      </c>
      <c r="BR33" s="17"/>
      <c r="BS33" s="24">
        <f t="shared" si="21"/>
        <v>0</v>
      </c>
      <c r="BT33" s="17"/>
      <c r="BU33" s="24">
        <f t="shared" si="22"/>
        <v>0</v>
      </c>
      <c r="BV33" s="17"/>
      <c r="BW33" s="24">
        <f t="shared" si="23"/>
        <v>0</v>
      </c>
      <c r="BX33" s="17"/>
      <c r="BY33" s="24">
        <f t="shared" si="24"/>
        <v>0</v>
      </c>
      <c r="BZ33" s="20"/>
      <c r="CA33" s="27">
        <f t="shared" si="25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26"/>
        <v>222</v>
      </c>
      <c r="E34" s="10">
        <v>66</v>
      </c>
      <c r="F34">
        <f t="shared" si="34"/>
        <v>3</v>
      </c>
      <c r="G34" s="10">
        <v>17</v>
      </c>
      <c r="H34">
        <f t="shared" si="45"/>
        <v>1</v>
      </c>
      <c r="I34">
        <f t="shared" si="27"/>
        <v>2891</v>
      </c>
      <c r="J34">
        <f t="shared" si="35"/>
        <v>218</v>
      </c>
      <c r="K34">
        <f t="shared" si="28"/>
        <v>2.219233355749832E-2</v>
      </c>
      <c r="L34">
        <f t="shared" si="29"/>
        <v>5.7162071284465365E-3</v>
      </c>
      <c r="M34">
        <f t="shared" si="30"/>
        <v>0.97209145931405516</v>
      </c>
      <c r="N34">
        <f t="shared" ref="N34:N65" si="46">+IFERROR(D34/C34,"")</f>
        <v>7.4646940147948884E-2</v>
      </c>
      <c r="O34">
        <f t="shared" si="31"/>
        <v>4.5454545454545456E-2</v>
      </c>
      <c r="P34">
        <f t="shared" si="32"/>
        <v>5.8823529411764705E-2</v>
      </c>
      <c r="Q34">
        <f t="shared" si="33"/>
        <v>7.5406433759944658E-2</v>
      </c>
      <c r="R34">
        <f>+IFERROR(C34/3.974,"")</f>
        <v>748.36436839456462</v>
      </c>
      <c r="S34">
        <f>+IFERROR(E34/3.974,"")</f>
        <v>16.607951685958732</v>
      </c>
      <c r="T34">
        <f>+IFERROR(G34/3.974,"")</f>
        <v>4.2778057372924003</v>
      </c>
      <c r="U34">
        <f>+IFERROR(I34/3.974,"")</f>
        <v>727.47861097131351</v>
      </c>
      <c r="V34" s="12">
        <v>13498</v>
      </c>
      <c r="W34" s="1">
        <f t="shared" si="36"/>
        <v>1046</v>
      </c>
      <c r="X34" s="1">
        <f t="shared" si="1"/>
        <v>370</v>
      </c>
      <c r="Y34" s="34">
        <f>IFERROR(V34/3.974,0)</f>
        <v>3396.577755410166</v>
      </c>
      <c r="Z34" s="14">
        <v>10524</v>
      </c>
      <c r="AA34" s="2">
        <f t="shared" si="41"/>
        <v>824</v>
      </c>
      <c r="AB34" s="29">
        <f t="shared" ref="AB34:AB65" si="47">IFERROR(Z34/V34,0)</f>
        <v>0.77967106237961181</v>
      </c>
      <c r="AC34" s="32">
        <f t="shared" si="3"/>
        <v>372</v>
      </c>
      <c r="AD34" s="1">
        <f t="shared" si="37"/>
        <v>2974</v>
      </c>
      <c r="AE34" s="1">
        <f t="shared" si="42"/>
        <v>222</v>
      </c>
      <c r="AF34" s="29">
        <f t="shared" si="4"/>
        <v>0.22032893762038822</v>
      </c>
      <c r="AG34" s="32">
        <f t="shared" si="5"/>
        <v>-2</v>
      </c>
      <c r="AH34" s="34">
        <f t="shared" ref="AH34:AH65" si="48">IFERROR(AE34/W34,0)</f>
        <v>0.21223709369024857</v>
      </c>
      <c r="AI34" s="34">
        <f>IFERROR(AD34/3.974,0)</f>
        <v>748.36436839456462</v>
      </c>
      <c r="AJ34" s="14">
        <v>2579</v>
      </c>
      <c r="AK34" s="2">
        <f t="shared" si="43"/>
        <v>212</v>
      </c>
      <c r="AL34" s="2">
        <f t="shared" ref="AL34:AL65" si="49">IFERROR(AJ34/AJ33,0)-1</f>
        <v>8.9564850021123688E-2</v>
      </c>
      <c r="AM34" s="34">
        <f>IFERROR(AJ34/3.974,0)</f>
        <v>648.96829391041763</v>
      </c>
      <c r="AN34" s="34">
        <f t="shared" ref="AN34:AN65" si="50">IFERROR(AJ34/C34," ")</f>
        <v>0.86718224613315398</v>
      </c>
      <c r="AO34" s="14">
        <v>530</v>
      </c>
      <c r="AP34" s="2">
        <f t="shared" si="44"/>
        <v>530</v>
      </c>
      <c r="AQ34" s="2">
        <f t="shared" si="38"/>
        <v>-1</v>
      </c>
      <c r="AR34" s="34">
        <f>IFERROR(AO34/3.974,0)</f>
        <v>133.36688475088073</v>
      </c>
      <c r="AS34" s="14">
        <v>200</v>
      </c>
      <c r="AT34" s="2">
        <f t="shared" si="39"/>
        <v>4</v>
      </c>
      <c r="AU34" s="2">
        <f t="shared" ref="AU34:AU65" si="51">IFERROR(AS34/AS33,0)-1</f>
        <v>2.0408163265306145E-2</v>
      </c>
      <c r="AV34" s="34">
        <f>IFERROR(AS34/3.974,0)</f>
        <v>50.327126321087064</v>
      </c>
      <c r="AW34" s="80">
        <f t="shared" ref="AW34:AW65" si="52">IFERROR(AS34/C34," ")</f>
        <v>6.7249495628782782E-2</v>
      </c>
      <c r="AX34" s="14">
        <v>104</v>
      </c>
      <c r="AY34">
        <f t="shared" si="40"/>
        <v>-3</v>
      </c>
      <c r="AZ34">
        <f t="shared" ref="AZ34:AZ65" si="53">IFERROR(AX34/AX33,0)-1</f>
        <v>-2.8037383177570097E-2</v>
      </c>
      <c r="BA34" s="35">
        <f>IFERROR(AX34/3.974,0)</f>
        <v>26.170105686965272</v>
      </c>
      <c r="BB34" s="51">
        <f t="shared" ref="BB34:BB65" si="54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13"/>
        <v>743</v>
      </c>
      <c r="BE34" s="51">
        <f t="shared" ref="BE34:BE65" si="55">IFERROR(BC34/BC33,0)-1</f>
        <v>0.27827715355805238</v>
      </c>
      <c r="BF34" s="35">
        <f>IFERROR(BC34/3.974,0)</f>
        <v>858.83241066935079</v>
      </c>
      <c r="BG34" s="35">
        <f t="shared" ref="BG34:BG65" si="56">IFERROR(BC34/C34," ")</f>
        <v>1.1476126429051783</v>
      </c>
      <c r="BH34" s="45">
        <v>135</v>
      </c>
      <c r="BI34" s="48">
        <f t="shared" si="16"/>
        <v>11</v>
      </c>
      <c r="BJ34" s="14">
        <v>1249</v>
      </c>
      <c r="BK34" s="48">
        <f t="shared" si="17"/>
        <v>110</v>
      </c>
      <c r="BL34" s="14">
        <v>1151</v>
      </c>
      <c r="BM34" s="48">
        <f t="shared" si="18"/>
        <v>75</v>
      </c>
      <c r="BN34" s="14">
        <v>380</v>
      </c>
      <c r="BO34" s="48">
        <f t="shared" si="19"/>
        <v>24</v>
      </c>
      <c r="BP34" s="14">
        <v>59</v>
      </c>
      <c r="BQ34" s="48">
        <f t="shared" si="20"/>
        <v>2</v>
      </c>
      <c r="BR34" s="17"/>
      <c r="BS34" s="24">
        <f t="shared" si="21"/>
        <v>0</v>
      </c>
      <c r="BT34" s="17"/>
      <c r="BU34" s="24">
        <f t="shared" si="22"/>
        <v>0</v>
      </c>
      <c r="BV34" s="17"/>
      <c r="BW34" s="24">
        <f t="shared" si="23"/>
        <v>0</v>
      </c>
      <c r="BX34" s="17"/>
      <c r="BY34" s="24">
        <f t="shared" si="24"/>
        <v>0</v>
      </c>
      <c r="BZ34" s="20"/>
      <c r="CA34" s="27">
        <f t="shared" si="25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26"/>
        <v>260</v>
      </c>
      <c r="E35" s="10">
        <v>74</v>
      </c>
      <c r="F35">
        <f t="shared" si="34"/>
        <v>8</v>
      </c>
      <c r="G35" s="10">
        <v>23</v>
      </c>
      <c r="H35">
        <f t="shared" si="45"/>
        <v>6</v>
      </c>
      <c r="I35">
        <f t="shared" si="27"/>
        <v>3137</v>
      </c>
      <c r="J35">
        <f t="shared" si="35"/>
        <v>246</v>
      </c>
      <c r="K35">
        <f t="shared" si="28"/>
        <v>2.2881880024737167E-2</v>
      </c>
      <c r="L35">
        <f t="shared" si="29"/>
        <v>7.1119356833642547E-3</v>
      </c>
      <c r="M35">
        <f t="shared" si="30"/>
        <v>0.97000618429189855</v>
      </c>
      <c r="N35">
        <f t="shared" si="46"/>
        <v>8.0395794681508967E-2</v>
      </c>
      <c r="O35">
        <f t="shared" si="31"/>
        <v>0.10810810810810811</v>
      </c>
      <c r="P35">
        <f t="shared" si="32"/>
        <v>0.2608695652173913</v>
      </c>
      <c r="Q35">
        <f t="shared" si="33"/>
        <v>7.8418871533312076E-2</v>
      </c>
      <c r="R35">
        <f>+IFERROR(C35/3.974,"")</f>
        <v>813.78963261197782</v>
      </c>
      <c r="S35">
        <f>+IFERROR(E35/3.974,"")</f>
        <v>18.621036738802214</v>
      </c>
      <c r="T35">
        <f>+IFERROR(G35/3.974,"")</f>
        <v>5.7876195269250124</v>
      </c>
      <c r="U35">
        <f>+IFERROR(I35/3.974,"")</f>
        <v>789.38097634625058</v>
      </c>
      <c r="V35" s="12">
        <v>14360</v>
      </c>
      <c r="W35" s="1">
        <f t="shared" si="36"/>
        <v>862</v>
      </c>
      <c r="X35" s="1">
        <f t="shared" si="1"/>
        <v>-184</v>
      </c>
      <c r="Y35" s="34">
        <f>IFERROR(V35/3.974,0)</f>
        <v>3613.4876698540511</v>
      </c>
      <c r="Z35" s="14">
        <v>11126</v>
      </c>
      <c r="AA35" s="2">
        <f t="shared" si="41"/>
        <v>602</v>
      </c>
      <c r="AB35" s="29">
        <f t="shared" si="47"/>
        <v>0.77479108635097493</v>
      </c>
      <c r="AC35" s="32">
        <f t="shared" si="3"/>
        <v>-222</v>
      </c>
      <c r="AD35" s="1">
        <f t="shared" si="37"/>
        <v>3234</v>
      </c>
      <c r="AE35" s="1">
        <f t="shared" si="42"/>
        <v>260</v>
      </c>
      <c r="AF35" s="29">
        <f t="shared" si="4"/>
        <v>0.22520891364902507</v>
      </c>
      <c r="AG35" s="32">
        <f t="shared" si="5"/>
        <v>38</v>
      </c>
      <c r="AH35" s="34">
        <f t="shared" si="48"/>
        <v>0.30162412993039445</v>
      </c>
      <c r="AI35" s="34">
        <f>IFERROR(AD35/3.974,0)</f>
        <v>813.78963261197782</v>
      </c>
      <c r="AJ35" s="14">
        <v>2817</v>
      </c>
      <c r="AK35" s="2">
        <f t="shared" si="43"/>
        <v>238</v>
      </c>
      <c r="AL35" s="2">
        <f t="shared" si="49"/>
        <v>9.2283830942225586E-2</v>
      </c>
      <c r="AM35" s="34">
        <f>IFERROR(AJ35/3.974,0)</f>
        <v>708.8575742325113</v>
      </c>
      <c r="AN35" s="34">
        <f t="shared" si="50"/>
        <v>0.8710575139146568</v>
      </c>
      <c r="AO35" s="14">
        <v>573</v>
      </c>
      <c r="AP35" s="2">
        <f t="shared" si="44"/>
        <v>43</v>
      </c>
      <c r="AQ35" s="2">
        <f t="shared" si="38"/>
        <v>8.1132075471698206E-2</v>
      </c>
      <c r="AR35" s="34">
        <f>IFERROR(AO35/3.974,0)</f>
        <v>144.18721690991444</v>
      </c>
      <c r="AS35" s="14">
        <v>213</v>
      </c>
      <c r="AT35" s="2">
        <f t="shared" si="39"/>
        <v>13</v>
      </c>
      <c r="AU35" s="2">
        <f t="shared" si="51"/>
        <v>6.4999999999999947E-2</v>
      </c>
      <c r="AV35" s="34">
        <f>IFERROR(AS35/3.974,0)</f>
        <v>53.598389531957721</v>
      </c>
      <c r="AW35" s="80">
        <f t="shared" si="52"/>
        <v>6.5862708719851573E-2</v>
      </c>
      <c r="AX35" s="14">
        <v>102</v>
      </c>
      <c r="AY35">
        <f t="shared" si="40"/>
        <v>-2</v>
      </c>
      <c r="AZ35">
        <f t="shared" si="53"/>
        <v>-1.9230769230769273E-2</v>
      </c>
      <c r="BA35" s="35">
        <f>IFERROR(AX35/3.974,0)</f>
        <v>25.666834423754402</v>
      </c>
      <c r="BB35" s="51">
        <f t="shared" si="54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13"/>
        <v>292</v>
      </c>
      <c r="BE35" s="51">
        <f t="shared" si="55"/>
        <v>8.5555230002930083E-2</v>
      </c>
      <c r="BF35" s="35">
        <f>IFERROR(BC35/3.974,0)</f>
        <v>932.3100150981378</v>
      </c>
      <c r="BG35" s="35">
        <f t="shared" si="56"/>
        <v>1.1456400742115027</v>
      </c>
      <c r="BH35" s="45">
        <v>144</v>
      </c>
      <c r="BI35" s="48">
        <f t="shared" si="16"/>
        <v>9</v>
      </c>
      <c r="BJ35" s="14">
        <v>1374</v>
      </c>
      <c r="BK35" s="48">
        <f t="shared" si="17"/>
        <v>125</v>
      </c>
      <c r="BL35" s="14">
        <v>1248</v>
      </c>
      <c r="BM35" s="48">
        <f t="shared" si="18"/>
        <v>97</v>
      </c>
      <c r="BN35" s="14">
        <v>403</v>
      </c>
      <c r="BO35" s="48">
        <f t="shared" si="19"/>
        <v>23</v>
      </c>
      <c r="BP35" s="14">
        <v>65</v>
      </c>
      <c r="BQ35" s="48">
        <f t="shared" si="20"/>
        <v>6</v>
      </c>
      <c r="BR35" s="17"/>
      <c r="BS35" s="24">
        <f t="shared" si="21"/>
        <v>0</v>
      </c>
      <c r="BT35" s="17"/>
      <c r="BU35" s="24">
        <f t="shared" si="22"/>
        <v>0</v>
      </c>
      <c r="BV35" s="17"/>
      <c r="BW35" s="24">
        <f t="shared" si="23"/>
        <v>0</v>
      </c>
      <c r="BX35" s="17"/>
      <c r="BY35" s="24">
        <f t="shared" si="24"/>
        <v>0</v>
      </c>
      <c r="BZ35" s="20"/>
      <c r="CA35" s="27">
        <f t="shared" si="25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26"/>
        <v>166</v>
      </c>
      <c r="E36" s="10">
        <v>79</v>
      </c>
      <c r="F36">
        <f t="shared" ref="F36:F67" si="57">E36-E35</f>
        <v>5</v>
      </c>
      <c r="G36" s="10">
        <v>29</v>
      </c>
      <c r="H36">
        <f t="shared" si="45"/>
        <v>6</v>
      </c>
      <c r="I36">
        <f t="shared" si="27"/>
        <v>3292</v>
      </c>
      <c r="J36">
        <f t="shared" si="35"/>
        <v>155</v>
      </c>
      <c r="K36">
        <f t="shared" si="28"/>
        <v>2.3235294117647059E-2</v>
      </c>
      <c r="L36">
        <f t="shared" si="29"/>
        <v>8.5294117647058826E-3</v>
      </c>
      <c r="M36">
        <f t="shared" si="30"/>
        <v>0.96823529411764708</v>
      </c>
      <c r="N36">
        <f t="shared" si="46"/>
        <v>4.8823529411764703E-2</v>
      </c>
      <c r="O36">
        <f t="shared" si="31"/>
        <v>6.3291139240506333E-2</v>
      </c>
      <c r="P36">
        <f t="shared" si="32"/>
        <v>0.20689655172413793</v>
      </c>
      <c r="Q36">
        <f t="shared" si="33"/>
        <v>4.7083839611178617E-2</v>
      </c>
      <c r="R36">
        <f>+IFERROR(C36/3.974,"")</f>
        <v>855.56114745848004</v>
      </c>
      <c r="S36">
        <f>+IFERROR(E36/3.974,"")</f>
        <v>19.879214896829389</v>
      </c>
      <c r="T36">
        <f>+IFERROR(G36/3.974,"")</f>
        <v>7.2974333165576244</v>
      </c>
      <c r="U36">
        <f>+IFERROR(I36/3.974,"")</f>
        <v>828.38449924509302</v>
      </c>
      <c r="V36" s="12">
        <v>14985</v>
      </c>
      <c r="W36" s="1">
        <f t="shared" si="36"/>
        <v>625</v>
      </c>
      <c r="X36" s="1">
        <f t="shared" si="1"/>
        <v>-237</v>
      </c>
      <c r="Y36" s="34">
        <f>IFERROR(V36/3.974,0)</f>
        <v>3770.7599396074484</v>
      </c>
      <c r="Z36" s="14">
        <v>11585</v>
      </c>
      <c r="AA36" s="2">
        <f t="shared" si="41"/>
        <v>459</v>
      </c>
      <c r="AB36" s="29">
        <f t="shared" si="47"/>
        <v>0.77310643977310645</v>
      </c>
      <c r="AC36" s="32">
        <f t="shared" si="3"/>
        <v>-143</v>
      </c>
      <c r="AD36" s="1">
        <f t="shared" si="37"/>
        <v>3400</v>
      </c>
      <c r="AE36" s="1">
        <f t="shared" si="42"/>
        <v>166</v>
      </c>
      <c r="AF36" s="29">
        <f t="shared" si="4"/>
        <v>0.22689356022689355</v>
      </c>
      <c r="AG36" s="32">
        <f t="shared" si="5"/>
        <v>-94</v>
      </c>
      <c r="AH36" s="34">
        <f t="shared" si="48"/>
        <v>0.2656</v>
      </c>
      <c r="AI36" s="34">
        <f>IFERROR(AD36/3.974,0)</f>
        <v>855.56114745848004</v>
      </c>
      <c r="AJ36" s="14">
        <v>2955</v>
      </c>
      <c r="AK36" s="2">
        <f t="shared" si="43"/>
        <v>138</v>
      </c>
      <c r="AL36" s="2">
        <f t="shared" si="49"/>
        <v>4.8988285410010546E-2</v>
      </c>
      <c r="AM36" s="34">
        <f>IFERROR(AJ36/3.974,0)</f>
        <v>743.58329139406135</v>
      </c>
      <c r="AN36" s="34">
        <f t="shared" si="50"/>
        <v>0.86911764705882355</v>
      </c>
      <c r="AO36" s="14">
        <v>651</v>
      </c>
      <c r="AP36" s="2">
        <f t="shared" si="44"/>
        <v>78</v>
      </c>
      <c r="AQ36" s="2">
        <f t="shared" si="38"/>
        <v>0.13612565445026181</v>
      </c>
      <c r="AR36" s="34">
        <f>IFERROR(AO36/3.974,0)</f>
        <v>163.81479617513838</v>
      </c>
      <c r="AS36" s="14">
        <v>223</v>
      </c>
      <c r="AT36" s="2">
        <f t="shared" si="39"/>
        <v>10</v>
      </c>
      <c r="AU36" s="2">
        <f t="shared" si="51"/>
        <v>4.6948356807511749E-2</v>
      </c>
      <c r="AV36" s="34">
        <f>IFERROR(AS36/3.974,0)</f>
        <v>56.114745848012078</v>
      </c>
      <c r="AW36" s="80">
        <f t="shared" si="52"/>
        <v>6.5588235294117642E-2</v>
      </c>
      <c r="AX36" s="14">
        <v>106</v>
      </c>
      <c r="AY36">
        <f t="shared" si="40"/>
        <v>4</v>
      </c>
      <c r="AZ36">
        <f t="shared" si="53"/>
        <v>3.9215686274509887E-2</v>
      </c>
      <c r="BA36" s="35">
        <f>IFERROR(AX36/3.974,0)</f>
        <v>26.673376950176145</v>
      </c>
      <c r="BB36" s="51">
        <f t="shared" si="54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13"/>
        <v>230</v>
      </c>
      <c r="BE36" s="51">
        <f t="shared" si="55"/>
        <v>6.2078272604588314E-2</v>
      </c>
      <c r="BF36" s="35">
        <f>IFERROR(BC36/3.974,0)</f>
        <v>990.18621036738796</v>
      </c>
      <c r="BG36" s="35">
        <f t="shared" si="56"/>
        <v>1.1573529411764707</v>
      </c>
      <c r="BH36" s="45">
        <v>156</v>
      </c>
      <c r="BI36" s="48">
        <f t="shared" si="16"/>
        <v>12</v>
      </c>
      <c r="BJ36" s="14">
        <v>1456</v>
      </c>
      <c r="BK36" s="48">
        <f t="shared" si="17"/>
        <v>82</v>
      </c>
      <c r="BL36" s="14">
        <v>1299</v>
      </c>
      <c r="BM36" s="48">
        <f t="shared" si="18"/>
        <v>51</v>
      </c>
      <c r="BN36" s="14">
        <v>420</v>
      </c>
      <c r="BO36" s="48">
        <f t="shared" si="19"/>
        <v>17</v>
      </c>
      <c r="BP36" s="14">
        <v>69</v>
      </c>
      <c r="BQ36" s="48">
        <f t="shared" si="20"/>
        <v>4</v>
      </c>
      <c r="BR36" s="17"/>
      <c r="BS36" s="24">
        <f t="shared" si="21"/>
        <v>0</v>
      </c>
      <c r="BT36" s="17"/>
      <c r="BU36" s="24">
        <f t="shared" si="22"/>
        <v>0</v>
      </c>
      <c r="BV36" s="17"/>
      <c r="BW36" s="24">
        <f t="shared" si="23"/>
        <v>0</v>
      </c>
      <c r="BX36" s="17"/>
      <c r="BY36" s="24">
        <f t="shared" si="24"/>
        <v>0</v>
      </c>
      <c r="BZ36" s="20"/>
      <c r="CA36" s="27">
        <f t="shared" si="25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26"/>
        <v>72</v>
      </c>
      <c r="E37" s="10">
        <v>87</v>
      </c>
      <c r="F37">
        <f t="shared" si="57"/>
        <v>8</v>
      </c>
      <c r="G37" s="10">
        <v>61</v>
      </c>
      <c r="H37">
        <v>0</v>
      </c>
      <c r="I37">
        <f t="shared" si="27"/>
        <v>3324</v>
      </c>
      <c r="J37">
        <f t="shared" si="35"/>
        <v>32</v>
      </c>
      <c r="K37">
        <f t="shared" si="28"/>
        <v>2.5057603686635944E-2</v>
      </c>
      <c r="L37">
        <f t="shared" si="29"/>
        <v>1.7569124423963134E-2</v>
      </c>
      <c r="M37">
        <f t="shared" si="30"/>
        <v>0.95737327188940091</v>
      </c>
      <c r="N37">
        <f t="shared" si="46"/>
        <v>2.0737327188940093E-2</v>
      </c>
      <c r="O37">
        <f t="shared" si="31"/>
        <v>9.1954022988505746E-2</v>
      </c>
      <c r="P37">
        <f t="shared" si="32"/>
        <v>0</v>
      </c>
      <c r="Q37">
        <f t="shared" si="33"/>
        <v>9.6269554753309269E-3</v>
      </c>
      <c r="R37">
        <f>+IFERROR(C37/3.974,"")</f>
        <v>873.67891293407138</v>
      </c>
      <c r="S37">
        <f>+IFERROR(E37/3.974,"")</f>
        <v>21.892299949672871</v>
      </c>
      <c r="T37">
        <f>+IFERROR(G37/3.974,"")</f>
        <v>15.349773527931553</v>
      </c>
      <c r="U37">
        <f>+IFERROR(I37/3.974,"")</f>
        <v>836.43683945646694</v>
      </c>
      <c r="V37" s="12">
        <v>15567</v>
      </c>
      <c r="W37" s="1">
        <f t="shared" si="36"/>
        <v>582</v>
      </c>
      <c r="X37" s="1">
        <f t="shared" si="1"/>
        <v>-43</v>
      </c>
      <c r="Y37" s="34">
        <f>IFERROR(V37/3.974,0)</f>
        <v>3917.2118772018116</v>
      </c>
      <c r="Z37" s="14">
        <v>11925</v>
      </c>
      <c r="AA37" s="2">
        <f t="shared" si="41"/>
        <v>340</v>
      </c>
      <c r="AB37" s="29">
        <f t="shared" si="47"/>
        <v>0.76604355367122756</v>
      </c>
      <c r="AC37" s="32">
        <f t="shared" si="3"/>
        <v>-119</v>
      </c>
      <c r="AD37" s="1">
        <f t="shared" si="37"/>
        <v>3642</v>
      </c>
      <c r="AE37" s="1">
        <f t="shared" si="42"/>
        <v>242</v>
      </c>
      <c r="AF37" s="29">
        <f t="shared" si="4"/>
        <v>0.23395644632877241</v>
      </c>
      <c r="AG37" s="32">
        <f t="shared" si="5"/>
        <v>76</v>
      </c>
      <c r="AH37" s="34">
        <f t="shared" si="48"/>
        <v>0.41580756013745707</v>
      </c>
      <c r="AI37" s="34">
        <f>IFERROR(AD37/3.974,0)</f>
        <v>916.45697030699546</v>
      </c>
      <c r="AJ37" s="14">
        <v>2983</v>
      </c>
      <c r="AK37" s="2">
        <f t="shared" si="43"/>
        <v>28</v>
      </c>
      <c r="AL37" s="2">
        <f t="shared" si="49"/>
        <v>9.4754653130286748E-3</v>
      </c>
      <c r="AM37" s="34">
        <f>IFERROR(AJ37/3.974,0)</f>
        <v>750.62908907901351</v>
      </c>
      <c r="AN37" s="34">
        <f t="shared" si="50"/>
        <v>0.85915898617511521</v>
      </c>
      <c r="AO37" s="14"/>
      <c r="AP37" s="2">
        <f t="shared" si="44"/>
        <v>-651</v>
      </c>
      <c r="AQ37" s="2">
        <f t="shared" si="38"/>
        <v>-1</v>
      </c>
      <c r="AR37" s="34">
        <f>IFERROR(AO37/3.974,0)</f>
        <v>0</v>
      </c>
      <c r="AS37" s="14">
        <v>229</v>
      </c>
      <c r="AT37" s="2">
        <f t="shared" si="39"/>
        <v>6</v>
      </c>
      <c r="AU37" s="2">
        <f t="shared" si="51"/>
        <v>2.6905829596412634E-2</v>
      </c>
      <c r="AV37" s="34">
        <f>IFERROR(AS37/3.974,0)</f>
        <v>57.624559637644687</v>
      </c>
      <c r="AW37" s="80">
        <f t="shared" si="52"/>
        <v>6.5956221198156681E-2</v>
      </c>
      <c r="AX37" s="14">
        <v>105</v>
      </c>
      <c r="AY37">
        <f t="shared" si="40"/>
        <v>-1</v>
      </c>
      <c r="AZ37">
        <f t="shared" si="53"/>
        <v>-9.4339622641509413E-3</v>
      </c>
      <c r="BA37" s="35">
        <f>IFERROR(AX37/3.974,0)</f>
        <v>26.421741318570707</v>
      </c>
      <c r="BB37" s="51">
        <f t="shared" si="54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13"/>
        <v>-618</v>
      </c>
      <c r="BE37" s="51">
        <f t="shared" si="55"/>
        <v>-0.15705209656925034</v>
      </c>
      <c r="BF37" s="35">
        <f>IFERROR(BC37/3.974,0)</f>
        <v>834.67539003522893</v>
      </c>
      <c r="BG37" s="35">
        <f t="shared" si="56"/>
        <v>0.9553571428571429</v>
      </c>
      <c r="BH37" s="45">
        <v>159</v>
      </c>
      <c r="BI37" s="48">
        <f t="shared" si="16"/>
        <v>3</v>
      </c>
      <c r="BJ37" s="14">
        <v>1502</v>
      </c>
      <c r="BK37" s="48">
        <f t="shared" si="17"/>
        <v>46</v>
      </c>
      <c r="BL37" s="14">
        <v>1308</v>
      </c>
      <c r="BM37" s="48">
        <f t="shared" si="18"/>
        <v>9</v>
      </c>
      <c r="BN37" s="14">
        <v>429</v>
      </c>
      <c r="BO37" s="48">
        <f t="shared" si="19"/>
        <v>9</v>
      </c>
      <c r="BP37" s="14">
        <v>74</v>
      </c>
      <c r="BQ37" s="48">
        <f t="shared" si="20"/>
        <v>5</v>
      </c>
      <c r="BR37" s="17"/>
      <c r="BS37" s="24">
        <f t="shared" si="21"/>
        <v>0</v>
      </c>
      <c r="BT37" s="17"/>
      <c r="BU37" s="24">
        <f t="shared" si="22"/>
        <v>0</v>
      </c>
      <c r="BV37" s="17"/>
      <c r="BW37" s="24">
        <f t="shared" si="23"/>
        <v>0</v>
      </c>
      <c r="BX37" s="17"/>
      <c r="BY37" s="24">
        <f t="shared" si="24"/>
        <v>0</v>
      </c>
      <c r="BZ37" s="20"/>
      <c r="CA37" s="27">
        <f t="shared" si="25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26"/>
        <v>102</v>
      </c>
      <c r="E38" s="10">
        <v>94</v>
      </c>
      <c r="F38">
        <f t="shared" si="57"/>
        <v>7</v>
      </c>
      <c r="G38" s="10">
        <v>1881</v>
      </c>
      <c r="H38">
        <v>0</v>
      </c>
      <c r="I38">
        <f t="shared" si="27"/>
        <v>1599</v>
      </c>
      <c r="J38">
        <f t="shared" si="35"/>
        <v>-1725</v>
      </c>
      <c r="K38">
        <f t="shared" si="28"/>
        <v>2.6301063234471182E-2</v>
      </c>
      <c r="L38">
        <f t="shared" si="29"/>
        <v>0.52630106323447123</v>
      </c>
      <c r="M38">
        <f t="shared" si="30"/>
        <v>0.44739787353105764</v>
      </c>
      <c r="N38">
        <f t="shared" si="46"/>
        <v>2.8539451594851706E-2</v>
      </c>
      <c r="O38">
        <f t="shared" si="31"/>
        <v>7.4468085106382975E-2</v>
      </c>
      <c r="P38">
        <f t="shared" si="32"/>
        <v>0</v>
      </c>
      <c r="Q38">
        <f t="shared" si="33"/>
        <v>-1.0787992495309568</v>
      </c>
      <c r="R38">
        <f>+IFERROR(C38/3.974,"")</f>
        <v>899.34574735782587</v>
      </c>
      <c r="S38">
        <f>+IFERROR(E38/3.974,"")</f>
        <v>23.653749370910919</v>
      </c>
      <c r="T38">
        <f>+IFERROR(G38/3.974,"")</f>
        <v>473.32662304982381</v>
      </c>
      <c r="U38">
        <f>+IFERROR(I38/3.974,"")</f>
        <v>402.36537493709108</v>
      </c>
      <c r="V38" s="12">
        <v>16053</v>
      </c>
      <c r="W38" s="1">
        <f t="shared" si="36"/>
        <v>486</v>
      </c>
      <c r="X38" s="1">
        <f t="shared" si="1"/>
        <v>-96</v>
      </c>
      <c r="Y38" s="34">
        <f>IFERROR(V38/3.974,0)</f>
        <v>4039.5067941620532</v>
      </c>
      <c r="Z38" s="14">
        <v>12309</v>
      </c>
      <c r="AA38" s="2">
        <f t="shared" si="41"/>
        <v>384</v>
      </c>
      <c r="AB38" s="29">
        <f t="shared" si="47"/>
        <v>0.76677256587553733</v>
      </c>
      <c r="AC38" s="32">
        <f t="shared" si="3"/>
        <v>44</v>
      </c>
      <c r="AD38" s="1">
        <f t="shared" si="37"/>
        <v>3744</v>
      </c>
      <c r="AE38" s="1">
        <f t="shared" si="42"/>
        <v>102</v>
      </c>
      <c r="AF38" s="29">
        <f t="shared" si="4"/>
        <v>0.23322743412446273</v>
      </c>
      <c r="AG38" s="32">
        <f t="shared" si="5"/>
        <v>-140</v>
      </c>
      <c r="AH38" s="34">
        <f t="shared" si="48"/>
        <v>0.20987654320987653</v>
      </c>
      <c r="AI38" s="34">
        <f>IFERROR(AD38/3.974,0)</f>
        <v>942.12380473074984</v>
      </c>
      <c r="AJ38" s="14">
        <v>3101</v>
      </c>
      <c r="AK38" s="2">
        <f t="shared" si="43"/>
        <v>118</v>
      </c>
      <c r="AL38" s="2">
        <f t="shared" si="49"/>
        <v>3.9557492457257704E-2</v>
      </c>
      <c r="AM38" s="34">
        <f>IFERROR(AJ38/3.974,0)</f>
        <v>780.32209360845491</v>
      </c>
      <c r="AN38" s="34">
        <f t="shared" si="50"/>
        <v>0.86765528819250137</v>
      </c>
      <c r="AO38" s="14">
        <v>702</v>
      </c>
      <c r="AP38" s="2">
        <f t="shared" si="44"/>
        <v>702</v>
      </c>
      <c r="AQ38" s="2">
        <f t="shared" si="38"/>
        <v>-1</v>
      </c>
      <c r="AR38" s="34">
        <f>IFERROR(AO38/3.974,0)</f>
        <v>176.6482133870156</v>
      </c>
      <c r="AS38" s="14">
        <v>230</v>
      </c>
      <c r="AT38" s="2">
        <f t="shared" si="39"/>
        <v>1</v>
      </c>
      <c r="AU38" s="2">
        <f t="shared" si="51"/>
        <v>4.366812227074135E-3</v>
      </c>
      <c r="AV38" s="34">
        <f>IFERROR(AS38/3.974,0)</f>
        <v>57.876195269250125</v>
      </c>
      <c r="AW38" s="80">
        <f t="shared" si="52"/>
        <v>6.4353665360940129E-2</v>
      </c>
      <c r="AX38" s="14">
        <v>106</v>
      </c>
      <c r="AY38">
        <f t="shared" si="40"/>
        <v>1</v>
      </c>
      <c r="AZ38">
        <f t="shared" si="53"/>
        <v>9.52380952380949E-3</v>
      </c>
      <c r="BA38" s="35">
        <f>IFERROR(AX38/3.974,0)</f>
        <v>26.673376950176145</v>
      </c>
      <c r="BB38" s="51">
        <f t="shared" si="54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13"/>
        <v>822</v>
      </c>
      <c r="BE38" s="51">
        <f t="shared" si="55"/>
        <v>0.24781429002110333</v>
      </c>
      <c r="BF38" s="35">
        <f>IFERROR(BC38/3.974,0)</f>
        <v>1041.5198792148967</v>
      </c>
      <c r="BG38" s="35">
        <f t="shared" si="56"/>
        <v>1.1580861779518747</v>
      </c>
      <c r="BH38" s="45">
        <v>165</v>
      </c>
      <c r="BI38" s="48">
        <f t="shared" si="16"/>
        <v>6</v>
      </c>
      <c r="BJ38" s="14">
        <v>1548</v>
      </c>
      <c r="BK38" s="48">
        <f t="shared" si="17"/>
        <v>46</v>
      </c>
      <c r="BL38" s="14">
        <v>1346</v>
      </c>
      <c r="BM38" s="48">
        <f t="shared" si="18"/>
        <v>38</v>
      </c>
      <c r="BN38" s="14">
        <v>441</v>
      </c>
      <c r="BO38" s="48">
        <f t="shared" si="19"/>
        <v>12</v>
      </c>
      <c r="BP38" s="14">
        <v>74</v>
      </c>
      <c r="BQ38" s="48">
        <f t="shared" si="20"/>
        <v>0</v>
      </c>
      <c r="BR38" s="17"/>
      <c r="BS38" s="24">
        <f t="shared" si="21"/>
        <v>0</v>
      </c>
      <c r="BT38" s="17"/>
      <c r="BU38" s="24">
        <f t="shared" si="22"/>
        <v>0</v>
      </c>
      <c r="BV38" s="17"/>
      <c r="BW38" s="24">
        <f t="shared" si="23"/>
        <v>0</v>
      </c>
      <c r="BX38" s="17"/>
      <c r="BY38" s="24">
        <f t="shared" si="24"/>
        <v>0</v>
      </c>
      <c r="BZ38" s="20"/>
      <c r="CA38" s="27">
        <f t="shared" si="25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26"/>
        <v>177</v>
      </c>
      <c r="E39" s="10">
        <v>95</v>
      </c>
      <c r="F39">
        <f t="shared" si="57"/>
        <v>1</v>
      </c>
      <c r="G39" s="10">
        <v>1884</v>
      </c>
      <c r="H39">
        <f t="shared" ref="H39:H79" si="58">G39-G38</f>
        <v>3</v>
      </c>
      <c r="I39">
        <f t="shared" si="27"/>
        <v>1772</v>
      </c>
      <c r="J39">
        <f t="shared" si="35"/>
        <v>173</v>
      </c>
      <c r="K39">
        <f t="shared" si="28"/>
        <v>2.5326579578778992E-2</v>
      </c>
      <c r="L39">
        <f t="shared" si="29"/>
        <v>0.50226606238336446</v>
      </c>
      <c r="M39">
        <f t="shared" si="30"/>
        <v>0.47240735803785655</v>
      </c>
      <c r="N39">
        <f t="shared" si="46"/>
        <v>4.7187416688882967E-2</v>
      </c>
      <c r="O39">
        <f t="shared" si="31"/>
        <v>1.0526315789473684E-2</v>
      </c>
      <c r="P39">
        <f t="shared" si="32"/>
        <v>1.5923566878980893E-3</v>
      </c>
      <c r="Q39">
        <f t="shared" si="33"/>
        <v>9.7629796839729124E-2</v>
      </c>
      <c r="R39">
        <f>+IFERROR(C39/3.974,"")</f>
        <v>943.88525415198785</v>
      </c>
      <c r="S39">
        <f>+IFERROR(E39/3.974,"")</f>
        <v>23.905385002516354</v>
      </c>
      <c r="T39">
        <f>+IFERROR(G39/3.974,"")</f>
        <v>474.08152994464012</v>
      </c>
      <c r="U39">
        <f>+IFERROR(I39/3.974,"")</f>
        <v>445.89833920483136</v>
      </c>
      <c r="V39" s="12">
        <v>16854</v>
      </c>
      <c r="W39" s="1">
        <f t="shared" si="36"/>
        <v>801</v>
      </c>
      <c r="X39" s="1">
        <f t="shared" si="1"/>
        <v>315</v>
      </c>
      <c r="Y39" s="34">
        <f>IFERROR(V39/3.974,0)</f>
        <v>4241.0669350780072</v>
      </c>
      <c r="Z39" s="14">
        <v>12917</v>
      </c>
      <c r="AA39" s="2">
        <f t="shared" si="41"/>
        <v>608</v>
      </c>
      <c r="AB39" s="29">
        <f t="shared" si="47"/>
        <v>0.76640560104426247</v>
      </c>
      <c r="AC39" s="32">
        <f t="shared" si="3"/>
        <v>224</v>
      </c>
      <c r="AD39" s="1">
        <f t="shared" si="37"/>
        <v>3937</v>
      </c>
      <c r="AE39" s="1">
        <f t="shared" si="42"/>
        <v>193</v>
      </c>
      <c r="AF39" s="29">
        <f t="shared" si="4"/>
        <v>0.2335943989557375</v>
      </c>
      <c r="AG39" s="32">
        <f t="shared" si="5"/>
        <v>91</v>
      </c>
      <c r="AH39" s="34">
        <f t="shared" si="48"/>
        <v>0.24094881398252185</v>
      </c>
      <c r="AI39" s="34">
        <f>IFERROR(AD39/3.974,0)</f>
        <v>990.68948163059883</v>
      </c>
      <c r="AJ39" s="14">
        <v>3240</v>
      </c>
      <c r="AK39" s="2">
        <f t="shared" si="43"/>
        <v>139</v>
      </c>
      <c r="AL39" s="2">
        <f t="shared" si="49"/>
        <v>4.4824250241857433E-2</v>
      </c>
      <c r="AM39" s="34">
        <f>IFERROR(AJ39/3.974,0)</f>
        <v>815.29944640161045</v>
      </c>
      <c r="AN39" s="34">
        <f t="shared" si="50"/>
        <v>0.86376966142362033</v>
      </c>
      <c r="AO39" s="14"/>
      <c r="AP39" s="2">
        <f t="shared" si="44"/>
        <v>-702</v>
      </c>
      <c r="AQ39" s="2">
        <f t="shared" si="38"/>
        <v>-1</v>
      </c>
      <c r="AR39" s="34">
        <f>IFERROR(AO39/3.974,0)</f>
        <v>0</v>
      </c>
      <c r="AS39" s="14">
        <v>227</v>
      </c>
      <c r="AT39" s="2">
        <f t="shared" si="39"/>
        <v>-3</v>
      </c>
      <c r="AU39" s="2">
        <f t="shared" si="51"/>
        <v>-1.3043478260869601E-2</v>
      </c>
      <c r="AV39" s="34">
        <f>IFERROR(AS39/3.974,0)</f>
        <v>57.121288374433817</v>
      </c>
      <c r="AW39" s="80">
        <f t="shared" si="52"/>
        <v>6.0517195414556121E-2</v>
      </c>
      <c r="AX39" s="14">
        <v>106</v>
      </c>
      <c r="AY39">
        <f t="shared" si="40"/>
        <v>0</v>
      </c>
      <c r="AZ39">
        <f t="shared" si="53"/>
        <v>0</v>
      </c>
      <c r="BA39" s="35">
        <f>IFERROR(AX39/3.974,0)</f>
        <v>26.673376950176145</v>
      </c>
      <c r="BB39" s="51">
        <f t="shared" si="54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13"/>
        <v>-566</v>
      </c>
      <c r="BE39" s="51">
        <f t="shared" si="55"/>
        <v>-0.13674800676491905</v>
      </c>
      <c r="BF39" s="35">
        <f>IFERROR(BC39/3.974,0)</f>
        <v>899.09411172622038</v>
      </c>
      <c r="BG39" s="35">
        <f t="shared" si="56"/>
        <v>0.95254598773660359</v>
      </c>
      <c r="BH39" s="45">
        <v>173</v>
      </c>
      <c r="BI39" s="48">
        <f t="shared" si="16"/>
        <v>8</v>
      </c>
      <c r="BJ39" s="14">
        <v>1622</v>
      </c>
      <c r="BK39" s="48">
        <f t="shared" si="17"/>
        <v>74</v>
      </c>
      <c r="BL39" s="14">
        <v>1416</v>
      </c>
      <c r="BM39" s="48">
        <f t="shared" si="18"/>
        <v>70</v>
      </c>
      <c r="BN39" s="14">
        <v>462</v>
      </c>
      <c r="BO39" s="48">
        <f t="shared" si="19"/>
        <v>21</v>
      </c>
      <c r="BP39" s="14">
        <v>78</v>
      </c>
      <c r="BQ39" s="48">
        <f t="shared" si="20"/>
        <v>4</v>
      </c>
      <c r="BR39" s="17"/>
      <c r="BS39" s="24">
        <f t="shared" si="21"/>
        <v>0</v>
      </c>
      <c r="BT39" s="17"/>
      <c r="BU39" s="24">
        <f t="shared" si="22"/>
        <v>0</v>
      </c>
      <c r="BV39" s="17"/>
      <c r="BW39" s="24">
        <f t="shared" si="23"/>
        <v>0</v>
      </c>
      <c r="BX39" s="17"/>
      <c r="BY39" s="24">
        <f t="shared" si="24"/>
        <v>0</v>
      </c>
      <c r="BZ39" s="20"/>
      <c r="CA39" s="27">
        <f t="shared" si="25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26"/>
        <v>265</v>
      </c>
      <c r="E40" s="10">
        <v>103</v>
      </c>
      <c r="F40">
        <f t="shared" si="57"/>
        <v>8</v>
      </c>
      <c r="G40" s="10">
        <v>1907</v>
      </c>
      <c r="H40">
        <f t="shared" si="58"/>
        <v>23</v>
      </c>
      <c r="I40">
        <f t="shared" si="27"/>
        <v>2006</v>
      </c>
      <c r="J40">
        <f t="shared" si="35"/>
        <v>234</v>
      </c>
      <c r="K40">
        <f t="shared" si="28"/>
        <v>2.5647410358565739E-2</v>
      </c>
      <c r="L40">
        <f t="shared" si="29"/>
        <v>0.47485059760956178</v>
      </c>
      <c r="M40">
        <f t="shared" si="30"/>
        <v>0.49950199203187251</v>
      </c>
      <c r="N40">
        <f t="shared" si="46"/>
        <v>6.5986055776892427E-2</v>
      </c>
      <c r="O40">
        <f t="shared" si="31"/>
        <v>7.7669902912621352E-2</v>
      </c>
      <c r="P40">
        <f t="shared" si="32"/>
        <v>1.2060828526481384E-2</v>
      </c>
      <c r="Q40">
        <f t="shared" si="33"/>
        <v>0.11665004985044865</v>
      </c>
      <c r="R40">
        <f>+IFERROR(C40/3.974,"")</f>
        <v>1010.5686965274282</v>
      </c>
      <c r="S40">
        <f>+IFERROR(E40/3.974,"")</f>
        <v>25.918470055359837</v>
      </c>
      <c r="T40">
        <f>+IFERROR(G40/3.974,"")</f>
        <v>479.86914947156515</v>
      </c>
      <c r="U40">
        <f>+IFERROR(I40/3.974,"")</f>
        <v>504.78107700050327</v>
      </c>
      <c r="V40" s="12">
        <v>17850</v>
      </c>
      <c r="W40" s="1">
        <f t="shared" si="36"/>
        <v>996</v>
      </c>
      <c r="X40" s="1">
        <f t="shared" si="1"/>
        <v>195</v>
      </c>
      <c r="Y40" s="34">
        <f>IFERROR(V40/3.974,0)</f>
        <v>4491.6960241570205</v>
      </c>
      <c r="Z40" s="14">
        <v>13614</v>
      </c>
      <c r="AA40" s="2">
        <f t="shared" si="41"/>
        <v>697</v>
      </c>
      <c r="AB40" s="29">
        <f t="shared" si="47"/>
        <v>0.76268907563025212</v>
      </c>
      <c r="AC40" s="32">
        <f t="shared" si="3"/>
        <v>89</v>
      </c>
      <c r="AD40" s="1">
        <f t="shared" si="37"/>
        <v>4236</v>
      </c>
      <c r="AE40" s="1">
        <f t="shared" si="42"/>
        <v>299</v>
      </c>
      <c r="AF40" s="29">
        <f t="shared" si="4"/>
        <v>0.23731092436974791</v>
      </c>
      <c r="AG40" s="32">
        <f t="shared" si="5"/>
        <v>106</v>
      </c>
      <c r="AH40" s="34">
        <f t="shared" si="48"/>
        <v>0.30020080321285142</v>
      </c>
      <c r="AI40" s="34">
        <f>IFERROR(AD40/3.974,0)</f>
        <v>1065.9285354806241</v>
      </c>
      <c r="AJ40" s="14">
        <v>3483</v>
      </c>
      <c r="AK40" s="2">
        <f t="shared" si="43"/>
        <v>243</v>
      </c>
      <c r="AL40" s="2">
        <f t="shared" si="49"/>
        <v>7.4999999999999956E-2</v>
      </c>
      <c r="AM40" s="34">
        <f>IFERROR(AJ40/3.974,0)</f>
        <v>876.44690488173126</v>
      </c>
      <c r="AN40" s="34">
        <f t="shared" si="50"/>
        <v>0.86728087649402386</v>
      </c>
      <c r="AO40" s="14">
        <v>784</v>
      </c>
      <c r="AP40" s="2">
        <f t="shared" si="44"/>
        <v>784</v>
      </c>
      <c r="AQ40" s="2">
        <f t="shared" si="38"/>
        <v>-1</v>
      </c>
      <c r="AR40" s="34">
        <f>IFERROR(AO40/3.974,0)</f>
        <v>197.2823351786613</v>
      </c>
      <c r="AS40" s="14">
        <v>227</v>
      </c>
      <c r="AT40" s="2">
        <f t="shared" si="39"/>
        <v>0</v>
      </c>
      <c r="AU40" s="2">
        <f t="shared" si="51"/>
        <v>0</v>
      </c>
      <c r="AV40" s="34">
        <f>IFERROR(AS40/3.974,0)</f>
        <v>57.121288374433817</v>
      </c>
      <c r="AW40" s="80">
        <f t="shared" si="52"/>
        <v>5.6523904382470118E-2</v>
      </c>
      <c r="AX40" s="14">
        <v>99</v>
      </c>
      <c r="AY40">
        <f t="shared" si="40"/>
        <v>-7</v>
      </c>
      <c r="AZ40">
        <f t="shared" si="53"/>
        <v>-6.6037735849056589E-2</v>
      </c>
      <c r="BA40" s="35">
        <f>IFERROR(AX40/3.974,0)</f>
        <v>24.911927528938097</v>
      </c>
      <c r="BB40" s="51">
        <f t="shared" si="54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13"/>
        <v>1020</v>
      </c>
      <c r="BE40" s="51">
        <f t="shared" si="55"/>
        <v>0.28547439126784213</v>
      </c>
      <c r="BF40" s="35">
        <f>IFERROR(BC40/3.974,0)</f>
        <v>1155.7624559637645</v>
      </c>
      <c r="BG40" s="35">
        <f t="shared" si="56"/>
        <v>1.1436752988047809</v>
      </c>
      <c r="BH40" s="45">
        <v>181</v>
      </c>
      <c r="BI40" s="48">
        <f t="shared" si="16"/>
        <v>8</v>
      </c>
      <c r="BJ40" s="14">
        <v>1739</v>
      </c>
      <c r="BK40" s="48">
        <f t="shared" si="17"/>
        <v>117</v>
      </c>
      <c r="BL40" s="14">
        <v>1522</v>
      </c>
      <c r="BM40" s="48">
        <f t="shared" si="18"/>
        <v>106</v>
      </c>
      <c r="BN40" s="14">
        <v>489</v>
      </c>
      <c r="BO40" s="48">
        <f t="shared" si="19"/>
        <v>27</v>
      </c>
      <c r="BP40" s="14">
        <v>85</v>
      </c>
      <c r="BQ40" s="48">
        <f t="shared" si="20"/>
        <v>7</v>
      </c>
      <c r="BR40" s="17"/>
      <c r="BS40" s="24">
        <f t="shared" si="21"/>
        <v>0</v>
      </c>
      <c r="BT40" s="17"/>
      <c r="BU40" s="24">
        <f t="shared" si="22"/>
        <v>0</v>
      </c>
      <c r="BV40" s="17"/>
      <c r="BW40" s="24">
        <f t="shared" si="23"/>
        <v>0</v>
      </c>
      <c r="BX40" s="17"/>
      <c r="BY40" s="24">
        <f t="shared" si="24"/>
        <v>0</v>
      </c>
      <c r="BZ40" s="20"/>
      <c r="CA40" s="27">
        <f t="shared" si="25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26"/>
        <v>194</v>
      </c>
      <c r="E41" s="10">
        <v>109</v>
      </c>
      <c r="F41">
        <f t="shared" si="57"/>
        <v>6</v>
      </c>
      <c r="G41" s="10">
        <v>1931</v>
      </c>
      <c r="H41">
        <f t="shared" si="58"/>
        <v>24</v>
      </c>
      <c r="I41">
        <f t="shared" si="27"/>
        <v>2170</v>
      </c>
      <c r="J41">
        <f t="shared" si="35"/>
        <v>164</v>
      </c>
      <c r="K41">
        <f t="shared" si="28"/>
        <v>2.5890736342042756E-2</v>
      </c>
      <c r="L41">
        <f t="shared" si="29"/>
        <v>0.45866983372921616</v>
      </c>
      <c r="M41">
        <f t="shared" si="30"/>
        <v>0.51543942992874114</v>
      </c>
      <c r="N41">
        <f t="shared" si="46"/>
        <v>4.6080760095011879E-2</v>
      </c>
      <c r="O41">
        <f t="shared" si="31"/>
        <v>5.5045871559633031E-2</v>
      </c>
      <c r="P41">
        <f t="shared" si="32"/>
        <v>1.2428793371310202E-2</v>
      </c>
      <c r="Q41">
        <f t="shared" si="33"/>
        <v>7.5576036866359442E-2</v>
      </c>
      <c r="R41">
        <f>+IFERROR(C41/3.974,"")</f>
        <v>1059.3860090588828</v>
      </c>
      <c r="S41">
        <f>+IFERROR(E41/3.974,"")</f>
        <v>27.42828384499245</v>
      </c>
      <c r="T41">
        <f>+IFERROR(G41/3.974,"")</f>
        <v>485.90840463009562</v>
      </c>
      <c r="U41">
        <f>+IFERROR(I41/3.974,"")</f>
        <v>546.04932058379461</v>
      </c>
      <c r="V41" s="12">
        <v>18559</v>
      </c>
      <c r="W41" s="1">
        <f t="shared" si="36"/>
        <v>709</v>
      </c>
      <c r="X41" s="1">
        <f t="shared" si="1"/>
        <v>-287</v>
      </c>
      <c r="Y41" s="34">
        <f>IFERROR(V41/3.974,0)</f>
        <v>4670.1056869652739</v>
      </c>
      <c r="Z41" s="14">
        <v>14131</v>
      </c>
      <c r="AA41" s="2">
        <f t="shared" si="41"/>
        <v>517</v>
      </c>
      <c r="AB41" s="29">
        <f t="shared" si="47"/>
        <v>0.76140955870467164</v>
      </c>
      <c r="AC41" s="32">
        <f t="shared" si="3"/>
        <v>-180</v>
      </c>
      <c r="AD41" s="1">
        <f t="shared" si="37"/>
        <v>4428</v>
      </c>
      <c r="AE41" s="1">
        <f t="shared" si="42"/>
        <v>192</v>
      </c>
      <c r="AF41" s="29">
        <f t="shared" si="4"/>
        <v>0.23859044129532841</v>
      </c>
      <c r="AG41" s="32">
        <f t="shared" si="5"/>
        <v>-107</v>
      </c>
      <c r="AH41" s="34">
        <f t="shared" si="48"/>
        <v>0.27080394922425954</v>
      </c>
      <c r="AI41" s="34">
        <f>IFERROR(AD41/3.974,0)</f>
        <v>1114.2425767488676</v>
      </c>
      <c r="AJ41" s="14">
        <v>3631</v>
      </c>
      <c r="AK41" s="2">
        <f t="shared" si="43"/>
        <v>148</v>
      </c>
      <c r="AL41" s="2">
        <f t="shared" si="49"/>
        <v>4.2492104507608319E-2</v>
      </c>
      <c r="AM41" s="34">
        <f>IFERROR(AJ41/3.974,0)</f>
        <v>913.68897835933569</v>
      </c>
      <c r="AN41" s="34">
        <f t="shared" si="50"/>
        <v>0.86247030878859854</v>
      </c>
      <c r="AO41" s="14"/>
      <c r="AP41" s="2">
        <f t="shared" si="44"/>
        <v>-784</v>
      </c>
      <c r="AQ41" s="2">
        <f t="shared" si="38"/>
        <v>-1</v>
      </c>
      <c r="AR41" s="34">
        <f>IFERROR(AO41/3.974,0)</f>
        <v>0</v>
      </c>
      <c r="AS41" s="14">
        <v>247</v>
      </c>
      <c r="AT41" s="2">
        <f t="shared" si="39"/>
        <v>20</v>
      </c>
      <c r="AU41" s="2">
        <f t="shared" si="51"/>
        <v>8.8105726872246715E-2</v>
      </c>
      <c r="AV41" s="34">
        <f>IFERROR(AS41/3.974,0)</f>
        <v>62.154001006542522</v>
      </c>
      <c r="AW41" s="80">
        <f t="shared" si="52"/>
        <v>5.866983372921615E-2</v>
      </c>
      <c r="AX41" s="14">
        <v>94</v>
      </c>
      <c r="AY41">
        <f t="shared" si="40"/>
        <v>-5</v>
      </c>
      <c r="AZ41">
        <f t="shared" si="53"/>
        <v>-5.0505050505050497E-2</v>
      </c>
      <c r="BA41" s="35">
        <f>IFERROR(AX41/3.974,0)</f>
        <v>23.653749370910919</v>
      </c>
      <c r="BB41" s="51">
        <f t="shared" si="54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13"/>
        <v>-621</v>
      </c>
      <c r="BE41" s="51">
        <f t="shared" si="55"/>
        <v>-0.13520574787720441</v>
      </c>
      <c r="BF41" s="35">
        <f>IFERROR(BC41/3.974,0)</f>
        <v>999.49672873678912</v>
      </c>
      <c r="BG41" s="35">
        <f t="shared" si="56"/>
        <v>0.94346793349168645</v>
      </c>
      <c r="BH41" s="45">
        <v>198</v>
      </c>
      <c r="BI41" s="48">
        <f t="shared" si="16"/>
        <v>17</v>
      </c>
      <c r="BJ41" s="14">
        <v>1830</v>
      </c>
      <c r="BK41" s="48">
        <f t="shared" si="17"/>
        <v>91</v>
      </c>
      <c r="BL41" s="14">
        <v>1591</v>
      </c>
      <c r="BM41" s="48">
        <f t="shared" si="18"/>
        <v>69</v>
      </c>
      <c r="BN41" s="14">
        <v>503</v>
      </c>
      <c r="BO41" s="48">
        <f t="shared" si="19"/>
        <v>14</v>
      </c>
      <c r="BP41" s="14">
        <v>88</v>
      </c>
      <c r="BQ41" s="48">
        <f t="shared" si="20"/>
        <v>3</v>
      </c>
      <c r="BR41" s="17"/>
      <c r="BS41" s="24">
        <f t="shared" si="21"/>
        <v>0</v>
      </c>
      <c r="BT41" s="17"/>
      <c r="BU41" s="24">
        <f t="shared" si="22"/>
        <v>0</v>
      </c>
      <c r="BV41" s="17"/>
      <c r="BW41" s="24">
        <f t="shared" si="23"/>
        <v>0</v>
      </c>
      <c r="BX41" s="17"/>
      <c r="BY41" s="24">
        <f t="shared" si="24"/>
        <v>0</v>
      </c>
      <c r="BZ41" s="20"/>
      <c r="CA41" s="27">
        <f t="shared" si="25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26"/>
        <v>63</v>
      </c>
      <c r="E42" s="10">
        <v>116</v>
      </c>
      <c r="F42">
        <f t="shared" si="57"/>
        <v>7</v>
      </c>
      <c r="G42" s="10">
        <v>1949</v>
      </c>
      <c r="H42">
        <f t="shared" si="58"/>
        <v>18</v>
      </c>
      <c r="I42">
        <f t="shared" si="27"/>
        <v>2208</v>
      </c>
      <c r="J42">
        <f t="shared" si="35"/>
        <v>38</v>
      </c>
      <c r="K42">
        <f t="shared" si="28"/>
        <v>2.7147203369997659E-2</v>
      </c>
      <c r="L42">
        <f t="shared" si="29"/>
        <v>0.45611982213901242</v>
      </c>
      <c r="M42">
        <f t="shared" si="30"/>
        <v>0.51673297449098998</v>
      </c>
      <c r="N42">
        <f t="shared" si="46"/>
        <v>1.4743739761291832E-2</v>
      </c>
      <c r="O42">
        <f t="shared" si="31"/>
        <v>6.0344827586206899E-2</v>
      </c>
      <c r="P42">
        <f t="shared" si="32"/>
        <v>9.2355053873781432E-3</v>
      </c>
      <c r="Q42">
        <f t="shared" si="33"/>
        <v>1.7210144927536232E-2</v>
      </c>
      <c r="R42">
        <f>+IFERROR(C42/3.974,"")</f>
        <v>1075.2390538500251</v>
      </c>
      <c r="S42">
        <f>+IFERROR(E42/3.974,"")</f>
        <v>29.189733266230498</v>
      </c>
      <c r="T42">
        <f>+IFERROR(G42/3.974,"")</f>
        <v>490.43784599899345</v>
      </c>
      <c r="U42">
        <f>+IFERROR(I42/3.974,"")</f>
        <v>555.61147458480116</v>
      </c>
      <c r="V42" s="12">
        <v>19091</v>
      </c>
      <c r="W42" s="1">
        <f t="shared" si="36"/>
        <v>532</v>
      </c>
      <c r="X42" s="1">
        <f t="shared" si="1"/>
        <v>-177</v>
      </c>
      <c r="Y42" s="34">
        <f>IFERROR(V42/3.974,0)</f>
        <v>4803.9758429793656</v>
      </c>
      <c r="Z42" s="14">
        <v>14565</v>
      </c>
      <c r="AA42" s="2">
        <f t="shared" si="41"/>
        <v>434</v>
      </c>
      <c r="AB42" s="29">
        <f t="shared" si="47"/>
        <v>0.76292493845267406</v>
      </c>
      <c r="AC42" s="32">
        <f t="shared" si="3"/>
        <v>-83</v>
      </c>
      <c r="AD42" s="1">
        <f t="shared" si="37"/>
        <v>4526</v>
      </c>
      <c r="AE42" s="1">
        <f t="shared" si="42"/>
        <v>98</v>
      </c>
      <c r="AF42" s="29">
        <f t="shared" si="4"/>
        <v>0.23707506154732597</v>
      </c>
      <c r="AG42" s="32">
        <f t="shared" si="5"/>
        <v>-94</v>
      </c>
      <c r="AH42" s="34">
        <f t="shared" si="48"/>
        <v>0.18421052631578946</v>
      </c>
      <c r="AI42" s="34">
        <f>IFERROR(AD42/3.974,0)</f>
        <v>1138.9028686462002</v>
      </c>
      <c r="AJ42" s="14">
        <v>3664</v>
      </c>
      <c r="AK42" s="2">
        <f t="shared" si="43"/>
        <v>33</v>
      </c>
      <c r="AL42" s="2">
        <f t="shared" si="49"/>
        <v>9.0884053979620738E-3</v>
      </c>
      <c r="AM42" s="34">
        <f>IFERROR(AJ42/3.974,0)</f>
        <v>921.99295420231499</v>
      </c>
      <c r="AN42" s="34">
        <f t="shared" si="50"/>
        <v>0.85747718230751224</v>
      </c>
      <c r="AO42" s="14"/>
      <c r="AP42" s="2">
        <f t="shared" si="44"/>
        <v>0</v>
      </c>
      <c r="AQ42" s="2">
        <f t="shared" si="38"/>
        <v>-1</v>
      </c>
      <c r="AR42" s="34">
        <f>IFERROR(AO42/3.974,0)</f>
        <v>0</v>
      </c>
      <c r="AS42" s="14">
        <v>254</v>
      </c>
      <c r="AT42" s="2">
        <f t="shared" si="39"/>
        <v>7</v>
      </c>
      <c r="AU42" s="2">
        <f t="shared" si="51"/>
        <v>2.8340080971659853E-2</v>
      </c>
      <c r="AV42" s="34">
        <f>IFERROR(AS42/3.974,0)</f>
        <v>63.91545042778057</v>
      </c>
      <c r="AW42" s="80">
        <f t="shared" si="52"/>
        <v>5.9443014275684533E-2</v>
      </c>
      <c r="AX42" s="14">
        <v>95</v>
      </c>
      <c r="AY42">
        <f t="shared" si="40"/>
        <v>1</v>
      </c>
      <c r="AZ42">
        <f t="shared" si="53"/>
        <v>1.0638297872340496E-2</v>
      </c>
      <c r="BA42" s="35">
        <f>IFERROR(AX42/3.974,0)</f>
        <v>23.905385002516354</v>
      </c>
      <c r="BB42" s="51">
        <f t="shared" si="54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13"/>
        <v>41</v>
      </c>
      <c r="BE42" s="51">
        <f t="shared" si="55"/>
        <v>1.0322255790533807E-2</v>
      </c>
      <c r="BF42" s="35">
        <f>IFERROR(BC42/3.974,0)</f>
        <v>1009.8137896326119</v>
      </c>
      <c r="BG42" s="35">
        <f t="shared" si="56"/>
        <v>0.9391528200327639</v>
      </c>
      <c r="BH42" s="45">
        <v>205</v>
      </c>
      <c r="BI42" s="48">
        <f t="shared" si="16"/>
        <v>7</v>
      </c>
      <c r="BJ42" s="14">
        <v>1857</v>
      </c>
      <c r="BK42" s="48">
        <f t="shared" si="17"/>
        <v>27</v>
      </c>
      <c r="BL42" s="14">
        <v>1608</v>
      </c>
      <c r="BM42" s="48">
        <f t="shared" si="18"/>
        <v>17</v>
      </c>
      <c r="BN42" s="14">
        <v>512</v>
      </c>
      <c r="BO42" s="48">
        <f t="shared" si="19"/>
        <v>9</v>
      </c>
      <c r="BP42" s="14">
        <v>91</v>
      </c>
      <c r="BQ42" s="48">
        <f t="shared" si="20"/>
        <v>3</v>
      </c>
      <c r="BR42" s="17"/>
      <c r="BS42" s="24">
        <f t="shared" si="21"/>
        <v>0</v>
      </c>
      <c r="BT42" s="17"/>
      <c r="BU42" s="24">
        <f t="shared" si="22"/>
        <v>0</v>
      </c>
      <c r="BV42" s="17"/>
      <c r="BW42" s="24">
        <f t="shared" si="23"/>
        <v>0</v>
      </c>
      <c r="BX42" s="17"/>
      <c r="BY42" s="24">
        <f t="shared" si="24"/>
        <v>0</v>
      </c>
      <c r="BZ42" s="20"/>
      <c r="CA42" s="27">
        <f t="shared" si="25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26"/>
        <v>194</v>
      </c>
      <c r="E43" s="10">
        <v>120</v>
      </c>
      <c r="F43">
        <f t="shared" si="57"/>
        <v>4</v>
      </c>
      <c r="G43" s="10">
        <v>1974</v>
      </c>
      <c r="H43">
        <f t="shared" si="58"/>
        <v>25</v>
      </c>
      <c r="I43">
        <f t="shared" si="27"/>
        <v>2373</v>
      </c>
      <c r="J43">
        <f t="shared" si="35"/>
        <v>165</v>
      </c>
      <c r="K43">
        <f t="shared" si="28"/>
        <v>2.6863666890530557E-2</v>
      </c>
      <c r="L43">
        <f t="shared" si="29"/>
        <v>0.44190732034922769</v>
      </c>
      <c r="M43">
        <f t="shared" si="30"/>
        <v>0.53122901276024181</v>
      </c>
      <c r="N43">
        <f t="shared" si="46"/>
        <v>4.3429594806357733E-2</v>
      </c>
      <c r="O43">
        <f t="shared" si="31"/>
        <v>3.3333333333333333E-2</v>
      </c>
      <c r="P43">
        <f t="shared" si="32"/>
        <v>1.2664640324214792E-2</v>
      </c>
      <c r="Q43">
        <f t="shared" si="33"/>
        <v>6.9532237673830599E-2</v>
      </c>
      <c r="R43">
        <f>+IFERROR(C43/3.974,"")</f>
        <v>1124.0563663814796</v>
      </c>
      <c r="S43">
        <f>+IFERROR(E43/3.974,"")</f>
        <v>30.196275792652237</v>
      </c>
      <c r="T43">
        <f>+IFERROR(G43/3.974,"")</f>
        <v>496.7287367891293</v>
      </c>
      <c r="U43">
        <f>+IFERROR(I43/3.974,"")</f>
        <v>597.13135379969799</v>
      </c>
      <c r="V43" s="12">
        <v>20137</v>
      </c>
      <c r="W43" s="1">
        <f t="shared" si="36"/>
        <v>1046</v>
      </c>
      <c r="X43" s="1">
        <f t="shared" si="1"/>
        <v>514</v>
      </c>
      <c r="Y43" s="34">
        <f>IFERROR(V43/3.974,0)</f>
        <v>5067.1867136386509</v>
      </c>
      <c r="Z43" s="14">
        <v>15384</v>
      </c>
      <c r="AA43" s="2">
        <f t="shared" si="41"/>
        <v>819</v>
      </c>
      <c r="AB43" s="29">
        <f t="shared" si="47"/>
        <v>0.76396682723345088</v>
      </c>
      <c r="AC43" s="32">
        <f t="shared" si="3"/>
        <v>385</v>
      </c>
      <c r="AD43" s="1">
        <f t="shared" si="37"/>
        <v>4753</v>
      </c>
      <c r="AE43" s="1">
        <f t="shared" si="42"/>
        <v>227</v>
      </c>
      <c r="AF43" s="29">
        <f t="shared" si="4"/>
        <v>0.23603317276654914</v>
      </c>
      <c r="AG43" s="32">
        <f t="shared" si="5"/>
        <v>129</v>
      </c>
      <c r="AH43" s="34">
        <f t="shared" si="48"/>
        <v>0.2170172084130019</v>
      </c>
      <c r="AI43" s="34">
        <f>IFERROR(AD43/3.974,0)</f>
        <v>1196.024157020634</v>
      </c>
      <c r="AJ43" s="14">
        <v>2010</v>
      </c>
      <c r="AK43" s="2">
        <f t="shared" si="43"/>
        <v>-1654</v>
      </c>
      <c r="AL43" s="2">
        <f t="shared" si="49"/>
        <v>-0.45141921397379914</v>
      </c>
      <c r="AM43" s="34">
        <f>IFERROR(AJ43/3.974,0)</f>
        <v>505.78761952692497</v>
      </c>
      <c r="AN43" s="34">
        <f t="shared" si="50"/>
        <v>0.44996642041638685</v>
      </c>
      <c r="AO43" s="14"/>
      <c r="AP43" s="2">
        <f t="shared" si="44"/>
        <v>0</v>
      </c>
      <c r="AQ43" s="2">
        <f t="shared" si="38"/>
        <v>-1</v>
      </c>
      <c r="AR43" s="34">
        <f>IFERROR(AO43/3.974,0)</f>
        <v>0</v>
      </c>
      <c r="AS43" s="14">
        <v>259</v>
      </c>
      <c r="AT43" s="2">
        <f t="shared" si="39"/>
        <v>5</v>
      </c>
      <c r="AU43" s="2">
        <f t="shared" si="51"/>
        <v>1.9685039370078705E-2</v>
      </c>
      <c r="AV43" s="34">
        <f>IFERROR(AS43/3.974,0)</f>
        <v>65.173628585807748</v>
      </c>
      <c r="AW43" s="80">
        <f t="shared" si="52"/>
        <v>5.7980747705395116E-2</v>
      </c>
      <c r="AX43" s="14">
        <v>98</v>
      </c>
      <c r="AY43">
        <f t="shared" si="40"/>
        <v>3</v>
      </c>
      <c r="AZ43">
        <f t="shared" si="53"/>
        <v>3.1578947368421151E-2</v>
      </c>
      <c r="BA43" s="35">
        <f>IFERROR(AX43/3.974,0)</f>
        <v>24.660291897332662</v>
      </c>
      <c r="BB43" s="51">
        <f t="shared" si="54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13"/>
        <v>-1646</v>
      </c>
      <c r="BE43" s="51">
        <f t="shared" si="55"/>
        <v>-0.41016695738848741</v>
      </c>
      <c r="BF43" s="35">
        <f>IFERROR(BC43/3.974,0)</f>
        <v>595.62154001006536</v>
      </c>
      <c r="BG43" s="35">
        <f t="shared" si="56"/>
        <v>0.52988582941571527</v>
      </c>
      <c r="BH43" s="45">
        <v>217</v>
      </c>
      <c r="BI43" s="48">
        <f t="shared" si="16"/>
        <v>12</v>
      </c>
      <c r="BJ43" s="14">
        <v>1954</v>
      </c>
      <c r="BK43" s="48">
        <f t="shared" si="17"/>
        <v>97</v>
      </c>
      <c r="BL43" s="14">
        <v>1663</v>
      </c>
      <c r="BM43" s="48">
        <f t="shared" si="18"/>
        <v>55</v>
      </c>
      <c r="BN43" s="14">
        <v>537</v>
      </c>
      <c r="BO43" s="48">
        <f t="shared" si="19"/>
        <v>25</v>
      </c>
      <c r="BP43" s="14">
        <v>96</v>
      </c>
      <c r="BQ43" s="48">
        <f t="shared" si="20"/>
        <v>5</v>
      </c>
      <c r="BR43" s="17"/>
      <c r="BS43" s="24">
        <f t="shared" si="21"/>
        <v>0</v>
      </c>
      <c r="BT43" s="17"/>
      <c r="BU43" s="24">
        <f t="shared" si="22"/>
        <v>0</v>
      </c>
      <c r="BV43" s="17"/>
      <c r="BW43" s="24">
        <f t="shared" si="23"/>
        <v>0</v>
      </c>
      <c r="BX43" s="17"/>
      <c r="BY43" s="24">
        <f t="shared" si="24"/>
        <v>0</v>
      </c>
      <c r="BZ43" s="20"/>
      <c r="CA43" s="27">
        <f t="shared" si="25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26"/>
        <v>191</v>
      </c>
      <c r="E44" s="10">
        <v>126</v>
      </c>
      <c r="F44">
        <f t="shared" si="57"/>
        <v>6</v>
      </c>
      <c r="G44" s="10">
        <v>2013</v>
      </c>
      <c r="H44">
        <f t="shared" si="58"/>
        <v>39</v>
      </c>
      <c r="I44">
        <f t="shared" si="27"/>
        <v>2519</v>
      </c>
      <c r="J44">
        <f t="shared" si="35"/>
        <v>146</v>
      </c>
      <c r="K44">
        <f t="shared" si="28"/>
        <v>2.7050236152855303E-2</v>
      </c>
      <c r="L44">
        <f t="shared" si="29"/>
        <v>0.43215972520395018</v>
      </c>
      <c r="M44">
        <f t="shared" si="30"/>
        <v>0.54079003864319453</v>
      </c>
      <c r="N44">
        <f t="shared" si="46"/>
        <v>4.1004723057106056E-2</v>
      </c>
      <c r="O44">
        <f t="shared" si="31"/>
        <v>4.7619047619047616E-2</v>
      </c>
      <c r="P44">
        <f t="shared" si="32"/>
        <v>1.9374068554396422E-2</v>
      </c>
      <c r="Q44">
        <f t="shared" si="33"/>
        <v>5.7959507741167128E-2</v>
      </c>
      <c r="R44">
        <f>+IFERROR(C44/3.974,"")</f>
        <v>1172.1187720181176</v>
      </c>
      <c r="S44">
        <f>+IFERROR(E44/3.974,"")</f>
        <v>31.70608958228485</v>
      </c>
      <c r="T44">
        <f>+IFERROR(G44/3.974,"")</f>
        <v>506.54252642174129</v>
      </c>
      <c r="U44">
        <f>+IFERROR(I44/3.974,"")</f>
        <v>633.87015601409155</v>
      </c>
      <c r="V44" s="12">
        <v>20996</v>
      </c>
      <c r="W44" s="1">
        <f t="shared" si="36"/>
        <v>859</v>
      </c>
      <c r="X44" s="1">
        <f t="shared" si="1"/>
        <v>-187</v>
      </c>
      <c r="Y44" s="34">
        <f>IFERROR(V44/3.974,0)</f>
        <v>5283.3417211877195</v>
      </c>
      <c r="Z44" s="14">
        <v>16023</v>
      </c>
      <c r="AA44" s="2">
        <f t="shared" si="41"/>
        <v>639</v>
      </c>
      <c r="AB44" s="29">
        <f t="shared" si="47"/>
        <v>0.76314536102114694</v>
      </c>
      <c r="AC44" s="32">
        <f t="shared" si="3"/>
        <v>-180</v>
      </c>
      <c r="AD44" s="1">
        <f t="shared" si="37"/>
        <v>4973</v>
      </c>
      <c r="AE44" s="1">
        <f t="shared" si="42"/>
        <v>220</v>
      </c>
      <c r="AF44" s="29">
        <f t="shared" si="4"/>
        <v>0.23685463897885312</v>
      </c>
      <c r="AG44" s="32">
        <f t="shared" si="5"/>
        <v>-7</v>
      </c>
      <c r="AH44" s="34">
        <f t="shared" si="48"/>
        <v>0.25611175785797441</v>
      </c>
      <c r="AI44" s="34">
        <f>IFERROR(AD44/3.974,0)</f>
        <v>1251.3839959738298</v>
      </c>
      <c r="AJ44" s="14">
        <v>2133</v>
      </c>
      <c r="AK44" s="2">
        <f t="shared" si="43"/>
        <v>123</v>
      </c>
      <c r="AL44" s="2">
        <f t="shared" si="49"/>
        <v>6.119402985074629E-2</v>
      </c>
      <c r="AM44" s="34">
        <f>IFERROR(AJ44/3.974,0)</f>
        <v>536.73880221439356</v>
      </c>
      <c r="AN44" s="34">
        <f t="shared" si="50"/>
        <v>0.4579218548733362</v>
      </c>
      <c r="AO44" s="14"/>
      <c r="AP44" s="2">
        <f t="shared" si="44"/>
        <v>0</v>
      </c>
      <c r="AQ44" s="2">
        <f t="shared" si="38"/>
        <v>-1</v>
      </c>
      <c r="AR44" s="34">
        <f>IFERROR(AO44/3.974,0)</f>
        <v>0</v>
      </c>
      <c r="AS44" s="14">
        <v>266</v>
      </c>
      <c r="AT44" s="2">
        <f t="shared" si="39"/>
        <v>7</v>
      </c>
      <c r="AU44" s="2">
        <f t="shared" si="51"/>
        <v>2.7027027027026973E-2</v>
      </c>
      <c r="AV44" s="34">
        <f>IFERROR(AS44/3.974,0)</f>
        <v>66.935078007045789</v>
      </c>
      <c r="AW44" s="80">
        <f t="shared" si="52"/>
        <v>5.7106054100472307E-2</v>
      </c>
      <c r="AX44" s="14">
        <v>98</v>
      </c>
      <c r="AY44">
        <f t="shared" si="40"/>
        <v>0</v>
      </c>
      <c r="AZ44">
        <f t="shared" si="53"/>
        <v>0</v>
      </c>
      <c r="BA44" s="35">
        <f>IFERROR(AX44/3.974,0)</f>
        <v>24.660291897332662</v>
      </c>
      <c r="BB44" s="51">
        <f t="shared" si="54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13"/>
        <v>130</v>
      </c>
      <c r="BE44" s="51">
        <f t="shared" si="55"/>
        <v>5.4921841994085341E-2</v>
      </c>
      <c r="BF44" s="35">
        <f>IFERROR(BC44/3.974,0)</f>
        <v>628.33417211877202</v>
      </c>
      <c r="BG44" s="35">
        <f t="shared" si="56"/>
        <v>0.53606698153714039</v>
      </c>
      <c r="BH44" s="45">
        <v>233</v>
      </c>
      <c r="BI44" s="48">
        <f t="shared" si="16"/>
        <v>16</v>
      </c>
      <c r="BJ44" s="14">
        <v>2025</v>
      </c>
      <c r="BK44" s="48">
        <f t="shared" si="17"/>
        <v>71</v>
      </c>
      <c r="BL44" s="14">
        <v>1729</v>
      </c>
      <c r="BM44" s="48">
        <f t="shared" si="18"/>
        <v>66</v>
      </c>
      <c r="BN44" s="14">
        <v>569</v>
      </c>
      <c r="BO44" s="48">
        <f t="shared" si="19"/>
        <v>32</v>
      </c>
      <c r="BP44" s="14">
        <v>102</v>
      </c>
      <c r="BQ44" s="48">
        <f t="shared" si="20"/>
        <v>6</v>
      </c>
      <c r="BR44" s="17"/>
      <c r="BS44" s="24">
        <f t="shared" si="21"/>
        <v>0</v>
      </c>
      <c r="BT44" s="17"/>
      <c r="BU44" s="24">
        <f t="shared" si="22"/>
        <v>0</v>
      </c>
      <c r="BV44" s="17"/>
      <c r="BW44" s="24">
        <f t="shared" si="23"/>
        <v>0</v>
      </c>
      <c r="BX44" s="17"/>
      <c r="BY44" s="24">
        <f t="shared" si="24"/>
        <v>0</v>
      </c>
      <c r="BZ44" s="20"/>
      <c r="CA44" s="27">
        <f t="shared" si="25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26"/>
        <v>163</v>
      </c>
      <c r="E45" s="10">
        <v>136</v>
      </c>
      <c r="F45">
        <f t="shared" si="57"/>
        <v>10</v>
      </c>
      <c r="G45" s="10">
        <v>2040</v>
      </c>
      <c r="H45">
        <f t="shared" si="58"/>
        <v>27</v>
      </c>
      <c r="I45">
        <f t="shared" si="27"/>
        <v>2645</v>
      </c>
      <c r="J45">
        <f t="shared" si="35"/>
        <v>126</v>
      </c>
      <c r="K45">
        <f t="shared" si="28"/>
        <v>2.8209914955403443E-2</v>
      </c>
      <c r="L45">
        <f t="shared" si="29"/>
        <v>0.42314872433105166</v>
      </c>
      <c r="M45">
        <f t="shared" si="30"/>
        <v>0.54864136071354486</v>
      </c>
      <c r="N45">
        <f t="shared" si="46"/>
        <v>3.3810412777432068E-2</v>
      </c>
      <c r="O45">
        <f t="shared" si="31"/>
        <v>7.3529411764705885E-2</v>
      </c>
      <c r="P45">
        <f t="shared" si="32"/>
        <v>1.3235294117647059E-2</v>
      </c>
      <c r="Q45">
        <f t="shared" si="33"/>
        <v>4.7637051039697544E-2</v>
      </c>
      <c r="R45">
        <f>+IFERROR(C45/3.974,"")</f>
        <v>1213.1353799698036</v>
      </c>
      <c r="S45">
        <f>+IFERROR(E45/3.974,"")</f>
        <v>34.222445898339203</v>
      </c>
      <c r="T45">
        <f>+IFERROR(G45/3.974,"")</f>
        <v>513.33668847508807</v>
      </c>
      <c r="U45">
        <f>+IFERROR(I45/3.974,"")</f>
        <v>665.57624559637645</v>
      </c>
      <c r="V45" s="12">
        <v>21902</v>
      </c>
      <c r="W45" s="1">
        <f t="shared" si="36"/>
        <v>906</v>
      </c>
      <c r="X45" s="1">
        <f t="shared" si="1"/>
        <v>47</v>
      </c>
      <c r="Y45" s="34">
        <f>IFERROR(V45/3.974,0)</f>
        <v>5511.3236034222446</v>
      </c>
      <c r="Z45" s="14">
        <v>16731</v>
      </c>
      <c r="AA45" s="2">
        <f t="shared" si="41"/>
        <v>708</v>
      </c>
      <c r="AB45" s="29">
        <f t="shared" si="47"/>
        <v>0.76390283992329466</v>
      </c>
      <c r="AC45" s="32">
        <f t="shared" si="3"/>
        <v>69</v>
      </c>
      <c r="AD45" s="1">
        <f t="shared" si="37"/>
        <v>5171</v>
      </c>
      <c r="AE45" s="1">
        <f t="shared" si="42"/>
        <v>198</v>
      </c>
      <c r="AF45" s="29">
        <f t="shared" si="4"/>
        <v>0.23609716007670534</v>
      </c>
      <c r="AG45" s="32">
        <f t="shared" si="5"/>
        <v>-22</v>
      </c>
      <c r="AH45" s="34">
        <f t="shared" si="48"/>
        <v>0.2185430463576159</v>
      </c>
      <c r="AI45" s="34">
        <f>IFERROR(AD45/3.974,0)</f>
        <v>1301.207851031706</v>
      </c>
      <c r="AJ45" s="14">
        <v>4094</v>
      </c>
      <c r="AK45" s="2">
        <f t="shared" si="43"/>
        <v>1961</v>
      </c>
      <c r="AL45" s="2">
        <f t="shared" si="49"/>
        <v>0.91936240037505867</v>
      </c>
      <c r="AM45" s="34">
        <f>IFERROR(AJ45/3.974,0)</f>
        <v>1030.1962757926522</v>
      </c>
      <c r="AN45" s="34">
        <f t="shared" si="50"/>
        <v>0.84920141049574782</v>
      </c>
      <c r="AO45" s="14"/>
      <c r="AP45" s="2">
        <f t="shared" si="44"/>
        <v>0</v>
      </c>
      <c r="AQ45" s="2">
        <f t="shared" si="38"/>
        <v>-1</v>
      </c>
      <c r="AR45" s="34">
        <f>IFERROR(AO45/3.974,0)</f>
        <v>0</v>
      </c>
      <c r="AS45" s="14">
        <v>261</v>
      </c>
      <c r="AT45" s="2">
        <f t="shared" si="39"/>
        <v>-5</v>
      </c>
      <c r="AU45" s="2">
        <f t="shared" si="51"/>
        <v>-1.8796992481203034E-2</v>
      </c>
      <c r="AV45" s="34">
        <f>IFERROR(AS45/3.974,0)</f>
        <v>65.676899849018611</v>
      </c>
      <c r="AW45" s="80">
        <f t="shared" si="52"/>
        <v>5.4138145612943375E-2</v>
      </c>
      <c r="AX45" s="14">
        <v>94</v>
      </c>
      <c r="AY45">
        <f t="shared" si="40"/>
        <v>-4</v>
      </c>
      <c r="AZ45">
        <f t="shared" si="53"/>
        <v>-4.081632653061229E-2</v>
      </c>
      <c r="BA45" s="35">
        <f>IFERROR(AX45/3.974,0)</f>
        <v>23.653749370910919</v>
      </c>
      <c r="BB45" s="51">
        <f t="shared" si="54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13"/>
        <v>1952</v>
      </c>
      <c r="BE45" s="51">
        <f t="shared" si="55"/>
        <v>0.78173808570284331</v>
      </c>
      <c r="BF45" s="35">
        <f>IFERROR(BC45/3.974,0)</f>
        <v>1119.5269250125816</v>
      </c>
      <c r="BG45" s="35">
        <f t="shared" si="56"/>
        <v>0.9228375855631612</v>
      </c>
      <c r="BH45" s="45">
        <v>242</v>
      </c>
      <c r="BI45" s="48">
        <f t="shared" si="16"/>
        <v>9</v>
      </c>
      <c r="BJ45" s="14">
        <v>2105</v>
      </c>
      <c r="BK45" s="48">
        <f t="shared" si="17"/>
        <v>80</v>
      </c>
      <c r="BL45" s="14">
        <v>1783</v>
      </c>
      <c r="BM45" s="48">
        <f t="shared" si="18"/>
        <v>54</v>
      </c>
      <c r="BN45" s="14">
        <v>584</v>
      </c>
      <c r="BO45" s="48">
        <f t="shared" si="19"/>
        <v>15</v>
      </c>
      <c r="BP45" s="14">
        <v>107</v>
      </c>
      <c r="BQ45" s="48">
        <f t="shared" si="20"/>
        <v>5</v>
      </c>
      <c r="BR45" s="17"/>
      <c r="BS45" s="24">
        <f t="shared" si="21"/>
        <v>0</v>
      </c>
      <c r="BT45" s="17"/>
      <c r="BU45" s="24">
        <f t="shared" si="22"/>
        <v>0</v>
      </c>
      <c r="BV45" s="17"/>
      <c r="BW45" s="24">
        <f t="shared" si="23"/>
        <v>0</v>
      </c>
      <c r="BX45" s="17"/>
      <c r="BY45" s="24">
        <f t="shared" si="24"/>
        <v>0</v>
      </c>
      <c r="BZ45" s="20"/>
      <c r="CA45" s="27">
        <f t="shared" si="25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26"/>
        <v>171</v>
      </c>
      <c r="E46" s="10">
        <v>141</v>
      </c>
      <c r="F46">
        <f t="shared" si="57"/>
        <v>5</v>
      </c>
      <c r="G46" s="10">
        <v>2482</v>
      </c>
      <c r="H46">
        <f t="shared" si="58"/>
        <v>442</v>
      </c>
      <c r="I46">
        <f t="shared" si="27"/>
        <v>2369</v>
      </c>
      <c r="J46">
        <f t="shared" si="35"/>
        <v>-276</v>
      </c>
      <c r="K46">
        <f t="shared" si="28"/>
        <v>2.8245192307692308E-2</v>
      </c>
      <c r="L46">
        <f t="shared" si="29"/>
        <v>0.49719551282051283</v>
      </c>
      <c r="M46">
        <f t="shared" si="30"/>
        <v>0.47455929487179488</v>
      </c>
      <c r="N46">
        <f t="shared" si="46"/>
        <v>3.4254807692307696E-2</v>
      </c>
      <c r="O46">
        <f t="shared" si="31"/>
        <v>3.5460992907801421E-2</v>
      </c>
      <c r="P46">
        <f t="shared" si="32"/>
        <v>0.17808219178082191</v>
      </c>
      <c r="Q46">
        <f t="shared" si="33"/>
        <v>-0.11650485436893204</v>
      </c>
      <c r="R46">
        <f>+IFERROR(C46/3.974,"")</f>
        <v>1256.165072974333</v>
      </c>
      <c r="S46">
        <f>+IFERROR(E46/3.974,"")</f>
        <v>35.480624056366381</v>
      </c>
      <c r="T46">
        <f>+IFERROR(G46/3.974,"")</f>
        <v>624.5596376446905</v>
      </c>
      <c r="U46">
        <f>+IFERROR(I46/3.974,"")</f>
        <v>596.12481127327624</v>
      </c>
      <c r="V46" s="12">
        <v>22702</v>
      </c>
      <c r="W46" s="1">
        <f t="shared" si="36"/>
        <v>800</v>
      </c>
      <c r="X46" s="1">
        <f t="shared" si="1"/>
        <v>-106</v>
      </c>
      <c r="Y46" s="34">
        <f>IFERROR(V46/3.974,0)</f>
        <v>5712.6321087065926</v>
      </c>
      <c r="Z46" s="14">
        <v>17342</v>
      </c>
      <c r="AA46" s="2">
        <f t="shared" si="41"/>
        <v>611</v>
      </c>
      <c r="AB46" s="29">
        <f t="shared" si="47"/>
        <v>0.76389745396881337</v>
      </c>
      <c r="AC46" s="32">
        <f t="shared" si="3"/>
        <v>-97</v>
      </c>
      <c r="AD46" s="1">
        <f t="shared" si="37"/>
        <v>5360</v>
      </c>
      <c r="AE46" s="1">
        <f t="shared" si="42"/>
        <v>189</v>
      </c>
      <c r="AF46" s="29">
        <f t="shared" si="4"/>
        <v>0.23610254603118669</v>
      </c>
      <c r="AG46" s="32">
        <f t="shared" si="5"/>
        <v>-9</v>
      </c>
      <c r="AH46" s="34">
        <f t="shared" si="48"/>
        <v>0.23624999999999999</v>
      </c>
      <c r="AI46" s="34">
        <f>IFERROR(AD46/3.974,0)</f>
        <v>1348.7669854051333</v>
      </c>
      <c r="AJ46" s="14">
        <v>4237</v>
      </c>
      <c r="AK46" s="2">
        <f t="shared" si="43"/>
        <v>143</v>
      </c>
      <c r="AL46" s="2">
        <f t="shared" si="49"/>
        <v>3.4929164631167575E-2</v>
      </c>
      <c r="AM46" s="34">
        <f>IFERROR(AJ46/3.974,0)</f>
        <v>1066.1801711122293</v>
      </c>
      <c r="AN46" s="34">
        <f t="shared" si="50"/>
        <v>0.84875801282051277</v>
      </c>
      <c r="AO46" s="14"/>
      <c r="AP46" s="2">
        <f t="shared" si="44"/>
        <v>0</v>
      </c>
      <c r="AQ46" s="2">
        <f t="shared" si="38"/>
        <v>-1</v>
      </c>
      <c r="AR46" s="34">
        <f>IFERROR(AO46/3.974,0)</f>
        <v>0</v>
      </c>
      <c r="AS46" s="14">
        <v>259</v>
      </c>
      <c r="AT46" s="2">
        <f t="shared" si="39"/>
        <v>-2</v>
      </c>
      <c r="AU46" s="2">
        <f t="shared" si="51"/>
        <v>-7.6628352490420992E-3</v>
      </c>
      <c r="AV46" s="34">
        <f>IFERROR(AS46/3.974,0)</f>
        <v>65.173628585807748</v>
      </c>
      <c r="AW46" s="80">
        <f t="shared" si="52"/>
        <v>5.1883012820512824E-2</v>
      </c>
      <c r="AX46" s="14">
        <v>97</v>
      </c>
      <c r="AY46">
        <f t="shared" si="40"/>
        <v>3</v>
      </c>
      <c r="AZ46">
        <f t="shared" si="53"/>
        <v>3.1914893617021267E-2</v>
      </c>
      <c r="BA46" s="35">
        <f>IFERROR(AX46/3.974,0)</f>
        <v>24.408656265727227</v>
      </c>
      <c r="BB46" s="51">
        <f t="shared" si="54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13"/>
        <v>144</v>
      </c>
      <c r="BE46" s="51">
        <f t="shared" si="55"/>
        <v>3.2366824005394479E-2</v>
      </c>
      <c r="BF46" s="35">
        <f>IFERROR(BC46/3.974,0)</f>
        <v>1155.7624559637645</v>
      </c>
      <c r="BG46" s="35">
        <f t="shared" si="56"/>
        <v>0.92007211538461542</v>
      </c>
      <c r="BH46" s="45">
        <v>254</v>
      </c>
      <c r="BI46" s="48">
        <f t="shared" si="16"/>
        <v>12</v>
      </c>
      <c r="BJ46" s="14">
        <v>2194</v>
      </c>
      <c r="BK46" s="48">
        <f t="shared" si="17"/>
        <v>89</v>
      </c>
      <c r="BL46" s="14">
        <v>1833</v>
      </c>
      <c r="BM46" s="48">
        <f t="shared" si="18"/>
        <v>50</v>
      </c>
      <c r="BN46" s="14">
        <v>600</v>
      </c>
      <c r="BO46" s="48">
        <f t="shared" si="19"/>
        <v>16</v>
      </c>
      <c r="BP46" s="14">
        <v>111</v>
      </c>
      <c r="BQ46" s="48">
        <f t="shared" si="20"/>
        <v>4</v>
      </c>
      <c r="BR46" s="17"/>
      <c r="BS46" s="24">
        <f t="shared" si="21"/>
        <v>0</v>
      </c>
      <c r="BT46" s="17"/>
      <c r="BU46" s="24">
        <f t="shared" si="22"/>
        <v>0</v>
      </c>
      <c r="BV46" s="17"/>
      <c r="BW46" s="24">
        <f t="shared" si="23"/>
        <v>0</v>
      </c>
      <c r="BX46" s="17"/>
      <c r="BY46" s="24">
        <f t="shared" si="24"/>
        <v>0</v>
      </c>
      <c r="BZ46" s="20"/>
      <c r="CA46" s="27">
        <f t="shared" si="25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26"/>
        <v>174</v>
      </c>
      <c r="E47" s="10">
        <v>146</v>
      </c>
      <c r="F47">
        <f t="shared" si="57"/>
        <v>5</v>
      </c>
      <c r="G47" s="10">
        <v>2531</v>
      </c>
      <c r="H47">
        <f t="shared" si="58"/>
        <v>49</v>
      </c>
      <c r="I47">
        <f t="shared" si="27"/>
        <v>2489</v>
      </c>
      <c r="J47">
        <f t="shared" si="35"/>
        <v>120</v>
      </c>
      <c r="K47">
        <f t="shared" si="28"/>
        <v>2.8261711188540456E-2</v>
      </c>
      <c r="L47">
        <f t="shared" si="29"/>
        <v>0.48993418505613628</v>
      </c>
      <c r="M47">
        <f t="shared" si="30"/>
        <v>0.48180410375532329</v>
      </c>
      <c r="N47">
        <f t="shared" si="46"/>
        <v>3.3681765389082463E-2</v>
      </c>
      <c r="O47">
        <f t="shared" si="31"/>
        <v>3.4246575342465752E-2</v>
      </c>
      <c r="P47">
        <f t="shared" si="32"/>
        <v>1.9359936783879889E-2</v>
      </c>
      <c r="Q47">
        <f t="shared" si="33"/>
        <v>4.8212133386902369E-2</v>
      </c>
      <c r="R47">
        <f>+IFERROR(C47/3.974,"")</f>
        <v>1299.9496728736788</v>
      </c>
      <c r="S47">
        <f>+IFERROR(E47/3.974,"")</f>
        <v>36.738802214393559</v>
      </c>
      <c r="T47">
        <f>+IFERROR(G47/3.974,"")</f>
        <v>636.88978359335681</v>
      </c>
      <c r="U47">
        <f>+IFERROR(I47/3.974,"")</f>
        <v>626.32108706592851</v>
      </c>
      <c r="V47" s="12">
        <v>23534</v>
      </c>
      <c r="W47" s="1">
        <f t="shared" si="36"/>
        <v>832</v>
      </c>
      <c r="X47" s="1">
        <f t="shared" si="1"/>
        <v>32</v>
      </c>
      <c r="Y47" s="34">
        <f>IFERROR(V47/3.974,0)</f>
        <v>5921.9929542023146</v>
      </c>
      <c r="Z47" s="14">
        <v>17978</v>
      </c>
      <c r="AA47" s="2">
        <f t="shared" si="41"/>
        <v>636</v>
      </c>
      <c r="AB47" s="29">
        <f t="shared" si="47"/>
        <v>0.76391603637290728</v>
      </c>
      <c r="AC47" s="32">
        <f t="shared" si="3"/>
        <v>25</v>
      </c>
      <c r="AD47" s="1">
        <f t="shared" si="37"/>
        <v>5556</v>
      </c>
      <c r="AE47" s="1">
        <f t="shared" si="42"/>
        <v>196</v>
      </c>
      <c r="AF47" s="29">
        <f t="shared" si="4"/>
        <v>0.23608396362709272</v>
      </c>
      <c r="AG47" s="32">
        <f t="shared" si="5"/>
        <v>7</v>
      </c>
      <c r="AH47" s="34">
        <f t="shared" si="48"/>
        <v>0.23557692307692307</v>
      </c>
      <c r="AI47" s="34">
        <f>IFERROR(AD47/3.974,0)</f>
        <v>1398.0875691997985</v>
      </c>
      <c r="AJ47" s="14">
        <v>4393</v>
      </c>
      <c r="AK47" s="2">
        <f t="shared" si="43"/>
        <v>156</v>
      </c>
      <c r="AL47" s="2">
        <f t="shared" si="49"/>
        <v>3.681850365824868E-2</v>
      </c>
      <c r="AM47" s="34">
        <f>IFERROR(AJ47/3.974,0)</f>
        <v>1105.4353296426773</v>
      </c>
      <c r="AN47" s="34">
        <f t="shared" si="50"/>
        <v>0.85036778939217961</v>
      </c>
      <c r="AO47" s="14"/>
      <c r="AP47" s="2">
        <f t="shared" si="44"/>
        <v>0</v>
      </c>
      <c r="AQ47" s="2">
        <f t="shared" si="38"/>
        <v>-1</v>
      </c>
      <c r="AR47" s="34">
        <f>IFERROR(AO47/3.974,0)</f>
        <v>0</v>
      </c>
      <c r="AS47" s="14">
        <v>263</v>
      </c>
      <c r="AT47" s="2">
        <f t="shared" si="39"/>
        <v>4</v>
      </c>
      <c r="AU47" s="2">
        <f t="shared" si="51"/>
        <v>1.5444015444015413E-2</v>
      </c>
      <c r="AV47" s="34">
        <f>IFERROR(AS47/3.974,0)</f>
        <v>66.180171112229488</v>
      </c>
      <c r="AW47" s="80">
        <f t="shared" si="52"/>
        <v>5.0909794812233837E-2</v>
      </c>
      <c r="AX47" s="14">
        <v>93</v>
      </c>
      <c r="AY47">
        <f t="shared" si="40"/>
        <v>-4</v>
      </c>
      <c r="AZ47">
        <f t="shared" si="53"/>
        <v>-4.123711340206182E-2</v>
      </c>
      <c r="BA47" s="35">
        <f>IFERROR(AX47/3.974,0)</f>
        <v>23.402113739305484</v>
      </c>
      <c r="BB47" s="51">
        <f t="shared" si="54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13"/>
        <v>156</v>
      </c>
      <c r="BE47" s="51">
        <f t="shared" si="55"/>
        <v>3.3964728935336419E-2</v>
      </c>
      <c r="BF47" s="35">
        <f>IFERROR(BC47/3.974,0)</f>
        <v>1195.0176144942122</v>
      </c>
      <c r="BG47" s="35">
        <f t="shared" si="56"/>
        <v>0.91927990708478513</v>
      </c>
      <c r="BH47" s="45">
        <v>277</v>
      </c>
      <c r="BI47" s="48">
        <f t="shared" si="16"/>
        <v>23</v>
      </c>
      <c r="BJ47" s="14">
        <v>2280</v>
      </c>
      <c r="BK47" s="48">
        <f t="shared" si="17"/>
        <v>86</v>
      </c>
      <c r="BL47" s="14">
        <v>1885</v>
      </c>
      <c r="BM47" s="48">
        <f t="shared" si="18"/>
        <v>52</v>
      </c>
      <c r="BN47" s="14">
        <v>608</v>
      </c>
      <c r="BO47" s="48">
        <f t="shared" si="19"/>
        <v>8</v>
      </c>
      <c r="BP47" s="14">
        <v>116</v>
      </c>
      <c r="BQ47" s="48">
        <f t="shared" si="20"/>
        <v>5</v>
      </c>
      <c r="BR47" s="17"/>
      <c r="BS47" s="24">
        <f t="shared" si="21"/>
        <v>0</v>
      </c>
      <c r="BT47" s="17"/>
      <c r="BU47" s="24">
        <f t="shared" si="22"/>
        <v>0</v>
      </c>
      <c r="BV47" s="17"/>
      <c r="BW47" s="24">
        <f t="shared" si="23"/>
        <v>0</v>
      </c>
      <c r="BX47" s="17"/>
      <c r="BY47" s="24">
        <f t="shared" si="24"/>
        <v>0</v>
      </c>
      <c r="BZ47" s="20"/>
      <c r="CA47" s="27">
        <f t="shared" si="25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26"/>
        <v>172</v>
      </c>
      <c r="E48" s="10">
        <v>154</v>
      </c>
      <c r="F48">
        <f t="shared" si="57"/>
        <v>8</v>
      </c>
      <c r="G48" s="10">
        <v>2546</v>
      </c>
      <c r="H48">
        <f t="shared" si="58"/>
        <v>15</v>
      </c>
      <c r="I48">
        <f t="shared" si="27"/>
        <v>2638</v>
      </c>
      <c r="J48">
        <f t="shared" si="35"/>
        <v>149</v>
      </c>
      <c r="K48">
        <f t="shared" si="28"/>
        <v>2.8849756463094792E-2</v>
      </c>
      <c r="L48">
        <f t="shared" si="29"/>
        <v>0.47695766204571</v>
      </c>
      <c r="M48">
        <f t="shared" si="30"/>
        <v>0.49419258149119522</v>
      </c>
      <c r="N48">
        <f t="shared" si="46"/>
        <v>3.2221805919820157E-2</v>
      </c>
      <c r="O48">
        <f t="shared" si="31"/>
        <v>5.1948051948051951E-2</v>
      </c>
      <c r="P48">
        <f t="shared" si="32"/>
        <v>5.8915946582875096E-3</v>
      </c>
      <c r="Q48">
        <f t="shared" si="33"/>
        <v>5.6482183472327523E-2</v>
      </c>
      <c r="R48">
        <f>+IFERROR(C48/3.974,"")</f>
        <v>1343.2310015098137</v>
      </c>
      <c r="S48">
        <f>+IFERROR(E48/3.974,"")</f>
        <v>38.751887267237038</v>
      </c>
      <c r="T48">
        <f>+IFERROR(G48/3.974,"")</f>
        <v>640.66431806743833</v>
      </c>
      <c r="U48">
        <f>+IFERROR(I48/3.974,"")</f>
        <v>663.81479617513833</v>
      </c>
      <c r="V48" s="12">
        <v>24304</v>
      </c>
      <c r="W48" s="1">
        <f t="shared" si="36"/>
        <v>770</v>
      </c>
      <c r="X48" s="1">
        <f t="shared" si="1"/>
        <v>-62</v>
      </c>
      <c r="Y48" s="34">
        <f>IFERROR(V48/3.974,0)</f>
        <v>6115.7523905384996</v>
      </c>
      <c r="Z48" s="14">
        <v>18565</v>
      </c>
      <c r="AA48" s="2">
        <f t="shared" si="41"/>
        <v>587</v>
      </c>
      <c r="AB48" s="29">
        <f t="shared" si="47"/>
        <v>0.76386603028308098</v>
      </c>
      <c r="AC48" s="32">
        <f t="shared" si="3"/>
        <v>-49</v>
      </c>
      <c r="AD48" s="1">
        <f t="shared" si="37"/>
        <v>5739</v>
      </c>
      <c r="AE48" s="1">
        <f t="shared" si="42"/>
        <v>183</v>
      </c>
      <c r="AF48" s="29">
        <f t="shared" si="4"/>
        <v>0.23613396971691902</v>
      </c>
      <c r="AG48" s="32">
        <f t="shared" si="5"/>
        <v>-13</v>
      </c>
      <c r="AH48" s="34">
        <f t="shared" si="48"/>
        <v>0.23766233766233766</v>
      </c>
      <c r="AI48" s="34">
        <f>IFERROR(AD48/3.974,0)</f>
        <v>1444.1368897835932</v>
      </c>
      <c r="AJ48" s="14">
        <v>4524</v>
      </c>
      <c r="AK48" s="2">
        <f t="shared" si="43"/>
        <v>131</v>
      </c>
      <c r="AL48" s="2">
        <f t="shared" si="49"/>
        <v>2.9820168449806506E-2</v>
      </c>
      <c r="AM48" s="34">
        <f>IFERROR(AJ48/3.974,0)</f>
        <v>1138.3995973829894</v>
      </c>
      <c r="AN48" s="34">
        <f t="shared" si="50"/>
        <v>0.84750843012364185</v>
      </c>
      <c r="AO48" s="14"/>
      <c r="AP48" s="2">
        <f t="shared" si="44"/>
        <v>0</v>
      </c>
      <c r="AQ48" s="2">
        <f t="shared" si="38"/>
        <v>-1</v>
      </c>
      <c r="AR48" s="34">
        <f>IFERROR(AO48/3.974,0)</f>
        <v>0</v>
      </c>
      <c r="AS48" s="14">
        <v>254</v>
      </c>
      <c r="AT48" s="2">
        <f t="shared" si="39"/>
        <v>-9</v>
      </c>
      <c r="AU48" s="2">
        <f t="shared" si="51"/>
        <v>-3.4220532319391594E-2</v>
      </c>
      <c r="AV48" s="34">
        <f>IFERROR(AS48/3.974,0)</f>
        <v>63.91545042778057</v>
      </c>
      <c r="AW48" s="80">
        <f t="shared" si="52"/>
        <v>4.7583364556013488E-2</v>
      </c>
      <c r="AX48" s="14">
        <v>87</v>
      </c>
      <c r="AY48">
        <f t="shared" si="40"/>
        <v>-6</v>
      </c>
      <c r="AZ48">
        <f t="shared" si="53"/>
        <v>-6.4516129032258118E-2</v>
      </c>
      <c r="BA48" s="35">
        <f>IFERROR(AX48/3.974,0)</f>
        <v>21.892299949672871</v>
      </c>
      <c r="BB48" s="51">
        <f t="shared" si="54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13"/>
        <v>116</v>
      </c>
      <c r="BE48" s="51">
        <f t="shared" si="55"/>
        <v>2.4426194988418581E-2</v>
      </c>
      <c r="BF48" s="35">
        <f>IFERROR(BC48/3.974,0)</f>
        <v>1224.2073477604429</v>
      </c>
      <c r="BG48" s="35">
        <f t="shared" si="56"/>
        <v>0.91139003372049454</v>
      </c>
      <c r="BH48" s="45">
        <v>287</v>
      </c>
      <c r="BI48" s="48">
        <f t="shared" si="16"/>
        <v>10</v>
      </c>
      <c r="BJ48" s="14">
        <v>2357</v>
      </c>
      <c r="BK48" s="48">
        <f t="shared" si="17"/>
        <v>77</v>
      </c>
      <c r="BL48" s="14">
        <v>1944</v>
      </c>
      <c r="BM48" s="48">
        <f t="shared" si="18"/>
        <v>59</v>
      </c>
      <c r="BN48" s="14">
        <v>631</v>
      </c>
      <c r="BO48" s="48">
        <f t="shared" si="19"/>
        <v>23</v>
      </c>
      <c r="BP48" s="14">
        <v>119</v>
      </c>
      <c r="BQ48" s="48">
        <f t="shared" si="20"/>
        <v>3</v>
      </c>
      <c r="BR48" s="17"/>
      <c r="BS48" s="24">
        <f t="shared" si="21"/>
        <v>0</v>
      </c>
      <c r="BT48" s="17"/>
      <c r="BU48" s="24">
        <f t="shared" si="22"/>
        <v>0</v>
      </c>
      <c r="BV48" s="17"/>
      <c r="BW48" s="24">
        <f t="shared" si="23"/>
        <v>0</v>
      </c>
      <c r="BX48" s="17"/>
      <c r="BY48" s="24">
        <f t="shared" si="24"/>
        <v>0</v>
      </c>
      <c r="BZ48" s="20"/>
      <c r="CA48" s="27">
        <f t="shared" si="25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26"/>
        <v>200</v>
      </c>
      <c r="E49" s="10">
        <v>159</v>
      </c>
      <c r="F49">
        <f t="shared" si="57"/>
        <v>5</v>
      </c>
      <c r="G49" s="10">
        <v>2762</v>
      </c>
      <c r="H49">
        <f t="shared" si="58"/>
        <v>216</v>
      </c>
      <c r="I49">
        <f t="shared" si="27"/>
        <v>2617</v>
      </c>
      <c r="J49">
        <f t="shared" si="35"/>
        <v>-21</v>
      </c>
      <c r="K49">
        <f t="shared" si="28"/>
        <v>2.8710725893824486E-2</v>
      </c>
      <c r="L49">
        <f t="shared" si="29"/>
        <v>0.49873600577825927</v>
      </c>
      <c r="M49">
        <f t="shared" si="30"/>
        <v>0.47255326832791622</v>
      </c>
      <c r="N49">
        <f t="shared" si="46"/>
        <v>3.6114120621162878E-2</v>
      </c>
      <c r="O49">
        <f t="shared" si="31"/>
        <v>3.1446540880503145E-2</v>
      </c>
      <c r="P49">
        <f t="shared" si="32"/>
        <v>7.8204199855177403E-2</v>
      </c>
      <c r="Q49">
        <f t="shared" si="33"/>
        <v>-8.0244554833779139E-3</v>
      </c>
      <c r="R49">
        <f>+IFERROR(C49/3.974,"")</f>
        <v>1393.5581278309007</v>
      </c>
      <c r="S49">
        <f>+IFERROR(E49/3.974,"")</f>
        <v>40.010065425264216</v>
      </c>
      <c r="T49">
        <f>+IFERROR(G49/3.974,"")</f>
        <v>695.01761449421235</v>
      </c>
      <c r="U49">
        <f>+IFERROR(I49/3.974,"")</f>
        <v>658.53044791142418</v>
      </c>
      <c r="V49" s="12">
        <v>25400</v>
      </c>
      <c r="W49" s="1">
        <f t="shared" si="36"/>
        <v>1096</v>
      </c>
      <c r="X49" s="1">
        <f t="shared" si="1"/>
        <v>326</v>
      </c>
      <c r="Y49" s="34">
        <f>IFERROR(V49/3.974,0)</f>
        <v>6391.545042778057</v>
      </c>
      <c r="Z49" s="14">
        <v>19400</v>
      </c>
      <c r="AA49" s="2">
        <f t="shared" si="41"/>
        <v>835</v>
      </c>
      <c r="AB49" s="29">
        <f t="shared" si="47"/>
        <v>0.76377952755905509</v>
      </c>
      <c r="AC49" s="32">
        <f t="shared" si="3"/>
        <v>248</v>
      </c>
      <c r="AD49" s="1">
        <f t="shared" si="37"/>
        <v>6000</v>
      </c>
      <c r="AE49" s="1">
        <f t="shared" si="42"/>
        <v>261</v>
      </c>
      <c r="AF49" s="29">
        <f t="shared" si="4"/>
        <v>0.23622047244094488</v>
      </c>
      <c r="AG49" s="32">
        <f t="shared" si="5"/>
        <v>78</v>
      </c>
      <c r="AH49" s="34">
        <f t="shared" si="48"/>
        <v>0.23813868613138686</v>
      </c>
      <c r="AI49" s="34">
        <f>IFERROR(AD49/3.974,0)</f>
        <v>1509.8137896326118</v>
      </c>
      <c r="AJ49" s="14">
        <v>4696</v>
      </c>
      <c r="AK49" s="2">
        <f t="shared" si="43"/>
        <v>172</v>
      </c>
      <c r="AL49" s="2">
        <f t="shared" si="49"/>
        <v>3.8019451812555172E-2</v>
      </c>
      <c r="AM49" s="34">
        <f>IFERROR(AJ49/3.974,0)</f>
        <v>1181.6809260191242</v>
      </c>
      <c r="AN49" s="34">
        <f t="shared" si="50"/>
        <v>0.84795955218490426</v>
      </c>
      <c r="AO49" s="14"/>
      <c r="AP49" s="2">
        <f t="shared" si="44"/>
        <v>0</v>
      </c>
      <c r="AQ49" s="2">
        <f t="shared" si="38"/>
        <v>-1</v>
      </c>
      <c r="AR49" s="34">
        <f>IFERROR(AO49/3.974,0)</f>
        <v>0</v>
      </c>
      <c r="AS49" s="14">
        <v>260</v>
      </c>
      <c r="AT49" s="2">
        <f t="shared" si="39"/>
        <v>6</v>
      </c>
      <c r="AU49" s="2">
        <f t="shared" si="51"/>
        <v>2.3622047244094446E-2</v>
      </c>
      <c r="AV49" s="34">
        <f>IFERROR(AS49/3.974,0)</f>
        <v>65.425264217413186</v>
      </c>
      <c r="AW49" s="80">
        <f t="shared" si="52"/>
        <v>4.6948356807511735E-2</v>
      </c>
      <c r="AX49" s="14">
        <v>85</v>
      </c>
      <c r="AY49">
        <f t="shared" si="40"/>
        <v>-2</v>
      </c>
      <c r="AZ49">
        <f t="shared" si="53"/>
        <v>-2.2988505747126409E-2</v>
      </c>
      <c r="BA49" s="35">
        <f>IFERROR(AX49/3.974,0)</f>
        <v>21.389028686462002</v>
      </c>
      <c r="BB49" s="51">
        <f t="shared" si="54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13"/>
        <v>176</v>
      </c>
      <c r="BE49" s="51">
        <f t="shared" si="55"/>
        <v>3.617677286742027E-2</v>
      </c>
      <c r="BF49" s="35">
        <f>IFERROR(BC49/3.974,0)</f>
        <v>1268.4952189229994</v>
      </c>
      <c r="BG49" s="35">
        <f t="shared" si="56"/>
        <v>0.91025641025641024</v>
      </c>
      <c r="BH49" s="45">
        <v>313</v>
      </c>
      <c r="BI49" s="48">
        <f t="shared" si="16"/>
        <v>26</v>
      </c>
      <c r="BJ49" s="14">
        <v>2448</v>
      </c>
      <c r="BK49" s="48">
        <f t="shared" si="17"/>
        <v>91</v>
      </c>
      <c r="BL49" s="14">
        <v>2009</v>
      </c>
      <c r="BM49" s="48">
        <f t="shared" si="18"/>
        <v>65</v>
      </c>
      <c r="BN49" s="14">
        <v>645</v>
      </c>
      <c r="BO49" s="48">
        <f t="shared" si="19"/>
        <v>14</v>
      </c>
      <c r="BP49" s="14">
        <v>123</v>
      </c>
      <c r="BQ49" s="48">
        <f t="shared" si="20"/>
        <v>4</v>
      </c>
      <c r="BR49" s="17"/>
      <c r="BS49" s="24">
        <f t="shared" si="21"/>
        <v>0</v>
      </c>
      <c r="BT49" s="17"/>
      <c r="BU49" s="24">
        <f t="shared" si="22"/>
        <v>0</v>
      </c>
      <c r="BV49" s="17"/>
      <c r="BW49" s="24">
        <f t="shared" si="23"/>
        <v>0</v>
      </c>
      <c r="BX49" s="17"/>
      <c r="BY49" s="24">
        <f t="shared" si="24"/>
        <v>0</v>
      </c>
      <c r="BZ49" s="20"/>
      <c r="CA49" s="27">
        <f t="shared" si="25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26"/>
        <v>241</v>
      </c>
      <c r="E50" s="10">
        <v>165</v>
      </c>
      <c r="F50">
        <f t="shared" si="57"/>
        <v>6</v>
      </c>
      <c r="G50" s="10">
        <v>2824</v>
      </c>
      <c r="H50">
        <f t="shared" si="58"/>
        <v>62</v>
      </c>
      <c r="I50">
        <f t="shared" si="27"/>
        <v>2790</v>
      </c>
      <c r="J50">
        <f t="shared" si="35"/>
        <v>173</v>
      </c>
      <c r="K50">
        <f t="shared" si="28"/>
        <v>2.8551652535040665E-2</v>
      </c>
      <c r="L50">
        <f t="shared" si="29"/>
        <v>0.48866585914518085</v>
      </c>
      <c r="M50">
        <f t="shared" si="30"/>
        <v>0.48278248831977849</v>
      </c>
      <c r="N50">
        <f t="shared" si="46"/>
        <v>4.1702716732998787E-2</v>
      </c>
      <c r="O50">
        <f t="shared" si="31"/>
        <v>3.6363636363636362E-2</v>
      </c>
      <c r="P50">
        <f t="shared" si="32"/>
        <v>2.1954674220963172E-2</v>
      </c>
      <c r="Q50">
        <f t="shared" si="33"/>
        <v>6.2007168458781362E-2</v>
      </c>
      <c r="R50">
        <f>+IFERROR(C50/3.974,"")</f>
        <v>1454.2023150478108</v>
      </c>
      <c r="S50">
        <f>+IFERROR(E50/3.974,"")</f>
        <v>41.519879214896825</v>
      </c>
      <c r="T50">
        <f>+IFERROR(G50/3.974,"")</f>
        <v>710.61902365374931</v>
      </c>
      <c r="U50">
        <f>+IFERROR(I50/3.974,"")</f>
        <v>702.06341217916452</v>
      </c>
      <c r="V50" s="12">
        <v>26642</v>
      </c>
      <c r="W50" s="1">
        <f t="shared" si="36"/>
        <v>1242</v>
      </c>
      <c r="X50" s="1">
        <f t="shared" si="1"/>
        <v>146</v>
      </c>
      <c r="Y50" s="34">
        <f>IFERROR(V50/3.974,0)</f>
        <v>6704.0764972320076</v>
      </c>
      <c r="Z50" s="14">
        <v>20344</v>
      </c>
      <c r="AA50" s="2">
        <f t="shared" si="41"/>
        <v>944</v>
      </c>
      <c r="AB50" s="29">
        <f t="shared" si="47"/>
        <v>0.76360633586067117</v>
      </c>
      <c r="AC50" s="32">
        <f t="shared" si="3"/>
        <v>109</v>
      </c>
      <c r="AD50" s="1">
        <f t="shared" si="37"/>
        <v>6298</v>
      </c>
      <c r="AE50" s="1">
        <f t="shared" si="42"/>
        <v>298</v>
      </c>
      <c r="AF50" s="29">
        <f t="shared" si="4"/>
        <v>0.23639366413932889</v>
      </c>
      <c r="AG50" s="32">
        <f t="shared" si="5"/>
        <v>37</v>
      </c>
      <c r="AH50" s="34">
        <f t="shared" si="48"/>
        <v>0.23993558776167473</v>
      </c>
      <c r="AI50" s="34">
        <f>IFERROR(AD50/3.974,0)</f>
        <v>1584.8012078510317</v>
      </c>
      <c r="AJ50" s="14">
        <v>4906</v>
      </c>
      <c r="AK50" s="2">
        <f t="shared" si="43"/>
        <v>210</v>
      </c>
      <c r="AL50" s="2">
        <f t="shared" si="49"/>
        <v>4.4718909710391719E-2</v>
      </c>
      <c r="AM50" s="34">
        <f>IFERROR(AJ50/3.974,0)</f>
        <v>1234.5244086562657</v>
      </c>
      <c r="AN50" s="34">
        <f t="shared" si="50"/>
        <v>0.8489358020418758</v>
      </c>
      <c r="AO50" s="14"/>
      <c r="AP50" s="2">
        <f t="shared" si="44"/>
        <v>0</v>
      </c>
      <c r="AQ50" s="2">
        <f t="shared" si="38"/>
        <v>-1</v>
      </c>
      <c r="AR50" s="34">
        <f>IFERROR(AO50/3.974,0)</f>
        <v>0</v>
      </c>
      <c r="AS50" s="14">
        <v>251</v>
      </c>
      <c r="AT50" s="2">
        <f t="shared" si="39"/>
        <v>-9</v>
      </c>
      <c r="AU50" s="2">
        <f t="shared" si="51"/>
        <v>-3.4615384615384603E-2</v>
      </c>
      <c r="AV50" s="34">
        <f>IFERROR(AS50/3.974,0)</f>
        <v>63.160543532964262</v>
      </c>
      <c r="AW50" s="80">
        <f t="shared" si="52"/>
        <v>4.3433119916940648E-2</v>
      </c>
      <c r="AX50" s="14">
        <v>88</v>
      </c>
      <c r="AY50">
        <f t="shared" si="40"/>
        <v>3</v>
      </c>
      <c r="AZ50">
        <f t="shared" si="53"/>
        <v>3.529411764705892E-2</v>
      </c>
      <c r="BA50" s="35">
        <f>IFERROR(AX50/3.974,0)</f>
        <v>22.143935581278306</v>
      </c>
      <c r="BB50" s="51">
        <f t="shared" si="54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13"/>
        <v>204</v>
      </c>
      <c r="BE50" s="51">
        <f t="shared" si="55"/>
        <v>4.0468161079150855E-2</v>
      </c>
      <c r="BF50" s="35">
        <f>IFERROR(BC50/3.974,0)</f>
        <v>1319.8288877705083</v>
      </c>
      <c r="BG50" s="35">
        <f t="shared" si="56"/>
        <v>0.90759646997750476</v>
      </c>
      <c r="BH50" s="45">
        <v>338</v>
      </c>
      <c r="BI50" s="48">
        <f t="shared" si="16"/>
        <v>25</v>
      </c>
      <c r="BJ50" s="14">
        <v>2569</v>
      </c>
      <c r="BK50" s="48">
        <f t="shared" si="17"/>
        <v>121</v>
      </c>
      <c r="BL50" s="14">
        <v>2087</v>
      </c>
      <c r="BM50" s="48">
        <f t="shared" si="18"/>
        <v>78</v>
      </c>
      <c r="BN50" s="14">
        <v>660</v>
      </c>
      <c r="BO50" s="48">
        <f t="shared" si="19"/>
        <v>15</v>
      </c>
      <c r="BP50" s="14">
        <v>125</v>
      </c>
      <c r="BQ50" s="48">
        <f t="shared" si="20"/>
        <v>2</v>
      </c>
      <c r="BR50" s="17"/>
      <c r="BS50" s="24">
        <f t="shared" si="21"/>
        <v>0</v>
      </c>
      <c r="BT50" s="17"/>
      <c r="BU50" s="24">
        <f t="shared" si="22"/>
        <v>0</v>
      </c>
      <c r="BV50" s="17"/>
      <c r="BW50" s="24">
        <f t="shared" si="23"/>
        <v>0</v>
      </c>
      <c r="BX50" s="17"/>
      <c r="BY50" s="24">
        <f t="shared" si="24"/>
        <v>0</v>
      </c>
      <c r="BZ50" s="20"/>
      <c r="CA50" s="27">
        <f t="shared" si="25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26"/>
        <v>242</v>
      </c>
      <c r="E51" s="10">
        <v>167</v>
      </c>
      <c r="F51">
        <f t="shared" si="57"/>
        <v>2</v>
      </c>
      <c r="G51" s="10">
        <v>2910</v>
      </c>
      <c r="H51">
        <f t="shared" si="58"/>
        <v>86</v>
      </c>
      <c r="I51">
        <f t="shared" si="27"/>
        <v>2944</v>
      </c>
      <c r="J51">
        <f t="shared" si="35"/>
        <v>154</v>
      </c>
      <c r="K51">
        <f t="shared" si="28"/>
        <v>2.7736256435808005E-2</v>
      </c>
      <c r="L51">
        <f t="shared" si="29"/>
        <v>0.48330842052815148</v>
      </c>
      <c r="M51">
        <f t="shared" si="30"/>
        <v>0.4889553230360405</v>
      </c>
      <c r="N51">
        <f t="shared" si="46"/>
        <v>4.0192659026739741E-2</v>
      </c>
      <c r="O51">
        <f t="shared" si="31"/>
        <v>1.1976047904191617E-2</v>
      </c>
      <c r="P51">
        <f t="shared" si="32"/>
        <v>2.9553264604810996E-2</v>
      </c>
      <c r="Q51">
        <f t="shared" si="33"/>
        <v>5.2309782608695655E-2</v>
      </c>
      <c r="R51">
        <f>+IFERROR(C51/3.974,"")</f>
        <v>1515.0981378963261</v>
      </c>
      <c r="S51">
        <f>+IFERROR(E51/3.974,"")</f>
        <v>42.023150478107695</v>
      </c>
      <c r="T51">
        <f>+IFERROR(G51/3.974,"")</f>
        <v>732.25968797181679</v>
      </c>
      <c r="U51">
        <f>+IFERROR(I51/3.974,"")</f>
        <v>740.81529944640158</v>
      </c>
      <c r="V51" s="12">
        <v>27834</v>
      </c>
      <c r="W51" s="1">
        <f t="shared" si="36"/>
        <v>1192</v>
      </c>
      <c r="X51" s="1">
        <f t="shared" si="1"/>
        <v>-50</v>
      </c>
      <c r="Y51" s="34">
        <f>IFERROR(V51/3.974,0)</f>
        <v>7004.026170105687</v>
      </c>
      <c r="Z51" s="14">
        <v>21200</v>
      </c>
      <c r="AA51" s="2">
        <f t="shared" si="41"/>
        <v>856</v>
      </c>
      <c r="AB51" s="29">
        <f t="shared" si="47"/>
        <v>0.76165840339153557</v>
      </c>
      <c r="AC51" s="32">
        <f t="shared" si="3"/>
        <v>-88</v>
      </c>
      <c r="AD51" s="1">
        <f t="shared" si="37"/>
        <v>6634</v>
      </c>
      <c r="AE51" s="1">
        <f t="shared" si="42"/>
        <v>336</v>
      </c>
      <c r="AF51" s="29">
        <f t="shared" si="4"/>
        <v>0.23834159660846446</v>
      </c>
      <c r="AG51" s="32">
        <f t="shared" si="5"/>
        <v>38</v>
      </c>
      <c r="AH51" s="34">
        <f t="shared" si="48"/>
        <v>0.28187919463087246</v>
      </c>
      <c r="AI51" s="34">
        <f>IFERROR(AD51/3.974,0)</f>
        <v>1669.3507800704579</v>
      </c>
      <c r="AJ51" s="14">
        <v>5044</v>
      </c>
      <c r="AK51" s="2">
        <f t="shared" si="43"/>
        <v>138</v>
      </c>
      <c r="AL51" s="2">
        <f t="shared" si="49"/>
        <v>2.8128821850794905E-2</v>
      </c>
      <c r="AM51" s="34">
        <f>IFERROR(AJ51/3.974,0)</f>
        <v>1269.2501258178158</v>
      </c>
      <c r="AN51" s="34">
        <f t="shared" si="50"/>
        <v>0.83773459558212926</v>
      </c>
      <c r="AO51" s="14"/>
      <c r="AP51" s="2">
        <f t="shared" si="44"/>
        <v>0</v>
      </c>
      <c r="AQ51" s="2">
        <f t="shared" si="38"/>
        <v>-1</v>
      </c>
      <c r="AR51" s="34">
        <f>IFERROR(AO51/3.974,0)</f>
        <v>0</v>
      </c>
      <c r="AS51" s="14">
        <v>266</v>
      </c>
      <c r="AT51" s="2">
        <f t="shared" si="39"/>
        <v>15</v>
      </c>
      <c r="AU51" s="2">
        <f t="shared" si="51"/>
        <v>5.9760956175298752E-2</v>
      </c>
      <c r="AV51" s="34">
        <f>IFERROR(AS51/3.974,0)</f>
        <v>66.935078007045789</v>
      </c>
      <c r="AW51" s="80">
        <f t="shared" si="52"/>
        <v>4.4178707855837898E-2</v>
      </c>
      <c r="AX51" s="14">
        <v>89</v>
      </c>
      <c r="AY51">
        <f t="shared" si="40"/>
        <v>1</v>
      </c>
      <c r="AZ51">
        <f t="shared" si="53"/>
        <v>1.1363636363636465E-2</v>
      </c>
      <c r="BA51" s="35">
        <f>IFERROR(AX51/3.974,0)</f>
        <v>22.395571212883745</v>
      </c>
      <c r="BB51" s="51">
        <f t="shared" si="54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13"/>
        <v>154</v>
      </c>
      <c r="BE51" s="51">
        <f t="shared" si="55"/>
        <v>2.9361296472831366E-2</v>
      </c>
      <c r="BF51" s="35">
        <f>IFERROR(BC51/3.974,0)</f>
        <v>1358.5807750377453</v>
      </c>
      <c r="BG51" s="35">
        <f t="shared" si="56"/>
        <v>0.89669490117920614</v>
      </c>
      <c r="BH51" s="45">
        <v>352</v>
      </c>
      <c r="BI51" s="48">
        <f t="shared" si="16"/>
        <v>14</v>
      </c>
      <c r="BJ51" s="14">
        <v>2675</v>
      </c>
      <c r="BK51" s="48">
        <f t="shared" si="17"/>
        <v>106</v>
      </c>
      <c r="BL51" s="14">
        <v>2173</v>
      </c>
      <c r="BM51" s="48">
        <f t="shared" si="18"/>
        <v>86</v>
      </c>
      <c r="BN51" s="14">
        <v>693</v>
      </c>
      <c r="BO51" s="48">
        <f t="shared" si="19"/>
        <v>33</v>
      </c>
      <c r="BP51" s="14">
        <v>128</v>
      </c>
      <c r="BQ51" s="48">
        <f t="shared" si="20"/>
        <v>3</v>
      </c>
      <c r="BR51" s="17"/>
      <c r="BS51" s="24">
        <f t="shared" si="21"/>
        <v>0</v>
      </c>
      <c r="BT51" s="17"/>
      <c r="BU51" s="24">
        <f t="shared" si="22"/>
        <v>0</v>
      </c>
      <c r="BV51" s="17"/>
      <c r="BW51" s="24">
        <f t="shared" si="23"/>
        <v>0</v>
      </c>
      <c r="BX51" s="17"/>
      <c r="BY51" s="24">
        <f t="shared" si="24"/>
        <v>0</v>
      </c>
      <c r="BZ51" s="20"/>
      <c r="CA51" s="27">
        <f t="shared" si="25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26"/>
        <v>179</v>
      </c>
      <c r="E52" s="10">
        <v>167</v>
      </c>
      <c r="F52">
        <f t="shared" si="57"/>
        <v>0</v>
      </c>
      <c r="G52" s="10">
        <v>2939</v>
      </c>
      <c r="H52">
        <f t="shared" si="58"/>
        <v>29</v>
      </c>
      <c r="I52">
        <f t="shared" si="27"/>
        <v>3094</v>
      </c>
      <c r="J52">
        <f t="shared" si="35"/>
        <v>150</v>
      </c>
      <c r="K52">
        <f t="shared" si="28"/>
        <v>2.6935483870967742E-2</v>
      </c>
      <c r="L52">
        <f t="shared" si="29"/>
        <v>0.47403225806451615</v>
      </c>
      <c r="M52">
        <f t="shared" si="30"/>
        <v>0.49903225806451612</v>
      </c>
      <c r="N52">
        <f t="shared" si="46"/>
        <v>2.8870967741935483E-2</v>
      </c>
      <c r="O52">
        <f t="shared" si="31"/>
        <v>0</v>
      </c>
      <c r="P52">
        <f t="shared" si="32"/>
        <v>9.8673018033344669E-3</v>
      </c>
      <c r="Q52">
        <f t="shared" si="33"/>
        <v>4.8480930833872012E-2</v>
      </c>
      <c r="R52">
        <f>+IFERROR(C52/3.974,"")</f>
        <v>1560.1409159536991</v>
      </c>
      <c r="S52">
        <f>+IFERROR(E52/3.974,"")</f>
        <v>42.023150478107695</v>
      </c>
      <c r="T52">
        <f>+IFERROR(G52/3.974,"")</f>
        <v>739.55712128837445</v>
      </c>
      <c r="U52">
        <f>+IFERROR(I52/3.974,"")</f>
        <v>778.56064418721689</v>
      </c>
      <c r="V52" s="12">
        <v>28795</v>
      </c>
      <c r="W52" s="1">
        <f t="shared" si="36"/>
        <v>961</v>
      </c>
      <c r="X52" s="1">
        <f t="shared" si="1"/>
        <v>-231</v>
      </c>
      <c r="Y52" s="34">
        <f>IFERROR(V52/3.974,0)</f>
        <v>7245.8480120785098</v>
      </c>
      <c r="Z52" s="14">
        <v>21934</v>
      </c>
      <c r="AA52" s="2">
        <f t="shared" si="41"/>
        <v>734</v>
      </c>
      <c r="AB52" s="29">
        <f t="shared" si="47"/>
        <v>0.76172946692134047</v>
      </c>
      <c r="AC52" s="32">
        <f t="shared" si="3"/>
        <v>-122</v>
      </c>
      <c r="AD52" s="1">
        <f t="shared" si="37"/>
        <v>6861</v>
      </c>
      <c r="AE52" s="1">
        <f t="shared" si="42"/>
        <v>227</v>
      </c>
      <c r="AF52" s="29">
        <f t="shared" si="4"/>
        <v>0.2382705330786595</v>
      </c>
      <c r="AG52" s="32">
        <f t="shared" si="5"/>
        <v>-109</v>
      </c>
      <c r="AH52" s="34">
        <f t="shared" si="48"/>
        <v>0.23621227887617066</v>
      </c>
      <c r="AI52" s="34">
        <f>IFERROR(AD52/3.974,0)</f>
        <v>1726.4720684448916</v>
      </c>
      <c r="AJ52" s="14">
        <v>5182</v>
      </c>
      <c r="AK52" s="2">
        <f t="shared" si="43"/>
        <v>138</v>
      </c>
      <c r="AL52" s="2">
        <f t="shared" si="49"/>
        <v>2.7359238699444788E-2</v>
      </c>
      <c r="AM52" s="34">
        <f>IFERROR(AJ52/3.974,0)</f>
        <v>1303.9758429793658</v>
      </c>
      <c r="AN52" s="34">
        <f t="shared" si="50"/>
        <v>0.83580645161290323</v>
      </c>
      <c r="AO52" s="14"/>
      <c r="AP52" s="2">
        <f t="shared" si="44"/>
        <v>0</v>
      </c>
      <c r="AQ52" s="2">
        <f t="shared" si="38"/>
        <v>-1</v>
      </c>
      <c r="AR52" s="34">
        <f>IFERROR(AO52/3.974,0)</f>
        <v>0</v>
      </c>
      <c r="AS52" s="14">
        <v>270</v>
      </c>
      <c r="AT52" s="2">
        <f t="shared" si="39"/>
        <v>4</v>
      </c>
      <c r="AU52" s="2">
        <f t="shared" si="51"/>
        <v>1.5037593984962516E-2</v>
      </c>
      <c r="AV52" s="34">
        <f>IFERROR(AS52/3.974,0)</f>
        <v>67.941620533467542</v>
      </c>
      <c r="AW52" s="80">
        <f t="shared" si="52"/>
        <v>4.3548387096774194E-2</v>
      </c>
      <c r="AX52" s="14">
        <v>88</v>
      </c>
      <c r="AY52">
        <f t="shared" si="40"/>
        <v>-1</v>
      </c>
      <c r="AZ52">
        <f t="shared" si="53"/>
        <v>-1.1235955056179803E-2</v>
      </c>
      <c r="BA52" s="35">
        <f>IFERROR(AX52/3.974,0)</f>
        <v>22.143935581278306</v>
      </c>
      <c r="BB52" s="51">
        <f t="shared" si="54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13"/>
        <v>141</v>
      </c>
      <c r="BE52" s="51">
        <f t="shared" si="55"/>
        <v>2.6115947397666206E-2</v>
      </c>
      <c r="BF52" s="35">
        <f>IFERROR(BC52/3.974,0)</f>
        <v>1394.0613990941117</v>
      </c>
      <c r="BG52" s="35">
        <f t="shared" si="56"/>
        <v>0.8935483870967742</v>
      </c>
      <c r="BH52" s="45">
        <v>369</v>
      </c>
      <c r="BI52" s="48">
        <f t="shared" si="16"/>
        <v>17</v>
      </c>
      <c r="BJ52" s="14">
        <v>2764</v>
      </c>
      <c r="BK52" s="48">
        <f t="shared" si="17"/>
        <v>89</v>
      </c>
      <c r="BL52" s="14">
        <v>2231</v>
      </c>
      <c r="BM52" s="48">
        <f t="shared" si="18"/>
        <v>58</v>
      </c>
      <c r="BN52" s="14">
        <v>707</v>
      </c>
      <c r="BO52" s="48">
        <f t="shared" si="19"/>
        <v>14</v>
      </c>
      <c r="BP52" s="14">
        <v>129</v>
      </c>
      <c r="BQ52" s="48">
        <f t="shared" si="20"/>
        <v>1</v>
      </c>
      <c r="BR52" s="17"/>
      <c r="BS52" s="24">
        <f t="shared" si="21"/>
        <v>0</v>
      </c>
      <c r="BT52" s="17"/>
      <c r="BU52" s="24">
        <f t="shared" si="22"/>
        <v>0</v>
      </c>
      <c r="BV52" s="17"/>
      <c r="BW52" s="24">
        <f t="shared" si="23"/>
        <v>0</v>
      </c>
      <c r="BX52" s="17"/>
      <c r="BY52" s="24">
        <f t="shared" si="24"/>
        <v>0</v>
      </c>
      <c r="BZ52" s="20"/>
      <c r="CA52" s="27">
        <f t="shared" si="25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26"/>
        <v>178</v>
      </c>
      <c r="E53" s="10">
        <v>178</v>
      </c>
      <c r="F53">
        <f t="shared" si="57"/>
        <v>11</v>
      </c>
      <c r="G53" s="10">
        <v>3011</v>
      </c>
      <c r="H53">
        <f t="shared" si="58"/>
        <v>72</v>
      </c>
      <c r="I53">
        <f t="shared" si="27"/>
        <v>3189</v>
      </c>
      <c r="J53">
        <f t="shared" si="35"/>
        <v>95</v>
      </c>
      <c r="K53">
        <f t="shared" si="28"/>
        <v>2.7908435246158672E-2</v>
      </c>
      <c r="L53">
        <f t="shared" si="29"/>
        <v>0.47209156475384134</v>
      </c>
      <c r="M53">
        <f t="shared" si="30"/>
        <v>0.5</v>
      </c>
      <c r="N53">
        <f t="shared" si="46"/>
        <v>2.7908435246158672E-2</v>
      </c>
      <c r="O53">
        <f t="shared" si="31"/>
        <v>6.1797752808988762E-2</v>
      </c>
      <c r="P53">
        <f t="shared" si="32"/>
        <v>2.391232148787778E-2</v>
      </c>
      <c r="Q53">
        <f t="shared" si="33"/>
        <v>2.9789902790843526E-2</v>
      </c>
      <c r="R53">
        <f>+IFERROR(C53/3.974,"")</f>
        <v>1604.9320583794665</v>
      </c>
      <c r="S53">
        <f>+IFERROR(E53/3.974,"")</f>
        <v>44.791142425767489</v>
      </c>
      <c r="T53">
        <f>+IFERROR(G53/3.974,"")</f>
        <v>757.67488676396579</v>
      </c>
      <c r="U53">
        <f>+IFERROR(I53/3.974,"")</f>
        <v>802.46602918973326</v>
      </c>
      <c r="V53" s="12">
        <v>29837</v>
      </c>
      <c r="W53" s="1">
        <f t="shared" si="36"/>
        <v>1042</v>
      </c>
      <c r="X53" s="1">
        <f t="shared" si="1"/>
        <v>81</v>
      </c>
      <c r="Y53" s="34">
        <f>IFERROR(V53/3.974,0)</f>
        <v>7508.0523402113731</v>
      </c>
      <c r="Z53" s="14">
        <v>22767</v>
      </c>
      <c r="AA53" s="2">
        <f t="shared" si="41"/>
        <v>833</v>
      </c>
      <c r="AB53" s="29">
        <f t="shared" si="47"/>
        <v>0.76304588262895068</v>
      </c>
      <c r="AC53" s="32">
        <f t="shared" si="3"/>
        <v>99</v>
      </c>
      <c r="AD53" s="1">
        <f t="shared" si="37"/>
        <v>7070</v>
      </c>
      <c r="AE53" s="1">
        <f t="shared" si="42"/>
        <v>209</v>
      </c>
      <c r="AF53" s="29">
        <f t="shared" si="4"/>
        <v>0.23695411737104938</v>
      </c>
      <c r="AG53" s="32">
        <f t="shared" si="5"/>
        <v>-18</v>
      </c>
      <c r="AH53" s="34">
        <f t="shared" si="48"/>
        <v>0.20057581573896352</v>
      </c>
      <c r="AI53" s="34">
        <f>IFERROR(AD53/3.974,0)</f>
        <v>1779.0639154504277</v>
      </c>
      <c r="AJ53" s="14">
        <v>5306</v>
      </c>
      <c r="AK53" s="2">
        <f t="shared" si="43"/>
        <v>124</v>
      </c>
      <c r="AL53" s="2">
        <f t="shared" si="49"/>
        <v>2.3928984947896526E-2</v>
      </c>
      <c r="AM53" s="34">
        <f>IFERROR(AJ53/3.974,0)</f>
        <v>1335.1786612984397</v>
      </c>
      <c r="AN53" s="34">
        <f t="shared" si="50"/>
        <v>0.83192223267481968</v>
      </c>
      <c r="AO53" s="14"/>
      <c r="AP53" s="2">
        <f t="shared" si="44"/>
        <v>0</v>
      </c>
      <c r="AQ53" s="2">
        <f t="shared" si="38"/>
        <v>-1</v>
      </c>
      <c r="AR53" s="34">
        <f>IFERROR(AO53/3.974,0)</f>
        <v>0</v>
      </c>
      <c r="AS53" s="14">
        <v>275</v>
      </c>
      <c r="AT53" s="2">
        <f t="shared" si="39"/>
        <v>5</v>
      </c>
      <c r="AU53" s="2">
        <f t="shared" si="51"/>
        <v>1.8518518518518601E-2</v>
      </c>
      <c r="AV53" s="34">
        <f>IFERROR(AS53/3.974,0)</f>
        <v>69.199798691494706</v>
      </c>
      <c r="AW53" s="80">
        <f t="shared" si="52"/>
        <v>4.3116964565694575E-2</v>
      </c>
      <c r="AX53" s="14">
        <v>92</v>
      </c>
      <c r="AY53">
        <f t="shared" si="40"/>
        <v>4</v>
      </c>
      <c r="AZ53">
        <f t="shared" si="53"/>
        <v>4.5454545454545414E-2</v>
      </c>
      <c r="BA53" s="35">
        <f>IFERROR(AX53/3.974,0)</f>
        <v>23.150478107700049</v>
      </c>
      <c r="BB53" s="51">
        <f t="shared" si="54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13"/>
        <v>133</v>
      </c>
      <c r="BE53" s="51">
        <f t="shared" si="55"/>
        <v>2.4007220216606395E-2</v>
      </c>
      <c r="BF53" s="35">
        <f>IFERROR(BC53/3.974,0)</f>
        <v>1427.5289380976346</v>
      </c>
      <c r="BG53" s="35">
        <f t="shared" si="56"/>
        <v>0.88946378174976481</v>
      </c>
      <c r="BH53" s="45">
        <v>385</v>
      </c>
      <c r="BI53" s="48">
        <f t="shared" si="16"/>
        <v>16</v>
      </c>
      <c r="BJ53" s="14">
        <v>2847</v>
      </c>
      <c r="BK53" s="48">
        <f t="shared" si="17"/>
        <v>83</v>
      </c>
      <c r="BL53" s="14">
        <v>2287</v>
      </c>
      <c r="BM53" s="48">
        <f t="shared" si="18"/>
        <v>56</v>
      </c>
      <c r="BN53" s="14">
        <v>728</v>
      </c>
      <c r="BO53" s="48">
        <f t="shared" si="19"/>
        <v>21</v>
      </c>
      <c r="BP53" s="14">
        <v>131</v>
      </c>
      <c r="BQ53" s="48">
        <f t="shared" si="20"/>
        <v>2</v>
      </c>
      <c r="BR53" s="17"/>
      <c r="BS53" s="24">
        <f t="shared" si="21"/>
        <v>0</v>
      </c>
      <c r="BT53" s="17"/>
      <c r="BU53" s="24">
        <f t="shared" si="22"/>
        <v>0</v>
      </c>
      <c r="BV53" s="17"/>
      <c r="BW53" s="24">
        <f t="shared" si="23"/>
        <v>0</v>
      </c>
      <c r="BX53" s="17"/>
      <c r="BY53" s="24">
        <f t="shared" si="24"/>
        <v>0</v>
      </c>
      <c r="BZ53" s="20"/>
      <c r="CA53" s="27">
        <f t="shared" si="25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26"/>
        <v>154</v>
      </c>
      <c r="E54" s="10">
        <v>188</v>
      </c>
      <c r="F54">
        <f t="shared" si="57"/>
        <v>10</v>
      </c>
      <c r="G54" s="10">
        <v>3060</v>
      </c>
      <c r="H54">
        <f t="shared" si="58"/>
        <v>49</v>
      </c>
      <c r="I54">
        <f t="shared" si="27"/>
        <v>3284</v>
      </c>
      <c r="J54">
        <f t="shared" si="35"/>
        <v>95</v>
      </c>
      <c r="K54">
        <f t="shared" si="28"/>
        <v>2.878138395590937E-2</v>
      </c>
      <c r="L54">
        <f t="shared" si="29"/>
        <v>0.46846295162278018</v>
      </c>
      <c r="M54">
        <f t="shared" si="30"/>
        <v>0.50275566442131048</v>
      </c>
      <c r="N54">
        <f t="shared" si="46"/>
        <v>2.3576240048989588E-2</v>
      </c>
      <c r="O54">
        <f t="shared" si="31"/>
        <v>5.3191489361702128E-2</v>
      </c>
      <c r="P54">
        <f t="shared" si="32"/>
        <v>1.6013071895424835E-2</v>
      </c>
      <c r="Q54">
        <f t="shared" si="33"/>
        <v>2.8928136419001219E-2</v>
      </c>
      <c r="R54">
        <f>+IFERROR(C54/3.974,"")</f>
        <v>1643.6839456467035</v>
      </c>
      <c r="S54">
        <f>+IFERROR(E54/3.974,"")</f>
        <v>47.307498741821838</v>
      </c>
      <c r="T54">
        <f>+IFERROR(G54/3.974,"")</f>
        <v>770.0050327126321</v>
      </c>
      <c r="U54">
        <f>+IFERROR(I54/3.974,"")</f>
        <v>826.37141419224963</v>
      </c>
      <c r="V54" s="12">
        <v>30749</v>
      </c>
      <c r="W54" s="1">
        <f t="shared" si="36"/>
        <v>912</v>
      </c>
      <c r="X54" s="1">
        <f t="shared" si="1"/>
        <v>-130</v>
      </c>
      <c r="Y54" s="34">
        <f>IFERROR(V54/3.974,0)</f>
        <v>7737.5440362355303</v>
      </c>
      <c r="Z54" s="14">
        <v>23497</v>
      </c>
      <c r="AA54" s="2">
        <f t="shared" si="41"/>
        <v>730</v>
      </c>
      <c r="AB54" s="29">
        <f t="shared" si="47"/>
        <v>0.764154931867703</v>
      </c>
      <c r="AC54" s="32">
        <f t="shared" si="3"/>
        <v>-103</v>
      </c>
      <c r="AD54" s="1">
        <f t="shared" si="37"/>
        <v>7252</v>
      </c>
      <c r="AE54" s="1">
        <f t="shared" si="42"/>
        <v>182</v>
      </c>
      <c r="AF54" s="29">
        <f t="shared" si="4"/>
        <v>0.235845068132297</v>
      </c>
      <c r="AG54" s="32">
        <f t="shared" si="5"/>
        <v>-27</v>
      </c>
      <c r="AH54" s="34">
        <f t="shared" si="48"/>
        <v>0.19956140350877194</v>
      </c>
      <c r="AI54" s="34">
        <f>IFERROR(AD54/3.974,0)</f>
        <v>1824.8616004026169</v>
      </c>
      <c r="AJ54" s="14">
        <v>2916</v>
      </c>
      <c r="AK54" s="2">
        <f t="shared" si="43"/>
        <v>-2390</v>
      </c>
      <c r="AL54" s="2">
        <f t="shared" si="49"/>
        <v>-0.45043347154165092</v>
      </c>
      <c r="AM54" s="34">
        <f>IFERROR(AJ54/3.974,0)</f>
        <v>733.76950176144942</v>
      </c>
      <c r="AN54" s="34">
        <f t="shared" si="50"/>
        <v>0.44641763625229641</v>
      </c>
      <c r="AO54" s="14"/>
      <c r="AP54" s="2">
        <f t="shared" si="44"/>
        <v>0</v>
      </c>
      <c r="AQ54" s="2">
        <f t="shared" si="38"/>
        <v>-1</v>
      </c>
      <c r="AR54" s="34">
        <f>IFERROR(AO54/3.974,0)</f>
        <v>0</v>
      </c>
      <c r="AS54" s="14">
        <v>282</v>
      </c>
      <c r="AT54" s="2">
        <f t="shared" si="39"/>
        <v>7</v>
      </c>
      <c r="AU54" s="2">
        <f t="shared" si="51"/>
        <v>2.5454545454545396E-2</v>
      </c>
      <c r="AV54" s="34">
        <f>IFERROR(AS54/3.974,0)</f>
        <v>70.961248112732761</v>
      </c>
      <c r="AW54" s="80">
        <f t="shared" si="52"/>
        <v>4.3172075933864053E-2</v>
      </c>
      <c r="AX54" s="14">
        <v>86</v>
      </c>
      <c r="AY54">
        <f t="shared" si="40"/>
        <v>-6</v>
      </c>
      <c r="AZ54">
        <f t="shared" si="53"/>
        <v>-6.5217391304347783E-2</v>
      </c>
      <c r="BA54" s="35">
        <f>IFERROR(AX54/3.974,0)</f>
        <v>21.640664318067437</v>
      </c>
      <c r="BB54" s="51">
        <f t="shared" si="54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13"/>
        <v>-2389</v>
      </c>
      <c r="BE54" s="51">
        <f t="shared" si="55"/>
        <v>-0.42111757447558607</v>
      </c>
      <c r="BF54" s="35">
        <f>IFERROR(BC54/3.974,0)</f>
        <v>826.37141419224963</v>
      </c>
      <c r="BG54" s="35">
        <f t="shared" si="56"/>
        <v>0.50275566442131048</v>
      </c>
      <c r="BH54" s="45">
        <v>402</v>
      </c>
      <c r="BI54" s="48">
        <f t="shared" si="16"/>
        <v>17</v>
      </c>
      <c r="BJ54" s="14">
        <v>2920</v>
      </c>
      <c r="BK54" s="48">
        <f t="shared" si="17"/>
        <v>73</v>
      </c>
      <c r="BL54" s="14">
        <v>2328</v>
      </c>
      <c r="BM54" s="48">
        <f t="shared" si="18"/>
        <v>41</v>
      </c>
      <c r="BN54" s="14">
        <v>750</v>
      </c>
      <c r="BO54" s="48">
        <f t="shared" si="19"/>
        <v>22</v>
      </c>
      <c r="BP54" s="14">
        <v>132</v>
      </c>
      <c r="BQ54" s="48">
        <f t="shared" si="20"/>
        <v>1</v>
      </c>
      <c r="BR54" s="17"/>
      <c r="BS54" s="24">
        <f t="shared" si="21"/>
        <v>0</v>
      </c>
      <c r="BT54" s="17"/>
      <c r="BU54" s="24">
        <f t="shared" si="22"/>
        <v>0</v>
      </c>
      <c r="BV54" s="17"/>
      <c r="BW54" s="24">
        <f t="shared" si="23"/>
        <v>0</v>
      </c>
      <c r="BX54" s="17"/>
      <c r="BY54" s="24">
        <f t="shared" si="24"/>
        <v>0</v>
      </c>
      <c r="BZ54" s="20"/>
      <c r="CA54" s="27">
        <f t="shared" si="25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26"/>
        <v>188</v>
      </c>
      <c r="E55" s="10">
        <v>192</v>
      </c>
      <c r="F55">
        <f t="shared" si="57"/>
        <v>4</v>
      </c>
      <c r="G55" s="10">
        <v>3106</v>
      </c>
      <c r="H55">
        <f t="shared" si="58"/>
        <v>46</v>
      </c>
      <c r="I55">
        <f t="shared" si="27"/>
        <v>3422</v>
      </c>
      <c r="J55">
        <f t="shared" si="35"/>
        <v>138</v>
      </c>
      <c r="K55">
        <f t="shared" si="28"/>
        <v>2.8571428571428571E-2</v>
      </c>
      <c r="L55">
        <f t="shared" si="29"/>
        <v>0.46220238095238098</v>
      </c>
      <c r="M55">
        <f t="shared" si="30"/>
        <v>0.50922619047619044</v>
      </c>
      <c r="N55">
        <f t="shared" si="46"/>
        <v>2.7976190476190477E-2</v>
      </c>
      <c r="O55">
        <f t="shared" si="31"/>
        <v>2.0833333333333332E-2</v>
      </c>
      <c r="P55">
        <f t="shared" si="32"/>
        <v>1.4810045074050225E-2</v>
      </c>
      <c r="Q55">
        <f t="shared" si="33"/>
        <v>4.0327293980128583E-2</v>
      </c>
      <c r="R55">
        <f>+IFERROR(C55/3.974,"")</f>
        <v>1690.9914443885252</v>
      </c>
      <c r="S55">
        <f>+IFERROR(E55/3.974,"")</f>
        <v>48.314041268243578</v>
      </c>
      <c r="T55">
        <f>+IFERROR(G55/3.974,"")</f>
        <v>781.58027176648204</v>
      </c>
      <c r="U55">
        <f>+IFERROR(I55/3.974,"")</f>
        <v>861.09713135379968</v>
      </c>
      <c r="V55" s="12">
        <v>31895</v>
      </c>
      <c r="W55" s="1">
        <f t="shared" si="36"/>
        <v>1146</v>
      </c>
      <c r="X55" s="1">
        <f t="shared" si="1"/>
        <v>234</v>
      </c>
      <c r="Y55" s="34">
        <f>IFERROR(V55/3.974,0)</f>
        <v>8025.9184700553596</v>
      </c>
      <c r="Z55" s="14">
        <v>24357</v>
      </c>
      <c r="AA55" s="2">
        <f t="shared" si="41"/>
        <v>860</v>
      </c>
      <c r="AB55" s="29">
        <f t="shared" si="47"/>
        <v>0.76366201598996708</v>
      </c>
      <c r="AC55" s="32">
        <f t="shared" si="3"/>
        <v>130</v>
      </c>
      <c r="AD55" s="1">
        <f t="shared" si="37"/>
        <v>7538</v>
      </c>
      <c r="AE55" s="1">
        <f t="shared" si="42"/>
        <v>286</v>
      </c>
      <c r="AF55" s="29">
        <f t="shared" si="4"/>
        <v>0.23633798401003292</v>
      </c>
      <c r="AG55" s="32">
        <f t="shared" si="5"/>
        <v>104</v>
      </c>
      <c r="AH55" s="34">
        <f t="shared" si="48"/>
        <v>0.24956369982547993</v>
      </c>
      <c r="AI55" s="34">
        <f>IFERROR(AD55/3.974,0)</f>
        <v>1896.8293910417715</v>
      </c>
      <c r="AJ55" s="14">
        <v>3061</v>
      </c>
      <c r="AK55" s="2">
        <f t="shared" si="43"/>
        <v>145</v>
      </c>
      <c r="AL55" s="2">
        <f t="shared" si="49"/>
        <v>4.9725651577503527E-2</v>
      </c>
      <c r="AM55" s="34">
        <f>IFERROR(AJ55/3.974,0)</f>
        <v>770.25666834423748</v>
      </c>
      <c r="AN55" s="34">
        <f t="shared" si="50"/>
        <v>0.45550595238095237</v>
      </c>
      <c r="AO55" s="14"/>
      <c r="AP55" s="2">
        <f t="shared" si="44"/>
        <v>0</v>
      </c>
      <c r="AQ55" s="2">
        <f t="shared" si="38"/>
        <v>-1</v>
      </c>
      <c r="AR55" s="34">
        <f>IFERROR(AO55/3.974,0)</f>
        <v>0</v>
      </c>
      <c r="AS55" s="14">
        <v>276</v>
      </c>
      <c r="AT55" s="2">
        <f t="shared" si="39"/>
        <v>-6</v>
      </c>
      <c r="AU55" s="2">
        <f t="shared" si="51"/>
        <v>-2.1276595744680882E-2</v>
      </c>
      <c r="AV55" s="34">
        <f>IFERROR(AS55/3.974,0)</f>
        <v>69.451434323100145</v>
      </c>
      <c r="AW55" s="80">
        <f t="shared" si="52"/>
        <v>4.1071428571428571E-2</v>
      </c>
      <c r="AX55" s="14">
        <v>85</v>
      </c>
      <c r="AY55">
        <f t="shared" si="40"/>
        <v>-1</v>
      </c>
      <c r="AZ55">
        <f t="shared" si="53"/>
        <v>-1.1627906976744207E-2</v>
      </c>
      <c r="BA55" s="35">
        <f>IFERROR(AX55/3.974,0)</f>
        <v>21.389028686462002</v>
      </c>
      <c r="BB55" s="51">
        <f t="shared" si="54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13"/>
        <v>138</v>
      </c>
      <c r="BE55" s="51">
        <f t="shared" si="55"/>
        <v>4.2021924482338546E-2</v>
      </c>
      <c r="BF55" s="35">
        <f>IFERROR(BC55/3.974,0)</f>
        <v>861.09713135379968</v>
      </c>
      <c r="BG55" s="35">
        <f t="shared" si="56"/>
        <v>0.50922619047619044</v>
      </c>
      <c r="BH55" s="45">
        <v>414</v>
      </c>
      <c r="BI55" s="48">
        <f t="shared" si="16"/>
        <v>12</v>
      </c>
      <c r="BJ55" s="14">
        <v>3023</v>
      </c>
      <c r="BK55" s="48">
        <f t="shared" si="17"/>
        <v>103</v>
      </c>
      <c r="BL55" s="14">
        <v>2377</v>
      </c>
      <c r="BM55" s="48">
        <f t="shared" si="18"/>
        <v>49</v>
      </c>
      <c r="BN55" s="14">
        <v>769</v>
      </c>
      <c r="BO55" s="48">
        <f t="shared" si="19"/>
        <v>19</v>
      </c>
      <c r="BP55" s="14">
        <v>137</v>
      </c>
      <c r="BQ55" s="48">
        <f t="shared" si="20"/>
        <v>5</v>
      </c>
      <c r="BR55" s="17"/>
      <c r="BS55" s="24">
        <f t="shared" si="21"/>
        <v>0</v>
      </c>
      <c r="BT55" s="17"/>
      <c r="BU55" s="24">
        <f t="shared" si="22"/>
        <v>0</v>
      </c>
      <c r="BV55" s="17"/>
      <c r="BW55" s="24">
        <f t="shared" si="23"/>
        <v>0</v>
      </c>
      <c r="BX55" s="17"/>
      <c r="BY55" s="24">
        <f t="shared" si="24"/>
        <v>0</v>
      </c>
      <c r="BZ55" s="20"/>
      <c r="CA55" s="27">
        <f t="shared" si="25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26"/>
        <v>370</v>
      </c>
      <c r="E56" s="10">
        <v>197</v>
      </c>
      <c r="F56">
        <f t="shared" si="57"/>
        <v>5</v>
      </c>
      <c r="G56" s="10">
        <v>3144</v>
      </c>
      <c r="H56">
        <f t="shared" si="58"/>
        <v>38</v>
      </c>
      <c r="I56">
        <f t="shared" si="27"/>
        <v>3749</v>
      </c>
      <c r="J56">
        <f t="shared" si="35"/>
        <v>327</v>
      </c>
      <c r="K56">
        <f t="shared" si="28"/>
        <v>2.778561354019746E-2</v>
      </c>
      <c r="L56">
        <f t="shared" si="29"/>
        <v>0.44344146685472496</v>
      </c>
      <c r="M56">
        <f t="shared" si="30"/>
        <v>0.52877291960507755</v>
      </c>
      <c r="N56">
        <f t="shared" si="46"/>
        <v>5.2186177715091681E-2</v>
      </c>
      <c r="O56">
        <f t="shared" si="31"/>
        <v>2.5380710659898477E-2</v>
      </c>
      <c r="P56">
        <f t="shared" si="32"/>
        <v>1.2086513994910942E-2</v>
      </c>
      <c r="Q56">
        <f t="shared" si="33"/>
        <v>8.722325953587623E-2</v>
      </c>
      <c r="R56">
        <f>+IFERROR(C56/3.974,"")</f>
        <v>1784.0966280825364</v>
      </c>
      <c r="S56">
        <f>+IFERROR(E56/3.974,"")</f>
        <v>49.572219426270756</v>
      </c>
      <c r="T56">
        <f>+IFERROR(G56/3.974,"")</f>
        <v>791.14242576748859</v>
      </c>
      <c r="U56">
        <f>+IFERROR(I56/3.974,"")</f>
        <v>943.38198288877697</v>
      </c>
      <c r="V56" s="12">
        <v>33354</v>
      </c>
      <c r="W56" s="1">
        <f t="shared" si="36"/>
        <v>1459</v>
      </c>
      <c r="X56" s="1">
        <f t="shared" si="1"/>
        <v>313</v>
      </c>
      <c r="Y56" s="34">
        <f>IFERROR(V56/3.974,0)</f>
        <v>8393.0548565676891</v>
      </c>
      <c r="Z56" s="14">
        <v>25454</v>
      </c>
      <c r="AA56" s="2">
        <f t="shared" si="41"/>
        <v>1097</v>
      </c>
      <c r="AB56" s="29">
        <f t="shared" si="47"/>
        <v>0.7631468489536487</v>
      </c>
      <c r="AC56" s="32">
        <f t="shared" si="3"/>
        <v>237</v>
      </c>
      <c r="AD56" s="1">
        <f t="shared" si="37"/>
        <v>7900</v>
      </c>
      <c r="AE56" s="1">
        <f t="shared" si="42"/>
        <v>362</v>
      </c>
      <c r="AF56" s="29">
        <f t="shared" si="4"/>
        <v>0.23685315104635127</v>
      </c>
      <c r="AG56" s="32">
        <f t="shared" si="5"/>
        <v>76</v>
      </c>
      <c r="AH56" s="34">
        <f t="shared" si="48"/>
        <v>0.2481151473612063</v>
      </c>
      <c r="AI56" s="34">
        <f>IFERROR(AD56/3.974,0)</f>
        <v>1987.921489682939</v>
      </c>
      <c r="AJ56" s="14">
        <v>3375</v>
      </c>
      <c r="AK56" s="2">
        <f t="shared" si="43"/>
        <v>314</v>
      </c>
      <c r="AL56" s="2">
        <f t="shared" si="49"/>
        <v>0.10258085592943478</v>
      </c>
      <c r="AM56" s="34">
        <f>IFERROR(AJ56/3.974,0)</f>
        <v>849.27025666834425</v>
      </c>
      <c r="AN56" s="34">
        <f t="shared" si="50"/>
        <v>0.47602256699576867</v>
      </c>
      <c r="AO56" s="14">
        <v>1067</v>
      </c>
      <c r="AP56" s="2">
        <f t="shared" si="44"/>
        <v>1067</v>
      </c>
      <c r="AQ56" s="2">
        <f t="shared" si="38"/>
        <v>-1</v>
      </c>
      <c r="AR56" s="34">
        <f>IFERROR(AO56/3.974,0)</f>
        <v>268.49521892299947</v>
      </c>
      <c r="AS56" s="14">
        <v>285</v>
      </c>
      <c r="AT56" s="2">
        <f t="shared" si="39"/>
        <v>9</v>
      </c>
      <c r="AU56" s="2">
        <f t="shared" si="51"/>
        <v>3.2608695652173836E-2</v>
      </c>
      <c r="AV56" s="34">
        <f>IFERROR(AS56/3.974,0)</f>
        <v>71.716155007549062</v>
      </c>
      <c r="AW56" s="80">
        <f t="shared" si="52"/>
        <v>4.0197461212976023E-2</v>
      </c>
      <c r="AX56" s="14">
        <v>89</v>
      </c>
      <c r="AY56">
        <f t="shared" si="40"/>
        <v>4</v>
      </c>
      <c r="AZ56">
        <f t="shared" si="53"/>
        <v>4.705882352941182E-2</v>
      </c>
      <c r="BA56" s="35">
        <f>IFERROR(AX56/3.974,0)</f>
        <v>22.395571212883745</v>
      </c>
      <c r="BB56" s="51">
        <f t="shared" si="54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13"/>
        <v>1394</v>
      </c>
      <c r="BE56" s="51">
        <f t="shared" si="55"/>
        <v>0.40736411455289301</v>
      </c>
      <c r="BF56" s="35">
        <f>IFERROR(BC56/3.974,0)</f>
        <v>1211.8772018117766</v>
      </c>
      <c r="BG56" s="35">
        <f t="shared" si="56"/>
        <v>0.67926657263751766</v>
      </c>
      <c r="BH56" s="45">
        <v>443</v>
      </c>
      <c r="BI56" s="48">
        <f t="shared" si="16"/>
        <v>29</v>
      </c>
      <c r="BJ56" s="14">
        <v>3206</v>
      </c>
      <c r="BK56" s="48">
        <f t="shared" si="17"/>
        <v>183</v>
      </c>
      <c r="BL56" s="14">
        <v>2489</v>
      </c>
      <c r="BM56" s="48">
        <f t="shared" si="18"/>
        <v>112</v>
      </c>
      <c r="BN56" s="14">
        <v>800</v>
      </c>
      <c r="BO56" s="48">
        <f t="shared" si="19"/>
        <v>31</v>
      </c>
      <c r="BP56" s="14">
        <v>152</v>
      </c>
      <c r="BQ56" s="48">
        <f t="shared" si="20"/>
        <v>15</v>
      </c>
      <c r="BR56" s="17"/>
      <c r="BS56" s="24">
        <f t="shared" si="21"/>
        <v>0</v>
      </c>
      <c r="BT56" s="17"/>
      <c r="BU56" s="24">
        <f t="shared" si="22"/>
        <v>0</v>
      </c>
      <c r="BV56" s="17"/>
      <c r="BW56" s="24">
        <f t="shared" si="23"/>
        <v>0</v>
      </c>
      <c r="BX56" s="17"/>
      <c r="BY56" s="24">
        <f t="shared" si="24"/>
        <v>0</v>
      </c>
      <c r="BZ56" s="20"/>
      <c r="CA56" s="27">
        <f t="shared" si="25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26"/>
        <v>107</v>
      </c>
      <c r="E57" s="10">
        <v>197</v>
      </c>
      <c r="F57">
        <f t="shared" si="57"/>
        <v>0</v>
      </c>
      <c r="G57" s="10">
        <v>3144</v>
      </c>
      <c r="H57">
        <f t="shared" si="58"/>
        <v>0</v>
      </c>
      <c r="I57">
        <f t="shared" si="27"/>
        <v>3856</v>
      </c>
      <c r="J57">
        <f t="shared" si="35"/>
        <v>107</v>
      </c>
      <c r="K57">
        <f t="shared" si="28"/>
        <v>2.7372516326247046E-2</v>
      </c>
      <c r="L57">
        <f t="shared" si="29"/>
        <v>0.43684868695289703</v>
      </c>
      <c r="M57">
        <f t="shared" si="30"/>
        <v>0.53577879672085593</v>
      </c>
      <c r="N57">
        <f t="shared" si="46"/>
        <v>1.4867305821870224E-2</v>
      </c>
      <c r="O57">
        <f t="shared" si="31"/>
        <v>0</v>
      </c>
      <c r="P57">
        <f t="shared" si="32"/>
        <v>0</v>
      </c>
      <c r="Q57">
        <f t="shared" si="33"/>
        <v>2.7748962655601658E-2</v>
      </c>
      <c r="R57">
        <f>+IFERROR(C57/3.974,"")</f>
        <v>1811.0216406643181</v>
      </c>
      <c r="S57">
        <f>+IFERROR(E57/3.974,"")</f>
        <v>49.572219426270756</v>
      </c>
      <c r="T57">
        <f>+IFERROR(G57/3.974,"")</f>
        <v>791.14242576748859</v>
      </c>
      <c r="U57">
        <f>+IFERROR(I57/3.974,"")</f>
        <v>970.3069954705586</v>
      </c>
      <c r="V57" s="12">
        <v>34459</v>
      </c>
      <c r="W57" s="1">
        <f t="shared" si="36"/>
        <v>1105</v>
      </c>
      <c r="X57" s="1">
        <f t="shared" si="1"/>
        <v>-354</v>
      </c>
      <c r="Y57" s="34">
        <f>IFERROR(V57/3.974,0)</f>
        <v>8671.112229491695</v>
      </c>
      <c r="Z57" s="14">
        <v>26344</v>
      </c>
      <c r="AA57" s="2">
        <f t="shared" si="41"/>
        <v>890</v>
      </c>
      <c r="AB57" s="29">
        <f t="shared" si="47"/>
        <v>0.76450274238950633</v>
      </c>
      <c r="AC57" s="32">
        <f t="shared" si="3"/>
        <v>-207</v>
      </c>
      <c r="AD57" s="1">
        <f t="shared" si="37"/>
        <v>8115</v>
      </c>
      <c r="AE57" s="1">
        <f t="shared" si="42"/>
        <v>215</v>
      </c>
      <c r="AF57" s="29">
        <f t="shared" si="4"/>
        <v>0.23549725761049364</v>
      </c>
      <c r="AG57" s="32">
        <f t="shared" si="5"/>
        <v>-147</v>
      </c>
      <c r="AH57" s="34">
        <f t="shared" si="48"/>
        <v>0.19457013574660634</v>
      </c>
      <c r="AI57" s="34">
        <f>IFERROR(AD57/3.974,0)</f>
        <v>2042.0231504781077</v>
      </c>
      <c r="AJ57" s="14">
        <v>3480</v>
      </c>
      <c r="AK57" s="2">
        <f t="shared" si="43"/>
        <v>105</v>
      </c>
      <c r="AL57" s="2">
        <f t="shared" si="49"/>
        <v>3.1111111111111089E-2</v>
      </c>
      <c r="AM57" s="34">
        <f>IFERROR(AJ57/3.974,0)</f>
        <v>875.69199798691488</v>
      </c>
      <c r="AN57" s="34">
        <f t="shared" si="50"/>
        <v>0.48353480616923716</v>
      </c>
      <c r="AO57" s="14">
        <v>1095</v>
      </c>
      <c r="AP57" s="2">
        <f t="shared" si="44"/>
        <v>28</v>
      </c>
      <c r="AQ57" s="2">
        <f t="shared" si="38"/>
        <v>2.6241799437675795E-2</v>
      </c>
      <c r="AR57" s="34">
        <f>IFERROR(AO57/3.974,0)</f>
        <v>275.54101660795169</v>
      </c>
      <c r="AS57" s="14">
        <v>282</v>
      </c>
      <c r="AT57" s="2">
        <f t="shared" si="39"/>
        <v>-3</v>
      </c>
      <c r="AU57" s="2">
        <f t="shared" si="51"/>
        <v>-1.0526315789473717E-2</v>
      </c>
      <c r="AV57" s="34">
        <f>IFERROR(AS57/3.974,0)</f>
        <v>70.961248112732761</v>
      </c>
      <c r="AW57" s="80">
        <f t="shared" si="52"/>
        <v>3.9182992913714049E-2</v>
      </c>
      <c r="AX57" s="14">
        <v>91</v>
      </c>
      <c r="AY57">
        <f t="shared" si="40"/>
        <v>2</v>
      </c>
      <c r="AZ57">
        <f t="shared" si="53"/>
        <v>2.2471910112359605E-2</v>
      </c>
      <c r="BA57" s="35">
        <f>IFERROR(AX57/3.974,0)</f>
        <v>22.898842476094615</v>
      </c>
      <c r="BB57" s="51">
        <f t="shared" si="54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13"/>
        <v>132</v>
      </c>
      <c r="BE57" s="51">
        <f t="shared" si="55"/>
        <v>2.7408637873754138E-2</v>
      </c>
      <c r="BF57" s="35">
        <f>IFERROR(BC57/3.974,0)</f>
        <v>1245.093105183694</v>
      </c>
      <c r="BG57" s="35">
        <f t="shared" si="56"/>
        <v>0.68750868417396138</v>
      </c>
      <c r="BH57" s="45">
        <v>443</v>
      </c>
      <c r="BI57" s="48">
        <f t="shared" si="16"/>
        <v>0</v>
      </c>
      <c r="BJ57" s="14">
        <v>3263</v>
      </c>
      <c r="BK57" s="48">
        <f t="shared" si="17"/>
        <v>57</v>
      </c>
      <c r="BL57" s="14">
        <v>2522</v>
      </c>
      <c r="BM57" s="48">
        <f t="shared" si="18"/>
        <v>33</v>
      </c>
      <c r="BN57" s="14">
        <v>813</v>
      </c>
      <c r="BO57" s="48">
        <f t="shared" si="19"/>
        <v>13</v>
      </c>
      <c r="BP57" s="14">
        <v>156</v>
      </c>
      <c r="BQ57" s="48">
        <f t="shared" si="20"/>
        <v>4</v>
      </c>
      <c r="BR57" s="17"/>
      <c r="BS57" s="24">
        <f t="shared" si="21"/>
        <v>0</v>
      </c>
      <c r="BT57" s="17"/>
      <c r="BU57" s="24">
        <f t="shared" si="22"/>
        <v>0</v>
      </c>
      <c r="BV57" s="17"/>
      <c r="BW57" s="24">
        <f t="shared" si="23"/>
        <v>0</v>
      </c>
      <c r="BX57" s="17"/>
      <c r="BY57" s="24">
        <f t="shared" si="24"/>
        <v>0</v>
      </c>
      <c r="BZ57" s="20"/>
      <c r="CA57" s="27">
        <f t="shared" si="25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26"/>
        <v>190</v>
      </c>
      <c r="E58" s="10">
        <v>200</v>
      </c>
      <c r="F58">
        <f t="shared" si="57"/>
        <v>3</v>
      </c>
      <c r="G58" s="10">
        <v>3229</v>
      </c>
      <c r="H58">
        <f t="shared" si="58"/>
        <v>85</v>
      </c>
      <c r="I58">
        <f t="shared" si="27"/>
        <v>3958</v>
      </c>
      <c r="J58">
        <f t="shared" si="35"/>
        <v>102</v>
      </c>
      <c r="K58">
        <f t="shared" si="28"/>
        <v>2.7074590496818735E-2</v>
      </c>
      <c r="L58">
        <f t="shared" si="29"/>
        <v>0.43711926357113851</v>
      </c>
      <c r="M58">
        <f t="shared" si="30"/>
        <v>0.53580614593204279</v>
      </c>
      <c r="N58">
        <f t="shared" si="46"/>
        <v>2.5720860971977798E-2</v>
      </c>
      <c r="O58">
        <f t="shared" si="31"/>
        <v>1.4999999999999999E-2</v>
      </c>
      <c r="P58">
        <f t="shared" si="32"/>
        <v>2.6323939300092906E-2</v>
      </c>
      <c r="Q58">
        <f t="shared" si="33"/>
        <v>2.5770591207680646E-2</v>
      </c>
      <c r="R58">
        <f>+IFERROR(C58/3.974,"")</f>
        <v>1858.8324106693508</v>
      </c>
      <c r="S58">
        <f>+IFERROR(E58/3.974,"")</f>
        <v>50.327126321087064</v>
      </c>
      <c r="T58">
        <f>+IFERROR(G58/3.974,"")</f>
        <v>812.53145445395069</v>
      </c>
      <c r="U58">
        <f>+IFERROR(I58/3.974,"")</f>
        <v>995.97382989431298</v>
      </c>
      <c r="V58" s="12">
        <v>35556</v>
      </c>
      <c r="W58" s="1">
        <f t="shared" si="36"/>
        <v>1097</v>
      </c>
      <c r="X58" s="1">
        <f t="shared" si="1"/>
        <v>-8</v>
      </c>
      <c r="Y58" s="34">
        <f>IFERROR(V58/3.974,0)</f>
        <v>8947.1565173628587</v>
      </c>
      <c r="Z58" s="14">
        <v>27145</v>
      </c>
      <c r="AA58" s="2">
        <f t="shared" si="41"/>
        <v>801</v>
      </c>
      <c r="AB58" s="29">
        <f t="shared" si="47"/>
        <v>0.76344358195522555</v>
      </c>
      <c r="AC58" s="32">
        <f t="shared" si="3"/>
        <v>-89</v>
      </c>
      <c r="AD58" s="1">
        <f t="shared" si="37"/>
        <v>8411</v>
      </c>
      <c r="AE58" s="1">
        <f t="shared" si="42"/>
        <v>296</v>
      </c>
      <c r="AF58" s="29">
        <f t="shared" si="4"/>
        <v>0.23655641804477445</v>
      </c>
      <c r="AG58" s="32">
        <f t="shared" si="5"/>
        <v>81</v>
      </c>
      <c r="AH58" s="34">
        <f t="shared" si="48"/>
        <v>0.2698268003646308</v>
      </c>
      <c r="AI58" s="34">
        <f>IFERROR(AD58/3.974,0)</f>
        <v>2116.5072974333166</v>
      </c>
      <c r="AJ58" s="14">
        <v>3574</v>
      </c>
      <c r="AK58" s="2">
        <f t="shared" si="43"/>
        <v>94</v>
      </c>
      <c r="AL58" s="2">
        <f t="shared" si="49"/>
        <v>2.7011494252873636E-2</v>
      </c>
      <c r="AM58" s="34">
        <f>IFERROR(AJ58/3.974,0)</f>
        <v>899.34574735782587</v>
      </c>
      <c r="AN58" s="34">
        <f t="shared" si="50"/>
        <v>0.48382293217815081</v>
      </c>
      <c r="AO58" s="14">
        <v>1070</v>
      </c>
      <c r="AP58" s="2">
        <f t="shared" si="44"/>
        <v>-25</v>
      </c>
      <c r="AQ58" s="2">
        <f t="shared" si="38"/>
        <v>-2.2831050228310557E-2</v>
      </c>
      <c r="AR58" s="34">
        <f>IFERROR(AO58/3.974,0)</f>
        <v>269.25012581781579</v>
      </c>
      <c r="AS58" s="14">
        <v>288</v>
      </c>
      <c r="AT58" s="2">
        <f t="shared" si="39"/>
        <v>6</v>
      </c>
      <c r="AU58" s="2">
        <f t="shared" si="51"/>
        <v>2.1276595744680771E-2</v>
      </c>
      <c r="AV58" s="34">
        <f>IFERROR(AS58/3.974,0)</f>
        <v>72.471061902365378</v>
      </c>
      <c r="AW58" s="80">
        <f t="shared" si="52"/>
        <v>3.8987410315418983E-2</v>
      </c>
      <c r="AX58" s="14">
        <v>93</v>
      </c>
      <c r="AY58">
        <f t="shared" si="40"/>
        <v>2</v>
      </c>
      <c r="AZ58">
        <f t="shared" si="53"/>
        <v>2.19780219780219E-2</v>
      </c>
      <c r="BA58" s="35">
        <f>IFERROR(AX58/3.974,0)</f>
        <v>23.402113739305484</v>
      </c>
      <c r="BB58" s="51">
        <f t="shared" si="54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13"/>
        <v>77</v>
      </c>
      <c r="BE58" s="51">
        <f t="shared" si="55"/>
        <v>1.5561843168957257E-2</v>
      </c>
      <c r="BF58" s="35">
        <f>IFERROR(BC58/3.974,0)</f>
        <v>1264.4690488173126</v>
      </c>
      <c r="BG58" s="35">
        <f t="shared" si="56"/>
        <v>0.68024908623257074</v>
      </c>
      <c r="BH58" s="45">
        <v>469</v>
      </c>
      <c r="BI58" s="48">
        <f t="shared" si="16"/>
        <v>26</v>
      </c>
      <c r="BJ58" s="14">
        <v>3352</v>
      </c>
      <c r="BK58" s="48">
        <f t="shared" si="17"/>
        <v>89</v>
      </c>
      <c r="BL58" s="14">
        <v>2563</v>
      </c>
      <c r="BM58" s="48">
        <f t="shared" si="18"/>
        <v>41</v>
      </c>
      <c r="BN58" s="14">
        <v>841</v>
      </c>
      <c r="BO58" s="48">
        <f t="shared" si="19"/>
        <v>28</v>
      </c>
      <c r="BP58" s="14">
        <v>162</v>
      </c>
      <c r="BQ58" s="48">
        <f t="shared" si="20"/>
        <v>6</v>
      </c>
      <c r="BR58" s="17"/>
      <c r="BS58" s="24">
        <f t="shared" si="21"/>
        <v>0</v>
      </c>
      <c r="BT58" s="17"/>
      <c r="BU58" s="24">
        <f t="shared" si="22"/>
        <v>0</v>
      </c>
      <c r="BV58" s="17"/>
      <c r="BW58" s="24">
        <f t="shared" si="23"/>
        <v>0</v>
      </c>
      <c r="BX58" s="17"/>
      <c r="BY58" s="24">
        <f t="shared" si="24"/>
        <v>0</v>
      </c>
      <c r="BZ58" s="20"/>
      <c r="CA58" s="27">
        <f t="shared" si="25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26"/>
        <v>136</v>
      </c>
      <c r="E59" s="10">
        <v>210</v>
      </c>
      <c r="F59">
        <f t="shared" si="57"/>
        <v>10</v>
      </c>
      <c r="G59" s="10">
        <v>4441</v>
      </c>
      <c r="H59">
        <f t="shared" si="58"/>
        <v>1212</v>
      </c>
      <c r="I59">
        <f t="shared" si="27"/>
        <v>2872</v>
      </c>
      <c r="J59">
        <f t="shared" si="35"/>
        <v>-1086</v>
      </c>
      <c r="K59">
        <f t="shared" si="28"/>
        <v>2.7914395852718332E-2</v>
      </c>
      <c r="L59">
        <f t="shared" si="29"/>
        <v>0.59032300943772431</v>
      </c>
      <c r="M59">
        <f t="shared" si="30"/>
        <v>0.38176259470955737</v>
      </c>
      <c r="N59">
        <f t="shared" si="46"/>
        <v>1.8077894456998537E-2</v>
      </c>
      <c r="O59">
        <f t="shared" si="31"/>
        <v>4.7619047619047616E-2</v>
      </c>
      <c r="P59">
        <f t="shared" si="32"/>
        <v>0.27291150641747353</v>
      </c>
      <c r="Q59">
        <f t="shared" si="33"/>
        <v>-0.37813370473537605</v>
      </c>
      <c r="R59">
        <f>+IFERROR(C59/3.974,"")</f>
        <v>1893.05485656769</v>
      </c>
      <c r="S59">
        <f>+IFERROR(E59/3.974,"")</f>
        <v>52.843482637141413</v>
      </c>
      <c r="T59">
        <f>+IFERROR(G59/3.974,"")</f>
        <v>1117.5138399597383</v>
      </c>
      <c r="U59">
        <f>+IFERROR(I59/3.974,"")</f>
        <v>722.69753397081024</v>
      </c>
      <c r="V59" s="12">
        <v>36483</v>
      </c>
      <c r="W59" s="1">
        <f t="shared" si="36"/>
        <v>927</v>
      </c>
      <c r="X59" s="1">
        <f t="shared" si="1"/>
        <v>-170</v>
      </c>
      <c r="Y59" s="34">
        <f>IFERROR(V59/3.974,0)</f>
        <v>9180.4227478610974</v>
      </c>
      <c r="Z59" s="14">
        <v>27924</v>
      </c>
      <c r="AA59" s="2">
        <f t="shared" si="41"/>
        <v>779</v>
      </c>
      <c r="AB59" s="29">
        <f t="shared" si="47"/>
        <v>0.76539758243565492</v>
      </c>
      <c r="AC59" s="32">
        <f t="shared" si="3"/>
        <v>-22</v>
      </c>
      <c r="AD59" s="1">
        <f t="shared" si="37"/>
        <v>8559</v>
      </c>
      <c r="AE59" s="1">
        <f t="shared" si="42"/>
        <v>148</v>
      </c>
      <c r="AF59" s="29">
        <f t="shared" si="4"/>
        <v>0.23460241756434505</v>
      </c>
      <c r="AG59" s="32">
        <f t="shared" si="5"/>
        <v>-148</v>
      </c>
      <c r="AH59" s="34">
        <f t="shared" si="48"/>
        <v>0.15965480043149946</v>
      </c>
      <c r="AI59" s="34">
        <f>IFERROR(AD59/3.974,0)</f>
        <v>2153.7493709109208</v>
      </c>
      <c r="AJ59" s="14">
        <v>2506</v>
      </c>
      <c r="AK59" s="2">
        <f t="shared" si="43"/>
        <v>-1068</v>
      </c>
      <c r="AL59" s="2">
        <f t="shared" si="49"/>
        <v>-0.29882484611080018</v>
      </c>
      <c r="AM59" s="34">
        <f>IFERROR(AJ59/3.974,0)</f>
        <v>630.59889280322091</v>
      </c>
      <c r="AN59" s="34">
        <f t="shared" si="50"/>
        <v>0.33311179050910539</v>
      </c>
      <c r="AO59" s="14">
        <v>1056</v>
      </c>
      <c r="AP59" s="2">
        <f t="shared" si="44"/>
        <v>-14</v>
      </c>
      <c r="AQ59" s="2">
        <f t="shared" si="38"/>
        <v>-1.3084112149532756E-2</v>
      </c>
      <c r="AR59" s="34">
        <f>IFERROR(AO59/3.974,0)</f>
        <v>265.7272269753397</v>
      </c>
      <c r="AS59" s="14">
        <v>278</v>
      </c>
      <c r="AT59" s="2">
        <f t="shared" si="39"/>
        <v>-10</v>
      </c>
      <c r="AU59" s="2">
        <f t="shared" si="51"/>
        <v>-3.472222222222221E-2</v>
      </c>
      <c r="AV59" s="34">
        <f>IFERROR(AS59/3.974,0)</f>
        <v>69.954705586311022</v>
      </c>
      <c r="AW59" s="80">
        <f t="shared" si="52"/>
        <v>3.6953343081217602E-2</v>
      </c>
      <c r="AX59" s="14">
        <v>88</v>
      </c>
      <c r="AY59">
        <f t="shared" si="40"/>
        <v>-5</v>
      </c>
      <c r="AZ59">
        <f t="shared" si="53"/>
        <v>-5.3763440860215006E-2</v>
      </c>
      <c r="BA59" s="35">
        <f>IFERROR(AX59/3.974,0)</f>
        <v>22.143935581278306</v>
      </c>
      <c r="BB59" s="51">
        <f t="shared" si="54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13"/>
        <v>-1097</v>
      </c>
      <c r="BE59" s="51">
        <f t="shared" si="55"/>
        <v>-0.2183084577114428</v>
      </c>
      <c r="BF59" s="35">
        <f>IFERROR(BC59/3.974,0)</f>
        <v>988.42476094614995</v>
      </c>
      <c r="BG59" s="35">
        <f t="shared" si="56"/>
        <v>0.52213212814036958</v>
      </c>
      <c r="BH59" s="45">
        <v>502</v>
      </c>
      <c r="BI59" s="48">
        <f t="shared" si="16"/>
        <v>33</v>
      </c>
      <c r="BJ59" s="14">
        <v>3401</v>
      </c>
      <c r="BK59" s="48">
        <f t="shared" si="17"/>
        <v>49</v>
      </c>
      <c r="BL59" s="14">
        <v>2597</v>
      </c>
      <c r="BM59" s="48">
        <f t="shared" si="18"/>
        <v>34</v>
      </c>
      <c r="BN59" s="14">
        <v>858</v>
      </c>
      <c r="BO59" s="48">
        <f t="shared" si="19"/>
        <v>17</v>
      </c>
      <c r="BP59" s="14">
        <v>165</v>
      </c>
      <c r="BQ59" s="48">
        <f t="shared" si="20"/>
        <v>3</v>
      </c>
      <c r="BR59" s="17"/>
      <c r="BS59" s="24">
        <f t="shared" si="21"/>
        <v>0</v>
      </c>
      <c r="BT59" s="17"/>
      <c r="BU59" s="24">
        <f t="shared" si="22"/>
        <v>0</v>
      </c>
      <c r="BV59" s="17"/>
      <c r="BW59" s="24">
        <f t="shared" si="23"/>
        <v>0</v>
      </c>
      <c r="BX59" s="17"/>
      <c r="BY59" s="24">
        <f t="shared" si="24"/>
        <v>0</v>
      </c>
      <c r="BZ59" s="20"/>
      <c r="CA59" s="27">
        <f t="shared" si="25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26"/>
        <v>208</v>
      </c>
      <c r="E60" s="10">
        <v>218</v>
      </c>
      <c r="F60">
        <f t="shared" si="57"/>
        <v>8</v>
      </c>
      <c r="G60" s="10">
        <v>4477</v>
      </c>
      <c r="H60">
        <f t="shared" si="58"/>
        <v>36</v>
      </c>
      <c r="I60">
        <f t="shared" si="27"/>
        <v>3036</v>
      </c>
      <c r="J60">
        <f t="shared" si="35"/>
        <v>164</v>
      </c>
      <c r="K60">
        <f t="shared" si="28"/>
        <v>2.8198163238908291E-2</v>
      </c>
      <c r="L60">
        <f t="shared" si="29"/>
        <v>0.57909714137886437</v>
      </c>
      <c r="M60">
        <f t="shared" si="30"/>
        <v>0.39270469538222741</v>
      </c>
      <c r="N60">
        <f t="shared" si="46"/>
        <v>2.6904669512352864E-2</v>
      </c>
      <c r="O60">
        <f t="shared" si="31"/>
        <v>3.669724770642202E-2</v>
      </c>
      <c r="P60">
        <f t="shared" si="32"/>
        <v>8.0410989501898591E-3</v>
      </c>
      <c r="Q60">
        <f t="shared" si="33"/>
        <v>5.4018445322793152E-2</v>
      </c>
      <c r="R60">
        <f>+IFERROR(C60/3.974,"")</f>
        <v>1945.3950679416205</v>
      </c>
      <c r="S60">
        <f>+IFERROR(E60/3.974,"")</f>
        <v>54.8565676899849</v>
      </c>
      <c r="T60">
        <f>+IFERROR(G60/3.974,"")</f>
        <v>1126.5727226975339</v>
      </c>
      <c r="U60">
        <f>+IFERROR(I60/3.974,"")</f>
        <v>763.96577755410158</v>
      </c>
      <c r="V60" s="12">
        <v>38014</v>
      </c>
      <c r="W60" s="1">
        <f t="shared" si="36"/>
        <v>1531</v>
      </c>
      <c r="X60" s="1">
        <f t="shared" si="1"/>
        <v>604</v>
      </c>
      <c r="Y60" s="34">
        <f>IFERROR(V60/3.974,0)</f>
        <v>9565.6768998490188</v>
      </c>
      <c r="Z60" s="14">
        <v>29128</v>
      </c>
      <c r="AA60" s="2">
        <f t="shared" si="41"/>
        <v>1204</v>
      </c>
      <c r="AB60" s="29">
        <f t="shared" si="47"/>
        <v>0.7662440153627611</v>
      </c>
      <c r="AC60" s="32">
        <f t="shared" si="3"/>
        <v>425</v>
      </c>
      <c r="AD60" s="1">
        <f t="shared" si="37"/>
        <v>8886</v>
      </c>
      <c r="AE60" s="1">
        <f t="shared" si="42"/>
        <v>327</v>
      </c>
      <c r="AF60" s="29">
        <f t="shared" si="4"/>
        <v>0.2337559846372389</v>
      </c>
      <c r="AG60" s="32">
        <f t="shared" si="5"/>
        <v>179</v>
      </c>
      <c r="AH60" s="34">
        <f t="shared" si="48"/>
        <v>0.21358589157413455</v>
      </c>
      <c r="AI60" s="34">
        <f>IFERROR(AD60/3.974,0)</f>
        <v>2236.0342224458982</v>
      </c>
      <c r="AJ60" s="14">
        <v>2678</v>
      </c>
      <c r="AK60" s="2">
        <f t="shared" si="43"/>
        <v>172</v>
      </c>
      <c r="AL60" s="2">
        <f t="shared" si="49"/>
        <v>6.8635275339185897E-2</v>
      </c>
      <c r="AM60" s="34">
        <f>IFERROR(AJ60/3.974,0)</f>
        <v>673.88022143935575</v>
      </c>
      <c r="AN60" s="34">
        <f t="shared" si="50"/>
        <v>0.34639761997154311</v>
      </c>
      <c r="AO60" s="14">
        <v>996</v>
      </c>
      <c r="AP60" s="2">
        <f t="shared" si="44"/>
        <v>-60</v>
      </c>
      <c r="AQ60" s="2">
        <f t="shared" si="38"/>
        <v>-5.6818181818181768E-2</v>
      </c>
      <c r="AR60" s="34">
        <f>IFERROR(AO60/3.974,0)</f>
        <v>250.62908907901357</v>
      </c>
      <c r="AS60" s="14">
        <v>270</v>
      </c>
      <c r="AT60" s="2">
        <f t="shared" si="39"/>
        <v>-8</v>
      </c>
      <c r="AU60" s="2">
        <f t="shared" si="51"/>
        <v>-2.877697841726623E-2</v>
      </c>
      <c r="AV60" s="34">
        <f>IFERROR(AS60/3.974,0)</f>
        <v>67.941620533467542</v>
      </c>
      <c r="AW60" s="80">
        <f t="shared" si="52"/>
        <v>3.4924330616996506E-2</v>
      </c>
      <c r="AX60" s="14">
        <v>88</v>
      </c>
      <c r="AY60">
        <f t="shared" si="40"/>
        <v>0</v>
      </c>
      <c r="AZ60">
        <f t="shared" si="53"/>
        <v>0</v>
      </c>
      <c r="BA60" s="35">
        <f>IFERROR(AX60/3.974,0)</f>
        <v>22.143935581278306</v>
      </c>
      <c r="BB60" s="51">
        <f t="shared" si="54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13"/>
        <v>104</v>
      </c>
      <c r="BE60" s="51">
        <f t="shared" si="55"/>
        <v>2.6476578411405383E-2</v>
      </c>
      <c r="BF60" s="35">
        <f>IFERROR(BC60/3.974,0)</f>
        <v>1014.5948666331152</v>
      </c>
      <c r="BG60" s="35">
        <f t="shared" si="56"/>
        <v>0.52153667054714781</v>
      </c>
      <c r="BH60" s="45">
        <v>512</v>
      </c>
      <c r="BI60" s="48">
        <f t="shared" si="16"/>
        <v>10</v>
      </c>
      <c r="BJ60" s="14">
        <v>3500</v>
      </c>
      <c r="BK60" s="48">
        <f t="shared" si="17"/>
        <v>99</v>
      </c>
      <c r="BL60" s="14">
        <v>2671</v>
      </c>
      <c r="BM60" s="48">
        <f t="shared" si="18"/>
        <v>74</v>
      </c>
      <c r="BN60" s="14">
        <v>880</v>
      </c>
      <c r="BO60" s="48">
        <f t="shared" si="19"/>
        <v>22</v>
      </c>
      <c r="BP60" s="14">
        <v>168</v>
      </c>
      <c r="BQ60" s="48">
        <f t="shared" si="20"/>
        <v>3</v>
      </c>
      <c r="BR60" s="17"/>
      <c r="BS60" s="24">
        <f t="shared" si="21"/>
        <v>0</v>
      </c>
      <c r="BT60" s="17"/>
      <c r="BU60" s="24">
        <f t="shared" si="22"/>
        <v>0</v>
      </c>
      <c r="BV60" s="17"/>
      <c r="BW60" s="24">
        <f t="shared" si="23"/>
        <v>0</v>
      </c>
      <c r="BX60" s="17"/>
      <c r="BY60" s="24">
        <f t="shared" si="24"/>
        <v>0</v>
      </c>
      <c r="BZ60" s="20"/>
      <c r="CA60" s="27">
        <f t="shared" si="25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26"/>
        <v>137</v>
      </c>
      <c r="E61" s="10">
        <v>225</v>
      </c>
      <c r="F61">
        <f t="shared" si="57"/>
        <v>7</v>
      </c>
      <c r="G61" s="10">
        <v>4504</v>
      </c>
      <c r="H61">
        <f t="shared" si="58"/>
        <v>27</v>
      </c>
      <c r="I61">
        <f t="shared" si="27"/>
        <v>3139</v>
      </c>
      <c r="J61">
        <f t="shared" si="35"/>
        <v>103</v>
      </c>
      <c r="K61">
        <f t="shared" si="28"/>
        <v>2.8596847991865786E-2</v>
      </c>
      <c r="L61">
        <f t="shared" si="29"/>
        <v>0.57244534824605997</v>
      </c>
      <c r="M61">
        <f t="shared" si="30"/>
        <v>0.39895780376207424</v>
      </c>
      <c r="N61">
        <f t="shared" si="46"/>
        <v>1.7412302999491612E-2</v>
      </c>
      <c r="O61">
        <f t="shared" si="31"/>
        <v>3.111111111111111E-2</v>
      </c>
      <c r="P61">
        <f t="shared" si="32"/>
        <v>5.994671403197158E-3</v>
      </c>
      <c r="Q61">
        <f t="shared" si="33"/>
        <v>3.2812997769990443E-2</v>
      </c>
      <c r="R61">
        <f>+IFERROR(C61/3.974,"")</f>
        <v>1979.8691494715652</v>
      </c>
      <c r="S61">
        <f>+IFERROR(E61/3.974,"")</f>
        <v>56.618017111222947</v>
      </c>
      <c r="T61">
        <f>+IFERROR(G61/3.974,"")</f>
        <v>1133.3668847508807</v>
      </c>
      <c r="U61">
        <f>+IFERROR(I61/3.974,"")</f>
        <v>789.88424760946145</v>
      </c>
      <c r="V61" s="12">
        <v>39093</v>
      </c>
      <c r="W61" s="1">
        <f t="shared" si="36"/>
        <v>1079</v>
      </c>
      <c r="X61" s="1">
        <f t="shared" si="1"/>
        <v>-452</v>
      </c>
      <c r="Y61" s="34">
        <f>IFERROR(V61/3.974,0)</f>
        <v>9837.1917463512837</v>
      </c>
      <c r="Z61" s="14">
        <v>30035</v>
      </c>
      <c r="AA61" s="2">
        <f t="shared" si="41"/>
        <v>907</v>
      </c>
      <c r="AB61" s="29">
        <f t="shared" si="47"/>
        <v>0.76829611439388124</v>
      </c>
      <c r="AC61" s="32">
        <f t="shared" si="3"/>
        <v>-297</v>
      </c>
      <c r="AD61" s="1">
        <f t="shared" si="37"/>
        <v>9058</v>
      </c>
      <c r="AE61" s="1">
        <f t="shared" si="42"/>
        <v>172</v>
      </c>
      <c r="AF61" s="29">
        <f t="shared" si="4"/>
        <v>0.23170388560611874</v>
      </c>
      <c r="AG61" s="32">
        <f t="shared" si="5"/>
        <v>-155</v>
      </c>
      <c r="AH61" s="34">
        <f t="shared" si="48"/>
        <v>0.15940685820203893</v>
      </c>
      <c r="AI61" s="34">
        <f>IFERROR(AD61/3.974,0)</f>
        <v>2279.3155510820329</v>
      </c>
      <c r="AJ61" s="14">
        <v>2804</v>
      </c>
      <c r="AK61" s="2">
        <f t="shared" si="43"/>
        <v>126</v>
      </c>
      <c r="AL61" s="2">
        <f t="shared" si="49"/>
        <v>4.7050037341299422E-2</v>
      </c>
      <c r="AM61" s="34">
        <f>IFERROR(AJ61/3.974,0)</f>
        <v>705.58631102164065</v>
      </c>
      <c r="AN61" s="34">
        <f t="shared" si="50"/>
        <v>0.35638027452974075</v>
      </c>
      <c r="AO61" s="14">
        <v>937</v>
      </c>
      <c r="AP61" s="2">
        <f t="shared" si="44"/>
        <v>-59</v>
      </c>
      <c r="AQ61" s="2">
        <f t="shared" si="38"/>
        <v>-5.9236947791164618E-2</v>
      </c>
      <c r="AR61" s="34">
        <f>IFERROR(AO61/3.974,0)</f>
        <v>235.7825868142929</v>
      </c>
      <c r="AS61" s="14">
        <v>250</v>
      </c>
      <c r="AT61" s="2">
        <f t="shared" si="39"/>
        <v>-20</v>
      </c>
      <c r="AU61" s="2">
        <f t="shared" si="51"/>
        <v>-7.407407407407407E-2</v>
      </c>
      <c r="AV61" s="34">
        <f>IFERROR(AS61/3.974,0)</f>
        <v>62.90890790135883</v>
      </c>
      <c r="AW61" s="80">
        <f t="shared" si="52"/>
        <v>3.1774275546517537E-2</v>
      </c>
      <c r="AX61" s="14">
        <v>85</v>
      </c>
      <c r="AY61">
        <f t="shared" si="40"/>
        <v>-3</v>
      </c>
      <c r="AZ61">
        <f t="shared" si="53"/>
        <v>-3.4090909090909061E-2</v>
      </c>
      <c r="BA61" s="35">
        <f>IFERROR(AX61/3.974,0)</f>
        <v>21.389028686462002</v>
      </c>
      <c r="BB61" s="51">
        <f t="shared" si="54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13"/>
        <v>44</v>
      </c>
      <c r="BE61" s="51">
        <f t="shared" si="55"/>
        <v>1.0912698412698374E-2</v>
      </c>
      <c r="BF61" s="35">
        <f>IFERROR(BC61/3.974,0)</f>
        <v>1025.6668344237544</v>
      </c>
      <c r="BG61" s="35">
        <f t="shared" si="56"/>
        <v>0.51804778851042199</v>
      </c>
      <c r="BH61" s="45">
        <v>537</v>
      </c>
      <c r="BI61" s="48">
        <f t="shared" si="16"/>
        <v>25</v>
      </c>
      <c r="BJ61" s="14">
        <v>3559</v>
      </c>
      <c r="BK61" s="48">
        <f t="shared" si="17"/>
        <v>59</v>
      </c>
      <c r="BL61" s="14">
        <v>2708</v>
      </c>
      <c r="BM61" s="48">
        <f t="shared" si="18"/>
        <v>37</v>
      </c>
      <c r="BN61" s="14">
        <v>895</v>
      </c>
      <c r="BO61" s="48">
        <f t="shared" si="19"/>
        <v>15</v>
      </c>
      <c r="BP61" s="14">
        <v>169</v>
      </c>
      <c r="BQ61" s="48">
        <f t="shared" si="20"/>
        <v>1</v>
      </c>
      <c r="BR61" s="17"/>
      <c r="BS61" s="24">
        <f t="shared" si="21"/>
        <v>0</v>
      </c>
      <c r="BT61" s="17"/>
      <c r="BU61" s="24">
        <f t="shared" si="22"/>
        <v>0</v>
      </c>
      <c r="BV61" s="17"/>
      <c r="BW61" s="24">
        <f t="shared" si="23"/>
        <v>0</v>
      </c>
      <c r="BX61" s="17"/>
      <c r="BY61" s="24">
        <f t="shared" si="24"/>
        <v>0</v>
      </c>
      <c r="BZ61" s="20"/>
      <c r="CA61" s="27">
        <f t="shared" si="25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26"/>
        <v>202</v>
      </c>
      <c r="E62" s="10">
        <v>231</v>
      </c>
      <c r="F62">
        <f t="shared" si="57"/>
        <v>6</v>
      </c>
      <c r="G62" s="10">
        <v>4500</v>
      </c>
      <c r="H62">
        <f t="shared" si="58"/>
        <v>-4</v>
      </c>
      <c r="I62">
        <f t="shared" si="27"/>
        <v>3339</v>
      </c>
      <c r="J62">
        <f t="shared" si="35"/>
        <v>200</v>
      </c>
      <c r="K62">
        <f t="shared" si="28"/>
        <v>2.862453531598513E-2</v>
      </c>
      <c r="L62">
        <f t="shared" si="29"/>
        <v>0.55762081784386619</v>
      </c>
      <c r="M62">
        <f t="shared" si="30"/>
        <v>0.41375464684014868</v>
      </c>
      <c r="N62">
        <f t="shared" si="46"/>
        <v>2.5030978934324658E-2</v>
      </c>
      <c r="O62">
        <f t="shared" si="31"/>
        <v>2.5974025974025976E-2</v>
      </c>
      <c r="P62">
        <f t="shared" si="32"/>
        <v>-8.8888888888888893E-4</v>
      </c>
      <c r="Q62">
        <f t="shared" si="33"/>
        <v>5.9898173105720279E-2</v>
      </c>
      <c r="R62">
        <f>+IFERROR(C62/3.974,"")</f>
        <v>2030.6995470558629</v>
      </c>
      <c r="S62">
        <f>+IFERROR(E62/3.974,"")</f>
        <v>58.127830900855557</v>
      </c>
      <c r="T62">
        <f>+IFERROR(G62/3.974,"")</f>
        <v>1132.3603422244589</v>
      </c>
      <c r="U62">
        <f>+IFERROR(I62/3.974,"")</f>
        <v>840.21137393054858</v>
      </c>
      <c r="V62" s="12">
        <v>40356</v>
      </c>
      <c r="W62" s="1">
        <f t="shared" si="36"/>
        <v>1263</v>
      </c>
      <c r="X62" s="1">
        <f t="shared" si="1"/>
        <v>184</v>
      </c>
      <c r="Y62" s="34">
        <f>IFERROR(V62/3.974,0)</f>
        <v>10155.007549068947</v>
      </c>
      <c r="Z62" s="14">
        <v>31030</v>
      </c>
      <c r="AA62" s="2">
        <f t="shared" si="41"/>
        <v>995</v>
      </c>
      <c r="AB62" s="29">
        <f t="shared" si="47"/>
        <v>0.76890673010209143</v>
      </c>
      <c r="AC62" s="32">
        <f t="shared" si="3"/>
        <v>88</v>
      </c>
      <c r="AD62" s="1">
        <f t="shared" si="37"/>
        <v>9326</v>
      </c>
      <c r="AE62" s="1">
        <f t="shared" si="42"/>
        <v>268</v>
      </c>
      <c r="AF62" s="29">
        <f t="shared" si="4"/>
        <v>0.23109326989790863</v>
      </c>
      <c r="AG62" s="32">
        <f t="shared" si="5"/>
        <v>96</v>
      </c>
      <c r="AH62" s="34">
        <f t="shared" si="48"/>
        <v>0.2121931908155186</v>
      </c>
      <c r="AI62" s="34">
        <f>IFERROR(AD62/3.974,0)</f>
        <v>2346.7539003522897</v>
      </c>
      <c r="AJ62" s="14">
        <v>3006</v>
      </c>
      <c r="AK62" s="2">
        <f t="shared" si="43"/>
        <v>202</v>
      </c>
      <c r="AL62" s="2">
        <f t="shared" si="49"/>
        <v>7.2039942938659118E-2</v>
      </c>
      <c r="AM62" s="34">
        <f>IFERROR(AJ62/3.974,0)</f>
        <v>756.41670860593854</v>
      </c>
      <c r="AN62" s="34">
        <f t="shared" si="50"/>
        <v>0.3724907063197026</v>
      </c>
      <c r="AO62" s="14">
        <v>980</v>
      </c>
      <c r="AP62" s="2">
        <f t="shared" si="44"/>
        <v>43</v>
      </c>
      <c r="AQ62" s="2">
        <f t="shared" si="38"/>
        <v>4.5891141942369318E-2</v>
      </c>
      <c r="AR62" s="34">
        <f>IFERROR(AO62/3.974,0)</f>
        <v>246.60291897332661</v>
      </c>
      <c r="AS62" s="14">
        <v>248</v>
      </c>
      <c r="AT62" s="2">
        <f t="shared" si="39"/>
        <v>-2</v>
      </c>
      <c r="AU62" s="2">
        <f t="shared" si="51"/>
        <v>-8.0000000000000071E-3</v>
      </c>
      <c r="AV62" s="34">
        <f>IFERROR(AS62/3.974,0)</f>
        <v>62.405636638147961</v>
      </c>
      <c r="AW62" s="80">
        <f t="shared" si="52"/>
        <v>3.0731102850061958E-2</v>
      </c>
      <c r="AX62" s="14">
        <v>85</v>
      </c>
      <c r="AY62">
        <f t="shared" si="40"/>
        <v>0</v>
      </c>
      <c r="AZ62">
        <f t="shared" si="53"/>
        <v>0</v>
      </c>
      <c r="BA62" s="35">
        <f>IFERROR(AX62/3.974,0)</f>
        <v>21.389028686462002</v>
      </c>
      <c r="BB62" s="51">
        <f t="shared" si="54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13"/>
        <v>243</v>
      </c>
      <c r="BE62" s="51">
        <f t="shared" si="55"/>
        <v>5.9617271835132435E-2</v>
      </c>
      <c r="BF62" s="35">
        <f>IFERROR(BC62/3.974,0)</f>
        <v>1086.8142929038752</v>
      </c>
      <c r="BG62" s="35">
        <f t="shared" si="56"/>
        <v>0.53519206939281294</v>
      </c>
      <c r="BH62" s="45">
        <v>561</v>
      </c>
      <c r="BI62" s="48">
        <f t="shared" si="16"/>
        <v>24</v>
      </c>
      <c r="BJ62" s="14">
        <v>3658</v>
      </c>
      <c r="BK62" s="48">
        <f t="shared" si="17"/>
        <v>99</v>
      </c>
      <c r="BL62" s="14">
        <v>2765</v>
      </c>
      <c r="BM62" s="48">
        <f t="shared" si="18"/>
        <v>57</v>
      </c>
      <c r="BN62" s="14">
        <v>912</v>
      </c>
      <c r="BO62" s="48">
        <f t="shared" si="19"/>
        <v>17</v>
      </c>
      <c r="BP62" s="14">
        <v>174</v>
      </c>
      <c r="BQ62" s="48">
        <f t="shared" si="20"/>
        <v>5</v>
      </c>
      <c r="BR62" s="17"/>
      <c r="BS62" s="24">
        <f t="shared" si="21"/>
        <v>0</v>
      </c>
      <c r="BT62" s="17"/>
      <c r="BU62" s="24">
        <f t="shared" si="22"/>
        <v>0</v>
      </c>
      <c r="BV62" s="17"/>
      <c r="BW62" s="24">
        <f t="shared" si="23"/>
        <v>0</v>
      </c>
      <c r="BX62" s="17"/>
      <c r="BY62" s="24">
        <f t="shared" si="24"/>
        <v>0</v>
      </c>
      <c r="BZ62" s="20"/>
      <c r="CA62" s="27">
        <f t="shared" si="25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26"/>
        <v>212</v>
      </c>
      <c r="E63" s="10">
        <v>237</v>
      </c>
      <c r="F63">
        <f t="shared" si="57"/>
        <v>6</v>
      </c>
      <c r="G63" s="10">
        <v>4501</v>
      </c>
      <c r="H63">
        <f t="shared" si="58"/>
        <v>1</v>
      </c>
      <c r="I63">
        <f t="shared" si="27"/>
        <v>3544</v>
      </c>
      <c r="J63">
        <f t="shared" si="35"/>
        <v>205</v>
      </c>
      <c r="K63">
        <f t="shared" si="28"/>
        <v>2.861627626177252E-2</v>
      </c>
      <c r="L63">
        <f t="shared" si="29"/>
        <v>0.54346776141028741</v>
      </c>
      <c r="M63">
        <f t="shared" si="30"/>
        <v>0.4279159623279401</v>
      </c>
      <c r="N63">
        <f t="shared" si="46"/>
        <v>2.559768171939145E-2</v>
      </c>
      <c r="O63">
        <f t="shared" si="31"/>
        <v>2.5316455696202531E-2</v>
      </c>
      <c r="P63">
        <f t="shared" si="32"/>
        <v>2.2217285047767163E-4</v>
      </c>
      <c r="Q63">
        <f t="shared" si="33"/>
        <v>5.7844243792325056E-2</v>
      </c>
      <c r="R63">
        <f>+IFERROR(C63/3.974,"")</f>
        <v>2084.0463009562154</v>
      </c>
      <c r="S63">
        <f>+IFERROR(E63/3.974,"")</f>
        <v>59.637644690488173</v>
      </c>
      <c r="T63">
        <f>+IFERROR(G63/3.974,"")</f>
        <v>1132.6119778560644</v>
      </c>
      <c r="U63">
        <f>+IFERROR(I63/3.974,"")</f>
        <v>891.79667840966272</v>
      </c>
      <c r="V63" s="12">
        <v>41649</v>
      </c>
      <c r="W63" s="1">
        <f t="shared" si="36"/>
        <v>1293</v>
      </c>
      <c r="X63" s="1">
        <f t="shared" si="1"/>
        <v>30</v>
      </c>
      <c r="Y63" s="34">
        <f>IFERROR(V63/3.974,0)</f>
        <v>10480.372420734775</v>
      </c>
      <c r="Z63" s="14">
        <v>32083</v>
      </c>
      <c r="AA63" s="2">
        <f t="shared" si="41"/>
        <v>1053</v>
      </c>
      <c r="AB63" s="29">
        <f t="shared" si="47"/>
        <v>0.77031861509279931</v>
      </c>
      <c r="AC63" s="32">
        <f t="shared" si="3"/>
        <v>58</v>
      </c>
      <c r="AD63" s="1">
        <f t="shared" si="37"/>
        <v>9566</v>
      </c>
      <c r="AE63" s="1">
        <f t="shared" si="42"/>
        <v>240</v>
      </c>
      <c r="AF63" s="29">
        <f t="shared" si="4"/>
        <v>0.22968138490720066</v>
      </c>
      <c r="AG63" s="32">
        <f t="shared" si="5"/>
        <v>-28</v>
      </c>
      <c r="AH63" s="34">
        <f t="shared" si="48"/>
        <v>0.18561484918793503</v>
      </c>
      <c r="AI63" s="34">
        <f>IFERROR(AD63/3.974,0)</f>
        <v>2407.1464519375941</v>
      </c>
      <c r="AJ63" s="14">
        <v>3218</v>
      </c>
      <c r="AK63" s="2">
        <f t="shared" si="43"/>
        <v>212</v>
      </c>
      <c r="AL63" s="2">
        <f t="shared" si="49"/>
        <v>7.0525615435795164E-2</v>
      </c>
      <c r="AM63" s="34">
        <f>IFERROR(AJ63/3.974,0)</f>
        <v>809.76346250629081</v>
      </c>
      <c r="AN63" s="34">
        <f t="shared" si="50"/>
        <v>0.388553489495291</v>
      </c>
      <c r="AO63" s="14">
        <v>996</v>
      </c>
      <c r="AP63" s="2">
        <f t="shared" si="44"/>
        <v>16</v>
      </c>
      <c r="AQ63" s="2">
        <f t="shared" si="38"/>
        <v>1.6326530612244872E-2</v>
      </c>
      <c r="AR63" s="34">
        <f>IFERROR(AO63/3.974,0)</f>
        <v>250.62908907901357</v>
      </c>
      <c r="AS63" s="14">
        <v>241</v>
      </c>
      <c r="AT63" s="2">
        <f t="shared" si="39"/>
        <v>-7</v>
      </c>
      <c r="AU63" s="2">
        <f t="shared" si="51"/>
        <v>-2.8225806451612878E-2</v>
      </c>
      <c r="AV63" s="34">
        <f>IFERROR(AS63/3.974,0)</f>
        <v>60.644187216909913</v>
      </c>
      <c r="AW63" s="80">
        <f t="shared" si="52"/>
        <v>2.9099251388553491E-2</v>
      </c>
      <c r="AX63" s="14">
        <v>85</v>
      </c>
      <c r="AY63">
        <f t="shared" si="40"/>
        <v>0</v>
      </c>
      <c r="AZ63">
        <f t="shared" si="53"/>
        <v>0</v>
      </c>
      <c r="BA63" s="35">
        <f>IFERROR(AX63/3.974,0)</f>
        <v>21.389028686462002</v>
      </c>
      <c r="BB63" s="51">
        <f t="shared" si="54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13"/>
        <v>221</v>
      </c>
      <c r="BE63" s="51">
        <f t="shared" si="55"/>
        <v>5.1169252141699539E-2</v>
      </c>
      <c r="BF63" s="35">
        <f>IFERROR(BC63/3.974,0)</f>
        <v>1142.4257674886762</v>
      </c>
      <c r="BG63" s="35">
        <f t="shared" si="56"/>
        <v>0.54817676889640188</v>
      </c>
      <c r="BH63" s="45">
        <v>587</v>
      </c>
      <c r="BI63" s="48">
        <f t="shared" si="16"/>
        <v>26</v>
      </c>
      <c r="BJ63" s="14">
        <v>3760</v>
      </c>
      <c r="BK63" s="48">
        <f t="shared" si="17"/>
        <v>102</v>
      </c>
      <c r="BL63" s="14">
        <v>2830</v>
      </c>
      <c r="BM63" s="48">
        <f t="shared" si="18"/>
        <v>65</v>
      </c>
      <c r="BN63" s="14">
        <v>930</v>
      </c>
      <c r="BO63" s="48">
        <f t="shared" si="19"/>
        <v>18</v>
      </c>
      <c r="BP63" s="14">
        <v>175</v>
      </c>
      <c r="BQ63" s="48">
        <f t="shared" si="20"/>
        <v>1</v>
      </c>
      <c r="BR63" s="17"/>
      <c r="BS63" s="24">
        <f t="shared" si="21"/>
        <v>0</v>
      </c>
      <c r="BT63" s="17"/>
      <c r="BU63" s="24">
        <f t="shared" si="22"/>
        <v>0</v>
      </c>
      <c r="BV63" s="17"/>
      <c r="BW63" s="24">
        <f t="shared" si="23"/>
        <v>0</v>
      </c>
      <c r="BX63" s="17"/>
      <c r="BY63" s="24">
        <f t="shared" si="24"/>
        <v>0</v>
      </c>
      <c r="BZ63" s="20"/>
      <c r="CA63" s="27">
        <f t="shared" si="25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26"/>
        <v>166</v>
      </c>
      <c r="E64" s="10">
        <v>244</v>
      </c>
      <c r="F64">
        <f t="shared" si="57"/>
        <v>7</v>
      </c>
      <c r="G64" s="10">
        <v>4687</v>
      </c>
      <c r="H64">
        <f t="shared" si="58"/>
        <v>186</v>
      </c>
      <c r="I64">
        <f t="shared" si="27"/>
        <v>3517</v>
      </c>
      <c r="J64">
        <f t="shared" si="35"/>
        <v>-27</v>
      </c>
      <c r="K64">
        <f t="shared" si="28"/>
        <v>2.8882575757575756E-2</v>
      </c>
      <c r="L64">
        <f t="shared" si="29"/>
        <v>0.55480587121212122</v>
      </c>
      <c r="M64">
        <f t="shared" si="30"/>
        <v>0.41631155303030304</v>
      </c>
      <c r="N64">
        <f t="shared" si="46"/>
        <v>1.9649621212121212E-2</v>
      </c>
      <c r="O64">
        <f t="shared" si="31"/>
        <v>2.8688524590163935E-2</v>
      </c>
      <c r="P64">
        <f t="shared" si="32"/>
        <v>3.9684232984851721E-2</v>
      </c>
      <c r="Q64">
        <f t="shared" si="33"/>
        <v>-7.6769974410008527E-3</v>
      </c>
      <c r="R64">
        <f>+IFERROR(C64/3.974,"")</f>
        <v>2125.8178158027176</v>
      </c>
      <c r="S64">
        <f>+IFERROR(E64/3.974,"")</f>
        <v>61.399094111726214</v>
      </c>
      <c r="T64">
        <f>+IFERROR(G64/3.974,"")</f>
        <v>1179.4162053346754</v>
      </c>
      <c r="U64">
        <f>+IFERROR(I64/3.974,"")</f>
        <v>885.00251635631605</v>
      </c>
      <c r="V64" s="12">
        <v>42657</v>
      </c>
      <c r="W64" s="1">
        <f t="shared" si="36"/>
        <v>1008</v>
      </c>
      <c r="X64" s="1">
        <f t="shared" si="1"/>
        <v>-285</v>
      </c>
      <c r="Y64" s="34">
        <f>IFERROR(V64/3.974,0)</f>
        <v>10734.021137393054</v>
      </c>
      <c r="Z64" s="14">
        <v>32744</v>
      </c>
      <c r="AA64" s="2">
        <f t="shared" si="41"/>
        <v>661</v>
      </c>
      <c r="AB64" s="29">
        <f t="shared" si="47"/>
        <v>0.76761141196052229</v>
      </c>
      <c r="AC64" s="32">
        <f t="shared" si="3"/>
        <v>-392</v>
      </c>
      <c r="AD64" s="1">
        <f t="shared" si="37"/>
        <v>9913</v>
      </c>
      <c r="AE64" s="1">
        <f t="shared" si="42"/>
        <v>347</v>
      </c>
      <c r="AF64" s="29">
        <f t="shared" si="4"/>
        <v>0.23238858803947771</v>
      </c>
      <c r="AG64" s="32">
        <f t="shared" si="5"/>
        <v>107</v>
      </c>
      <c r="AH64" s="34">
        <f t="shared" si="48"/>
        <v>0.34424603174603174</v>
      </c>
      <c r="AI64" s="34">
        <f>IFERROR(AD64/3.974,0)</f>
        <v>2494.4640161046805</v>
      </c>
      <c r="AJ64" s="14">
        <v>3188</v>
      </c>
      <c r="AK64" s="2">
        <f t="shared" si="43"/>
        <v>-30</v>
      </c>
      <c r="AL64" s="2">
        <f t="shared" si="49"/>
        <v>-9.3225605966438252E-3</v>
      </c>
      <c r="AM64" s="34">
        <f>IFERROR(AJ64/3.974,0)</f>
        <v>802.21439355812777</v>
      </c>
      <c r="AN64" s="34">
        <f t="shared" si="50"/>
        <v>0.37736742424242425</v>
      </c>
      <c r="AO64" s="14">
        <v>996</v>
      </c>
      <c r="AP64" s="2">
        <f t="shared" si="44"/>
        <v>0</v>
      </c>
      <c r="AQ64" s="2">
        <f t="shared" si="38"/>
        <v>0</v>
      </c>
      <c r="AR64" s="34">
        <f>IFERROR(AO64/3.974,0)</f>
        <v>250.62908907901357</v>
      </c>
      <c r="AS64" s="14">
        <v>242</v>
      </c>
      <c r="AT64" s="2">
        <f t="shared" si="39"/>
        <v>1</v>
      </c>
      <c r="AU64" s="2">
        <f t="shared" si="51"/>
        <v>4.1493775933609811E-3</v>
      </c>
      <c r="AV64" s="34">
        <f>IFERROR(AS64/3.974,0)</f>
        <v>60.895822848515344</v>
      </c>
      <c r="AW64" s="80">
        <f t="shared" si="52"/>
        <v>2.8645833333333332E-2</v>
      </c>
      <c r="AX64" s="14">
        <v>87</v>
      </c>
      <c r="AY64">
        <f t="shared" si="40"/>
        <v>2</v>
      </c>
      <c r="AZ64">
        <f t="shared" si="53"/>
        <v>2.3529411764705799E-2</v>
      </c>
      <c r="BA64" s="35">
        <f>IFERROR(AX64/3.974,0)</f>
        <v>21.892299949672871</v>
      </c>
      <c r="BB64" s="51">
        <f t="shared" si="54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13"/>
        <v>-27</v>
      </c>
      <c r="BE64" s="51">
        <f t="shared" si="55"/>
        <v>-5.9471365638766871E-3</v>
      </c>
      <c r="BF64" s="35">
        <f>IFERROR(BC64/3.974,0)</f>
        <v>1135.6316054353297</v>
      </c>
      <c r="BG64" s="35">
        <f t="shared" si="56"/>
        <v>0.53420928030303028</v>
      </c>
      <c r="BH64" s="45">
        <v>615</v>
      </c>
      <c r="BI64" s="48">
        <f t="shared" si="16"/>
        <v>28</v>
      </c>
      <c r="BJ64" s="14">
        <v>3832</v>
      </c>
      <c r="BK64" s="48">
        <f t="shared" si="17"/>
        <v>72</v>
      </c>
      <c r="BL64" s="14">
        <v>2879</v>
      </c>
      <c r="BM64" s="48">
        <f t="shared" si="18"/>
        <v>49</v>
      </c>
      <c r="BN64" s="14">
        <v>942</v>
      </c>
      <c r="BO64" s="48">
        <f t="shared" si="19"/>
        <v>12</v>
      </c>
      <c r="BP64" s="14">
        <v>180</v>
      </c>
      <c r="BQ64" s="48">
        <f t="shared" si="20"/>
        <v>5</v>
      </c>
      <c r="BR64" s="17"/>
      <c r="BS64" s="24">
        <f t="shared" si="21"/>
        <v>0</v>
      </c>
      <c r="BT64" s="17"/>
      <c r="BU64" s="24">
        <f t="shared" si="22"/>
        <v>0</v>
      </c>
      <c r="BV64" s="17"/>
      <c r="BW64" s="24">
        <f t="shared" si="23"/>
        <v>0</v>
      </c>
      <c r="BX64" s="17"/>
      <c r="BY64" s="24">
        <f t="shared" si="24"/>
        <v>0</v>
      </c>
      <c r="BZ64" s="20"/>
      <c r="CA64" s="27">
        <f t="shared" si="25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26"/>
        <v>168</v>
      </c>
      <c r="E65" s="10">
        <v>249</v>
      </c>
      <c r="F65">
        <f t="shared" si="57"/>
        <v>5</v>
      </c>
      <c r="G65" s="10">
        <v>4687</v>
      </c>
      <c r="H65">
        <f t="shared" si="58"/>
        <v>0</v>
      </c>
      <c r="I65">
        <f t="shared" si="27"/>
        <v>3680</v>
      </c>
      <c r="J65">
        <f t="shared" si="35"/>
        <v>163</v>
      </c>
      <c r="K65">
        <f t="shared" si="28"/>
        <v>2.8899721448467967E-2</v>
      </c>
      <c r="L65">
        <f t="shared" si="29"/>
        <v>0.54398792943361185</v>
      </c>
      <c r="M65">
        <f t="shared" si="30"/>
        <v>0.42711234911792018</v>
      </c>
      <c r="N65">
        <f t="shared" si="46"/>
        <v>1.9498607242339833E-2</v>
      </c>
      <c r="O65">
        <f t="shared" si="31"/>
        <v>2.0080321285140562E-2</v>
      </c>
      <c r="P65">
        <f t="shared" si="32"/>
        <v>0</v>
      </c>
      <c r="Q65">
        <f t="shared" si="33"/>
        <v>4.4293478260869566E-2</v>
      </c>
      <c r="R65">
        <f>+IFERROR(C65/3.974,"")</f>
        <v>2168.0926019124308</v>
      </c>
      <c r="S65">
        <f>+IFERROR(E65/3.974,"")</f>
        <v>62.657272269753392</v>
      </c>
      <c r="T65">
        <f>+IFERROR(G65/3.974,"")</f>
        <v>1179.4162053346754</v>
      </c>
      <c r="U65">
        <f>+IFERROR(I65/3.974,"")</f>
        <v>926.01912430800201</v>
      </c>
      <c r="V65" s="12">
        <v>43663</v>
      </c>
      <c r="W65" s="1">
        <f t="shared" si="36"/>
        <v>1006</v>
      </c>
      <c r="X65" s="1">
        <f t="shared" si="1"/>
        <v>-2</v>
      </c>
      <c r="Y65" s="34">
        <f>IFERROR(V65/3.974,0)</f>
        <v>10987.166582788122</v>
      </c>
      <c r="Z65" s="14">
        <v>33556</v>
      </c>
      <c r="AA65" s="2">
        <f t="shared" si="41"/>
        <v>812</v>
      </c>
      <c r="AB65" s="29">
        <f t="shared" si="47"/>
        <v>0.76852254769484463</v>
      </c>
      <c r="AC65" s="32">
        <f t="shared" si="3"/>
        <v>151</v>
      </c>
      <c r="AD65" s="1">
        <f t="shared" si="37"/>
        <v>10107</v>
      </c>
      <c r="AE65" s="1">
        <f t="shared" si="42"/>
        <v>194</v>
      </c>
      <c r="AF65" s="29">
        <f t="shared" si="4"/>
        <v>0.2314774523051554</v>
      </c>
      <c r="AG65" s="32">
        <f t="shared" si="5"/>
        <v>-153</v>
      </c>
      <c r="AH65" s="34">
        <f t="shared" si="48"/>
        <v>0.19284294234592445</v>
      </c>
      <c r="AI65" s="34">
        <f>IFERROR(AD65/3.974,0)</f>
        <v>2543.2813286361347</v>
      </c>
      <c r="AJ65" s="14">
        <v>3346</v>
      </c>
      <c r="AK65" s="2">
        <f t="shared" si="43"/>
        <v>158</v>
      </c>
      <c r="AL65" s="2">
        <f t="shared" si="49"/>
        <v>4.9560853199498212E-2</v>
      </c>
      <c r="AM65" s="34">
        <f>IFERROR(AJ65/3.974,0)</f>
        <v>841.97282335178659</v>
      </c>
      <c r="AN65" s="34">
        <f t="shared" si="50"/>
        <v>0.38834726090993499</v>
      </c>
      <c r="AO65" s="14">
        <v>838</v>
      </c>
      <c r="AP65" s="2">
        <f t="shared" si="44"/>
        <v>-158</v>
      </c>
      <c r="AQ65" s="2">
        <f t="shared" si="38"/>
        <v>-0.15863453815261042</v>
      </c>
      <c r="AR65" s="34">
        <f>IFERROR(AO65/3.974,0)</f>
        <v>210.8706592853548</v>
      </c>
      <c r="AS65" s="14">
        <v>247</v>
      </c>
      <c r="AT65" s="2">
        <f t="shared" si="39"/>
        <v>5</v>
      </c>
      <c r="AU65" s="2">
        <f t="shared" si="51"/>
        <v>2.0661157024793431E-2</v>
      </c>
      <c r="AV65" s="34">
        <f>IFERROR(AS65/3.974,0)</f>
        <v>62.154001006542522</v>
      </c>
      <c r="AW65" s="80">
        <f t="shared" si="52"/>
        <v>2.8667595171773443E-2</v>
      </c>
      <c r="AX65" s="14">
        <v>87</v>
      </c>
      <c r="AY65">
        <f t="shared" si="40"/>
        <v>0</v>
      </c>
      <c r="AZ65">
        <f t="shared" si="53"/>
        <v>0</v>
      </c>
      <c r="BA65" s="35">
        <f>IFERROR(AX65/3.974,0)</f>
        <v>21.892299949672871</v>
      </c>
      <c r="BB65" s="51">
        <f t="shared" si="54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13"/>
        <v>5</v>
      </c>
      <c r="BE65" s="51">
        <f t="shared" si="55"/>
        <v>1.1079104808331408E-3</v>
      </c>
      <c r="BF65" s="35">
        <f>IFERROR(BC65/3.974,0)</f>
        <v>1136.8897835933567</v>
      </c>
      <c r="BG65" s="35">
        <f t="shared" si="56"/>
        <v>0.52437325905292476</v>
      </c>
      <c r="BH65" s="45">
        <v>642</v>
      </c>
      <c r="BI65" s="48">
        <f t="shared" si="16"/>
        <v>27</v>
      </c>
      <c r="BJ65" s="14">
        <v>3909</v>
      </c>
      <c r="BK65" s="48">
        <f t="shared" si="17"/>
        <v>77</v>
      </c>
      <c r="BL65" s="14">
        <v>2921</v>
      </c>
      <c r="BM65" s="48">
        <f t="shared" si="18"/>
        <v>42</v>
      </c>
      <c r="BN65" s="14">
        <v>959</v>
      </c>
      <c r="BO65" s="48">
        <f t="shared" si="19"/>
        <v>17</v>
      </c>
      <c r="BP65" s="14">
        <v>185</v>
      </c>
      <c r="BQ65" s="48">
        <f t="shared" si="20"/>
        <v>5</v>
      </c>
      <c r="BR65" s="17"/>
      <c r="BS65" s="24">
        <f t="shared" si="21"/>
        <v>0</v>
      </c>
      <c r="BT65" s="17"/>
      <c r="BU65" s="24">
        <f t="shared" si="22"/>
        <v>0</v>
      </c>
      <c r="BV65" s="17"/>
      <c r="BW65" s="24">
        <f t="shared" si="23"/>
        <v>0</v>
      </c>
      <c r="BX65" s="17"/>
      <c r="BY65" s="24">
        <f t="shared" si="24"/>
        <v>0</v>
      </c>
      <c r="BZ65" s="20"/>
      <c r="CA65" s="27">
        <f t="shared" si="25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26"/>
        <v>167</v>
      </c>
      <c r="E66" s="10">
        <v>252</v>
      </c>
      <c r="F66">
        <f t="shared" si="57"/>
        <v>3</v>
      </c>
      <c r="G66" s="10">
        <v>6021</v>
      </c>
      <c r="H66">
        <f t="shared" si="58"/>
        <v>1334</v>
      </c>
      <c r="I66">
        <f t="shared" si="27"/>
        <v>2510</v>
      </c>
      <c r="J66">
        <f t="shared" si="35"/>
        <v>-1170</v>
      </c>
      <c r="K66">
        <f t="shared" si="28"/>
        <v>2.869179095980872E-2</v>
      </c>
      <c r="L66">
        <f t="shared" si="29"/>
        <v>0.68552886257542978</v>
      </c>
      <c r="M66">
        <f t="shared" si="30"/>
        <v>0.2857793464647615</v>
      </c>
      <c r="N66">
        <f t="shared" ref="N66:N97" si="59">+IFERROR(D66/C66,"")</f>
        <v>1.9014004326539907E-2</v>
      </c>
      <c r="O66">
        <f t="shared" si="31"/>
        <v>1.1904761904761904E-2</v>
      </c>
      <c r="P66">
        <f t="shared" si="32"/>
        <v>0.22155788075070587</v>
      </c>
      <c r="Q66">
        <f t="shared" si="33"/>
        <v>-0.46613545816733065</v>
      </c>
      <c r="R66">
        <f>+IFERROR(C66/3.974,"")</f>
        <v>2210.1157523905385</v>
      </c>
      <c r="S66">
        <f>+IFERROR(E66/3.974,"")</f>
        <v>63.4121791645697</v>
      </c>
      <c r="T66">
        <f>+IFERROR(G66/3.974,"")</f>
        <v>1515.0981378963261</v>
      </c>
      <c r="U66">
        <f>+IFERROR(I66/3.974,"")</f>
        <v>631.60543532964266</v>
      </c>
      <c r="V66" s="12">
        <v>44561</v>
      </c>
      <c r="W66" s="1">
        <f t="shared" si="36"/>
        <v>898</v>
      </c>
      <c r="X66" s="1">
        <f t="shared" ref="X66:X129" si="60">IFERROR(W66-W65,0)</f>
        <v>-108</v>
      </c>
      <c r="Y66" s="34">
        <f>IFERROR(V66/3.974,0)</f>
        <v>11213.135379969803</v>
      </c>
      <c r="Z66" s="14">
        <v>34250</v>
      </c>
      <c r="AA66" s="2">
        <f t="shared" si="41"/>
        <v>694</v>
      </c>
      <c r="AB66" s="29">
        <f t="shared" ref="AB66:AB129" si="61">IFERROR(Z66/V66,0)</f>
        <v>0.76860932205291621</v>
      </c>
      <c r="AC66" s="32">
        <f t="shared" ref="AC66:AC129" si="62">IFERROR(AA66-AA65,0)</f>
        <v>-118</v>
      </c>
      <c r="AD66" s="1">
        <f t="shared" si="37"/>
        <v>10311</v>
      </c>
      <c r="AE66" s="1">
        <f t="shared" si="42"/>
        <v>204</v>
      </c>
      <c r="AF66" s="29">
        <f t="shared" ref="AF66:AF129" si="63">IFERROR(AD66/V66,0)</f>
        <v>0.23139067794708376</v>
      </c>
      <c r="AG66" s="32">
        <f t="shared" ref="AG66:AG129" si="64">IFERROR(AE66-AE65,0)</f>
        <v>10</v>
      </c>
      <c r="AH66" s="34">
        <f t="shared" ref="AH66:AH97" si="65">IFERROR(AE66/W66,0)</f>
        <v>0.22717149220489977</v>
      </c>
      <c r="AI66" s="34">
        <f>IFERROR(AD66/3.974,0)</f>
        <v>2594.6149974836435</v>
      </c>
      <c r="AJ66" s="14">
        <v>2135</v>
      </c>
      <c r="AK66" s="2">
        <f t="shared" si="43"/>
        <v>-1211</v>
      </c>
      <c r="AL66" s="2">
        <f t="shared" ref="AL66:AL97" si="66">IFERROR(AJ66/AJ65,0)-1</f>
        <v>-0.36192468619246865</v>
      </c>
      <c r="AM66" s="34">
        <f>IFERROR(AJ66/3.974,0)</f>
        <v>537.24207347760444</v>
      </c>
      <c r="AN66" s="34">
        <f t="shared" ref="AN66:AN97" si="67">IFERROR(AJ66/C66," ")</f>
        <v>0.24308322896504611</v>
      </c>
      <c r="AO66" s="14">
        <v>786</v>
      </c>
      <c r="AP66" s="2">
        <f t="shared" si="44"/>
        <v>-52</v>
      </c>
      <c r="AQ66" s="2">
        <f t="shared" si="38"/>
        <v>-6.2052505966587068E-2</v>
      </c>
      <c r="AR66" s="34">
        <f>IFERROR(AO66/3.974,0)</f>
        <v>197.78560644187215</v>
      </c>
      <c r="AS66" s="14">
        <v>295</v>
      </c>
      <c r="AT66" s="2">
        <f t="shared" si="39"/>
        <v>48</v>
      </c>
      <c r="AU66" s="2">
        <f t="shared" ref="AU66:AU97" si="68">IFERROR(AS66/AS65,0)-1</f>
        <v>0.19433198380566807</v>
      </c>
      <c r="AV66" s="34">
        <f>IFERROR(AS66/3.974,0)</f>
        <v>74.232511323603418</v>
      </c>
      <c r="AW66" s="80">
        <f t="shared" ref="AW66:AW97" si="69">IFERROR(AS66/C66," ")</f>
        <v>3.3587612433109419E-2</v>
      </c>
      <c r="AX66" s="14">
        <v>80</v>
      </c>
      <c r="AY66">
        <f t="shared" si="40"/>
        <v>-7</v>
      </c>
      <c r="AZ66">
        <f t="shared" ref="AZ66:AZ97" si="70">IFERROR(AX66/AX65,0)-1</f>
        <v>-8.0459770114942541E-2</v>
      </c>
      <c r="BA66" s="35">
        <f>IFERROR(AX66/3.974,0)</f>
        <v>20.130850528434824</v>
      </c>
      <c r="BB66" s="51">
        <f t="shared" ref="BB66:BB97" si="71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72">IFERROR(BC66-BC65,0)</f>
        <v>-1222</v>
      </c>
      <c r="BE66" s="51">
        <f t="shared" ref="BE66:BE97" si="73">IFERROR(BC66/BC65,0)-1</f>
        <v>-0.27047366091190794</v>
      </c>
      <c r="BF66" s="35">
        <f>IFERROR(BC66/3.974,0)</f>
        <v>829.39104177151478</v>
      </c>
      <c r="BG66" s="35">
        <f t="shared" ref="BG66:BG97" si="74">IFERROR(BC66/C66," ")</f>
        <v>0.37527040874416484</v>
      </c>
      <c r="BH66" s="45">
        <v>659</v>
      </c>
      <c r="BI66" s="48">
        <f t="shared" ref="BI66:BI129" si="75">IFERROR((BH66-BH65), 0)</f>
        <v>17</v>
      </c>
      <c r="BJ66" s="14">
        <v>3985</v>
      </c>
      <c r="BK66" s="48">
        <f t="shared" ref="BK66:BK129" si="76">IFERROR((BJ66-BJ65),0)</f>
        <v>76</v>
      </c>
      <c r="BL66" s="14">
        <v>2966</v>
      </c>
      <c r="BM66" s="48">
        <f t="shared" ref="BM66:BM129" si="77">IFERROR((BL66-BL65),0)</f>
        <v>45</v>
      </c>
      <c r="BN66" s="14">
        <v>982</v>
      </c>
      <c r="BO66" s="48">
        <f t="shared" ref="BO66:BO129" si="78">IFERROR((BN66-BN65),0)</f>
        <v>23</v>
      </c>
      <c r="BP66" s="14">
        <v>191</v>
      </c>
      <c r="BQ66" s="48">
        <f t="shared" ref="BQ66:BQ129" si="79">IFERROR((BP66-BP65),0)</f>
        <v>6</v>
      </c>
      <c r="BR66" s="17"/>
      <c r="BS66" s="24">
        <f t="shared" ref="BS66:BS129" si="80">IFERROR((BR66-BR65),0)</f>
        <v>0</v>
      </c>
      <c r="BT66" s="17"/>
      <c r="BU66" s="24">
        <f t="shared" ref="BU66:BU129" si="81">IFERROR((BT66-BT65),0)</f>
        <v>0</v>
      </c>
      <c r="BV66" s="17"/>
      <c r="BW66" s="24">
        <f t="shared" ref="BW66:BW129" si="82">IFERROR((BV66-BV65),0)</f>
        <v>0</v>
      </c>
      <c r="BX66" s="17"/>
      <c r="BY66" s="24">
        <f t="shared" ref="BY66:BY129" si="83">IFERROR((BX66-BX65),0)</f>
        <v>0</v>
      </c>
      <c r="BZ66" s="20"/>
      <c r="CA66" s="27">
        <f t="shared" ref="CA66:CA129" si="84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85">IFERROR(C67-C66,"")</f>
        <v>161</v>
      </c>
      <c r="E67" s="10">
        <v>256</v>
      </c>
      <c r="F67">
        <f t="shared" si="57"/>
        <v>4</v>
      </c>
      <c r="G67" s="10">
        <v>6067</v>
      </c>
      <c r="H67">
        <f t="shared" si="58"/>
        <v>46</v>
      </c>
      <c r="I67">
        <f t="shared" ref="I67:I109" si="86">+IFERROR(C67-E67-G67,"")</f>
        <v>2621</v>
      </c>
      <c r="J67">
        <f t="shared" si="35"/>
        <v>111</v>
      </c>
      <c r="K67">
        <f t="shared" ref="K67:K130" si="87">+IFERROR(E67/C67,"")</f>
        <v>2.8622540250447227E-2</v>
      </c>
      <c r="L67">
        <f t="shared" ref="L67:L130" si="88">+IFERROR(G67/C67,"")</f>
        <v>0.67833184257602863</v>
      </c>
      <c r="M67">
        <f t="shared" ref="M67:M130" si="89">+IFERROR(I67/C67,"")</f>
        <v>0.29304561717352418</v>
      </c>
      <c r="N67">
        <f t="shared" si="59"/>
        <v>1.8000894454382826E-2</v>
      </c>
      <c r="O67">
        <f t="shared" ref="O67:O130" si="90">+IFERROR(F67/E67,"")</f>
        <v>1.5625E-2</v>
      </c>
      <c r="P67">
        <f t="shared" ref="P67:P130" si="91">+IFERROR(H67/G67,"")</f>
        <v>7.5820009889566511E-3</v>
      </c>
      <c r="Q67">
        <f t="shared" ref="Q67:Q130" si="92">+IFERROR(J67/I67,"")</f>
        <v>4.2350247996947733E-2</v>
      </c>
      <c r="R67">
        <f>+IFERROR(C67/3.974,"")</f>
        <v>2250.6290890790133</v>
      </c>
      <c r="S67">
        <f>+IFERROR(E67/3.974,"")</f>
        <v>64.418721690991447</v>
      </c>
      <c r="T67">
        <f>+IFERROR(G67/3.974,"")</f>
        <v>1526.6733769501761</v>
      </c>
      <c r="U67">
        <f>+IFERROR(I67/3.974,"")</f>
        <v>659.53699043784593</v>
      </c>
      <c r="V67" s="12">
        <v>45873</v>
      </c>
      <c r="W67" s="1">
        <f t="shared" si="36"/>
        <v>1312</v>
      </c>
      <c r="X67" s="1">
        <f t="shared" si="60"/>
        <v>414</v>
      </c>
      <c r="Y67" s="34">
        <f>IFERROR(V67/3.974,0)</f>
        <v>11543.281328636134</v>
      </c>
      <c r="Z67" s="14">
        <v>35358</v>
      </c>
      <c r="AA67" s="2">
        <f t="shared" si="41"/>
        <v>1108</v>
      </c>
      <c r="AB67" s="29">
        <f t="shared" si="61"/>
        <v>0.77078019750179849</v>
      </c>
      <c r="AC67" s="32">
        <f t="shared" si="62"/>
        <v>414</v>
      </c>
      <c r="AD67" s="1">
        <f t="shared" si="37"/>
        <v>10515</v>
      </c>
      <c r="AE67" s="1">
        <f t="shared" si="42"/>
        <v>204</v>
      </c>
      <c r="AF67" s="29">
        <f t="shared" si="63"/>
        <v>0.22921980249820156</v>
      </c>
      <c r="AG67" s="32">
        <f t="shared" si="64"/>
        <v>0</v>
      </c>
      <c r="AH67" s="34">
        <f t="shared" si="65"/>
        <v>0.15548780487804878</v>
      </c>
      <c r="AI67" s="34">
        <f>IFERROR(AD67/3.974,0)</f>
        <v>2645.9486663311523</v>
      </c>
      <c r="AJ67" s="14">
        <v>2248</v>
      </c>
      <c r="AK67" s="2">
        <f t="shared" si="43"/>
        <v>113</v>
      </c>
      <c r="AL67" s="2">
        <f t="shared" si="66"/>
        <v>5.2927400468384178E-2</v>
      </c>
      <c r="AM67" s="34">
        <f>IFERROR(AJ67/3.974,0)</f>
        <v>565.67689984901858</v>
      </c>
      <c r="AN67" s="34">
        <f t="shared" si="67"/>
        <v>0.25134168157423969</v>
      </c>
      <c r="AO67" s="14">
        <v>773</v>
      </c>
      <c r="AP67" s="2">
        <f t="shared" si="44"/>
        <v>-13</v>
      </c>
      <c r="AQ67" s="2">
        <f t="shared" si="38"/>
        <v>-1.653944020356235E-2</v>
      </c>
      <c r="AR67" s="34">
        <f>IFERROR(AO67/3.974,0)</f>
        <v>194.5143432310015</v>
      </c>
      <c r="AS67" s="14">
        <v>296</v>
      </c>
      <c r="AT67" s="2">
        <f t="shared" si="39"/>
        <v>1</v>
      </c>
      <c r="AU67" s="2">
        <f t="shared" si="68"/>
        <v>3.3898305084745228E-3</v>
      </c>
      <c r="AV67" s="34">
        <f>IFERROR(AS67/3.974,0)</f>
        <v>74.484146955208857</v>
      </c>
      <c r="AW67" s="80">
        <f t="shared" si="69"/>
        <v>3.3094812164579608E-2</v>
      </c>
      <c r="AX67" s="14">
        <v>77</v>
      </c>
      <c r="AY67">
        <f t="shared" si="40"/>
        <v>-3</v>
      </c>
      <c r="AZ67">
        <f t="shared" si="70"/>
        <v>-3.7499999999999978E-2</v>
      </c>
      <c r="BA67" s="35">
        <f>IFERROR(AX67/3.974,0)</f>
        <v>19.375943633618519</v>
      </c>
      <c r="BB67" s="51">
        <f t="shared" si="71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72"/>
        <v>98</v>
      </c>
      <c r="BE67" s="51">
        <f t="shared" si="73"/>
        <v>2.9733009708737823E-2</v>
      </c>
      <c r="BF67" s="35">
        <f>IFERROR(BC67/3.974,0)</f>
        <v>854.05133366884752</v>
      </c>
      <c r="BG67" s="35">
        <f t="shared" si="74"/>
        <v>0.37947227191413235</v>
      </c>
      <c r="BH67" s="45">
        <v>686</v>
      </c>
      <c r="BI67" s="48">
        <f t="shared" si="75"/>
        <v>27</v>
      </c>
      <c r="BJ67" s="14">
        <v>4050</v>
      </c>
      <c r="BK67" s="48">
        <f t="shared" si="76"/>
        <v>65</v>
      </c>
      <c r="BL67" s="14">
        <v>3015</v>
      </c>
      <c r="BM67" s="48">
        <f t="shared" si="77"/>
        <v>49</v>
      </c>
      <c r="BN67" s="14">
        <v>997</v>
      </c>
      <c r="BO67" s="48">
        <f t="shared" si="78"/>
        <v>15</v>
      </c>
      <c r="BP67" s="14">
        <v>196</v>
      </c>
      <c r="BQ67" s="48">
        <f t="shared" si="79"/>
        <v>5</v>
      </c>
      <c r="BR67" s="17"/>
      <c r="BS67" s="24">
        <f t="shared" si="80"/>
        <v>0</v>
      </c>
      <c r="BT67" s="17"/>
      <c r="BU67" s="24">
        <f t="shared" si="81"/>
        <v>0</v>
      </c>
      <c r="BV67" s="17"/>
      <c r="BW67" s="24">
        <f t="shared" si="82"/>
        <v>0</v>
      </c>
      <c r="BX67" s="17"/>
      <c r="BY67" s="24">
        <f t="shared" si="83"/>
        <v>0</v>
      </c>
      <c r="BZ67" s="20"/>
      <c r="CA67" s="27">
        <f t="shared" si="84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85"/>
        <v>174</v>
      </c>
      <c r="E68" s="10">
        <v>260</v>
      </c>
      <c r="F68">
        <f t="shared" ref="F68:F99" si="93">E68-E67</f>
        <v>4</v>
      </c>
      <c r="G68" s="10">
        <v>6080</v>
      </c>
      <c r="H68">
        <f t="shared" si="58"/>
        <v>13</v>
      </c>
      <c r="I68">
        <f t="shared" si="86"/>
        <v>2778</v>
      </c>
      <c r="J68">
        <f t="shared" ref="J68:J128" si="94">+IFERROR(I68-I67,"")</f>
        <v>157</v>
      </c>
      <c r="K68">
        <f t="shared" si="87"/>
        <v>2.8515025224830008E-2</v>
      </c>
      <c r="L68">
        <f t="shared" si="88"/>
        <v>0.66681289756525552</v>
      </c>
      <c r="M68">
        <f t="shared" si="89"/>
        <v>0.30467207720991446</v>
      </c>
      <c r="N68">
        <f t="shared" si="59"/>
        <v>1.9083132265847774E-2</v>
      </c>
      <c r="O68">
        <f t="shared" si="90"/>
        <v>1.5384615384615385E-2</v>
      </c>
      <c r="P68">
        <f t="shared" si="91"/>
        <v>2.1381578947368422E-3</v>
      </c>
      <c r="Q68">
        <f t="shared" si="92"/>
        <v>5.6515478761699066E-2</v>
      </c>
      <c r="R68">
        <f>+IFERROR(C68/3.974,"")</f>
        <v>2294.413688978359</v>
      </c>
      <c r="S68">
        <f>+IFERROR(E68/3.974,"")</f>
        <v>65.425264217413186</v>
      </c>
      <c r="T68">
        <f>+IFERROR(G68/3.974,"")</f>
        <v>1529.9446401610467</v>
      </c>
      <c r="U68">
        <f>+IFERROR(I68/3.974,"")</f>
        <v>699.04378459989925</v>
      </c>
      <c r="V68" s="12">
        <v>46898</v>
      </c>
      <c r="W68" s="1">
        <f t="shared" ref="W68:W131" si="95">V68-V67</f>
        <v>1025</v>
      </c>
      <c r="X68" s="1">
        <f t="shared" si="60"/>
        <v>-287</v>
      </c>
      <c r="Y68" s="34">
        <f>IFERROR(V68/3.974,0)</f>
        <v>11801.207851031706</v>
      </c>
      <c r="Z68" s="14">
        <v>36103</v>
      </c>
      <c r="AA68" s="2">
        <f t="shared" si="41"/>
        <v>745</v>
      </c>
      <c r="AB68" s="29">
        <f t="shared" si="61"/>
        <v>0.76981960851209008</v>
      </c>
      <c r="AC68" s="32">
        <f t="shared" si="62"/>
        <v>-363</v>
      </c>
      <c r="AD68" s="1">
        <f t="shared" ref="AD68:AD131" si="96">V68-Z68</f>
        <v>10795</v>
      </c>
      <c r="AE68" s="1">
        <f t="shared" si="42"/>
        <v>280</v>
      </c>
      <c r="AF68" s="29">
        <f t="shared" si="63"/>
        <v>0.23018039148790992</v>
      </c>
      <c r="AG68" s="32">
        <f t="shared" si="64"/>
        <v>76</v>
      </c>
      <c r="AH68" s="34">
        <f t="shared" si="65"/>
        <v>0.27317073170731709</v>
      </c>
      <c r="AI68" s="34">
        <f>IFERROR(AD68/3.974,0)</f>
        <v>2716.4066431806741</v>
      </c>
      <c r="AJ68" s="14">
        <v>2422</v>
      </c>
      <c r="AK68" s="2">
        <f t="shared" si="43"/>
        <v>174</v>
      </c>
      <c r="AL68" s="2">
        <f t="shared" si="66"/>
        <v>7.7402135231316782E-2</v>
      </c>
      <c r="AM68" s="34">
        <f>IFERROR(AJ68/3.974,0)</f>
        <v>609.4614997483643</v>
      </c>
      <c r="AN68" s="34">
        <f t="shared" si="67"/>
        <v>0.26562842728668568</v>
      </c>
      <c r="AO68" s="14">
        <v>737</v>
      </c>
      <c r="AP68" s="2">
        <f t="shared" si="44"/>
        <v>-36</v>
      </c>
      <c r="AQ68" s="2">
        <f t="shared" ref="AQ68:AQ131" si="97">IFERROR(AO68/AO67,0)-1</f>
        <v>-4.6571798188874469E-2</v>
      </c>
      <c r="AR68" s="34">
        <f>IFERROR(AO68/3.974,0)</f>
        <v>185.45546049320583</v>
      </c>
      <c r="AS68" s="14">
        <v>284</v>
      </c>
      <c r="AT68" s="2">
        <f t="shared" ref="AT68:AT131" si="98">AS68-AS67</f>
        <v>-12</v>
      </c>
      <c r="AU68" s="2">
        <f t="shared" si="68"/>
        <v>-4.0540540540540571E-2</v>
      </c>
      <c r="AV68" s="34">
        <f>IFERROR(AS68/3.974,0)</f>
        <v>71.464519375943624</v>
      </c>
      <c r="AW68" s="80">
        <f t="shared" si="69"/>
        <v>3.1147181399429701E-2</v>
      </c>
      <c r="AX68" s="14">
        <v>72</v>
      </c>
      <c r="AY68">
        <f t="shared" ref="AY68:AY131" si="99">AX68-AX67</f>
        <v>-5</v>
      </c>
      <c r="AZ68">
        <f t="shared" si="70"/>
        <v>-6.4935064935064957E-2</v>
      </c>
      <c r="BA68" s="35">
        <f>IFERROR(AX68/3.974,0)</f>
        <v>18.117765475591344</v>
      </c>
      <c r="BB68" s="51">
        <f t="shared" si="71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72"/>
        <v>121</v>
      </c>
      <c r="BE68" s="51">
        <f t="shared" si="73"/>
        <v>3.5651149086623368E-2</v>
      </c>
      <c r="BF68" s="35">
        <f>IFERROR(BC68/3.974,0)</f>
        <v>884.49924509310517</v>
      </c>
      <c r="BG68" s="35">
        <f t="shared" si="74"/>
        <v>0.38550120640491337</v>
      </c>
      <c r="BH68" s="45">
        <v>705</v>
      </c>
      <c r="BI68" s="48">
        <f t="shared" si="75"/>
        <v>19</v>
      </c>
      <c r="BJ68" s="14">
        <v>4132</v>
      </c>
      <c r="BK68" s="48">
        <f t="shared" si="76"/>
        <v>82</v>
      </c>
      <c r="BL68" s="14">
        <v>3071</v>
      </c>
      <c r="BM68" s="48">
        <f t="shared" si="77"/>
        <v>56</v>
      </c>
      <c r="BN68" s="14">
        <v>1014</v>
      </c>
      <c r="BO68" s="48">
        <f t="shared" si="78"/>
        <v>17</v>
      </c>
      <c r="BP68" s="14">
        <v>196</v>
      </c>
      <c r="BQ68" s="48">
        <f t="shared" si="79"/>
        <v>0</v>
      </c>
      <c r="BR68" s="17"/>
      <c r="BS68" s="24">
        <f t="shared" si="80"/>
        <v>0</v>
      </c>
      <c r="BT68" s="17"/>
      <c r="BU68" s="24">
        <f t="shared" si="81"/>
        <v>0</v>
      </c>
      <c r="BV68" s="17"/>
      <c r="BW68" s="24">
        <f t="shared" si="82"/>
        <v>0</v>
      </c>
      <c r="BX68" s="17"/>
      <c r="BY68" s="24">
        <f t="shared" si="83"/>
        <v>0</v>
      </c>
      <c r="BZ68" s="20"/>
      <c r="CA68" s="27">
        <f t="shared" si="84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85"/>
        <v>150</v>
      </c>
      <c r="E69" s="10">
        <v>266</v>
      </c>
      <c r="F69">
        <f t="shared" si="93"/>
        <v>6</v>
      </c>
      <c r="G69" s="10">
        <v>6080</v>
      </c>
      <c r="H69">
        <f t="shared" si="58"/>
        <v>0</v>
      </c>
      <c r="I69">
        <f t="shared" si="86"/>
        <v>2922</v>
      </c>
      <c r="J69">
        <f t="shared" si="94"/>
        <v>144</v>
      </c>
      <c r="K69">
        <f t="shared" si="87"/>
        <v>2.8700906344410877E-2</v>
      </c>
      <c r="L69">
        <f t="shared" si="88"/>
        <v>0.65602071644367721</v>
      </c>
      <c r="M69">
        <f t="shared" si="89"/>
        <v>0.31527837721191193</v>
      </c>
      <c r="N69">
        <f t="shared" si="59"/>
        <v>1.6184721622788088E-2</v>
      </c>
      <c r="O69">
        <f t="shared" si="90"/>
        <v>2.2556390977443608E-2</v>
      </c>
      <c r="P69">
        <f t="shared" si="91"/>
        <v>0</v>
      </c>
      <c r="Q69">
        <f t="shared" si="92"/>
        <v>4.9281314168377825E-2</v>
      </c>
      <c r="R69">
        <f>+IFERROR(C69/3.974,"")</f>
        <v>2332.1590337191747</v>
      </c>
      <c r="S69">
        <f>+IFERROR(E69/3.974,"")</f>
        <v>66.935078007045789</v>
      </c>
      <c r="T69">
        <f>+IFERROR(G69/3.974,"")</f>
        <v>1529.9446401610467</v>
      </c>
      <c r="U69">
        <f>+IFERROR(I69/3.974,"")</f>
        <v>735.27931555108205</v>
      </c>
      <c r="V69" s="12">
        <v>47768</v>
      </c>
      <c r="W69" s="1">
        <f t="shared" si="95"/>
        <v>870</v>
      </c>
      <c r="X69" s="1">
        <f t="shared" si="60"/>
        <v>-155</v>
      </c>
      <c r="Y69" s="34">
        <f>IFERROR(V69/3.974,0)</f>
        <v>12020.130850528434</v>
      </c>
      <c r="Z69" s="14">
        <v>36821</v>
      </c>
      <c r="AA69" s="2">
        <f t="shared" ref="AA69:AA132" si="100">Z69-Z68</f>
        <v>718</v>
      </c>
      <c r="AB69" s="29">
        <f t="shared" si="61"/>
        <v>0.77082984424719481</v>
      </c>
      <c r="AC69" s="32">
        <f t="shared" si="62"/>
        <v>-27</v>
      </c>
      <c r="AD69" s="1">
        <f t="shared" si="96"/>
        <v>10947</v>
      </c>
      <c r="AE69" s="1">
        <f t="shared" ref="AE69:AE132" si="101">AD69-AD68</f>
        <v>152</v>
      </c>
      <c r="AF69" s="29">
        <f t="shared" si="63"/>
        <v>0.22917015575280522</v>
      </c>
      <c r="AG69" s="32">
        <f t="shared" si="64"/>
        <v>-128</v>
      </c>
      <c r="AH69" s="34">
        <f t="shared" si="65"/>
        <v>0.17471264367816092</v>
      </c>
      <c r="AI69" s="34">
        <f>IFERROR(AD69/3.974,0)</f>
        <v>2754.6552591847003</v>
      </c>
      <c r="AJ69" s="14">
        <v>2568</v>
      </c>
      <c r="AK69" s="2">
        <f t="shared" ref="AK69:AK132" si="102">AJ69-AJ68</f>
        <v>146</v>
      </c>
      <c r="AL69" s="2">
        <f t="shared" si="66"/>
        <v>6.0280759702725062E-2</v>
      </c>
      <c r="AM69" s="34">
        <f>IFERROR(AJ69/3.974,0)</f>
        <v>646.20030196275786</v>
      </c>
      <c r="AN69" s="34">
        <f t="shared" si="67"/>
        <v>0.27708243418213208</v>
      </c>
      <c r="AO69" s="14">
        <v>744</v>
      </c>
      <c r="AP69" s="2">
        <f t="shared" si="44"/>
        <v>7</v>
      </c>
      <c r="AQ69" s="2">
        <f t="shared" si="97"/>
        <v>9.4979647218453866E-3</v>
      </c>
      <c r="AR69" s="34">
        <f>IFERROR(AO69/3.974,0)</f>
        <v>187.21690991444387</v>
      </c>
      <c r="AS69" s="14">
        <v>281</v>
      </c>
      <c r="AT69" s="2">
        <f t="shared" si="98"/>
        <v>-3</v>
      </c>
      <c r="AU69" s="2">
        <f t="shared" si="68"/>
        <v>-1.0563380281690127E-2</v>
      </c>
      <c r="AV69" s="34">
        <f>IFERROR(AS69/3.974,0)</f>
        <v>70.709612481127323</v>
      </c>
      <c r="AW69" s="80">
        <f t="shared" si="69"/>
        <v>3.0319378506689684E-2</v>
      </c>
      <c r="AX69" s="14">
        <v>73</v>
      </c>
      <c r="AY69">
        <f t="shared" si="99"/>
        <v>1</v>
      </c>
      <c r="AZ69">
        <f t="shared" si="70"/>
        <v>1.388888888888884E-2</v>
      </c>
      <c r="BA69" s="35">
        <f>IFERROR(AX69/3.974,0)</f>
        <v>18.369401107196779</v>
      </c>
      <c r="BB69" s="51">
        <f t="shared" si="71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72"/>
        <v>151</v>
      </c>
      <c r="BE69" s="51">
        <f t="shared" si="73"/>
        <v>4.295874822190604E-2</v>
      </c>
      <c r="BF69" s="35">
        <f>IFERROR(BC69/3.974,0)</f>
        <v>922.49622546552587</v>
      </c>
      <c r="BG69" s="35">
        <f t="shared" si="74"/>
        <v>0.39555459646094088</v>
      </c>
      <c r="BH69" s="45">
        <v>740</v>
      </c>
      <c r="BI69" s="48">
        <f t="shared" si="75"/>
        <v>35</v>
      </c>
      <c r="BJ69" s="14">
        <v>4195</v>
      </c>
      <c r="BK69" s="48">
        <f t="shared" si="76"/>
        <v>63</v>
      </c>
      <c r="BL69" s="14">
        <v>3102</v>
      </c>
      <c r="BM69" s="48">
        <f t="shared" si="77"/>
        <v>31</v>
      </c>
      <c r="BN69" s="14">
        <v>1033</v>
      </c>
      <c r="BO69" s="48">
        <f t="shared" si="78"/>
        <v>19</v>
      </c>
      <c r="BP69" s="14">
        <v>198</v>
      </c>
      <c r="BQ69" s="48">
        <f t="shared" si="79"/>
        <v>2</v>
      </c>
      <c r="BR69" s="17"/>
      <c r="BS69" s="24">
        <f t="shared" si="80"/>
        <v>0</v>
      </c>
      <c r="BT69" s="17"/>
      <c r="BU69" s="24">
        <f t="shared" si="81"/>
        <v>0</v>
      </c>
      <c r="BV69" s="17"/>
      <c r="BW69" s="24">
        <f t="shared" si="82"/>
        <v>0</v>
      </c>
      <c r="BX69" s="17"/>
      <c r="BY69" s="24">
        <f t="shared" si="83"/>
        <v>0</v>
      </c>
      <c r="BZ69" s="20"/>
      <c r="CA69" s="27">
        <f t="shared" si="84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85"/>
        <v>181</v>
      </c>
      <c r="E70" s="10">
        <v>269</v>
      </c>
      <c r="F70">
        <f t="shared" si="93"/>
        <v>3</v>
      </c>
      <c r="G70" s="10">
        <v>6081</v>
      </c>
      <c r="H70">
        <f t="shared" si="58"/>
        <v>1</v>
      </c>
      <c r="I70">
        <f t="shared" si="86"/>
        <v>3099</v>
      </c>
      <c r="J70">
        <f t="shared" si="94"/>
        <v>177</v>
      </c>
      <c r="K70">
        <f t="shared" si="87"/>
        <v>2.8468621018097152E-2</v>
      </c>
      <c r="L70">
        <f t="shared" si="88"/>
        <v>0.64356016509683567</v>
      </c>
      <c r="M70">
        <f t="shared" si="89"/>
        <v>0.32797121388506723</v>
      </c>
      <c r="N70">
        <f t="shared" si="59"/>
        <v>1.9155466186898083E-2</v>
      </c>
      <c r="O70">
        <f t="shared" si="90"/>
        <v>1.1152416356877323E-2</v>
      </c>
      <c r="P70">
        <f t="shared" si="91"/>
        <v>1.64446637066272E-4</v>
      </c>
      <c r="Q70">
        <f t="shared" si="92"/>
        <v>5.7115198451113264E-2</v>
      </c>
      <c r="R70">
        <f>+IFERROR(C70/3.974,"")</f>
        <v>2377.7050830397584</v>
      </c>
      <c r="S70">
        <f>+IFERROR(E70/3.974,"")</f>
        <v>67.689984901862104</v>
      </c>
      <c r="T70">
        <f>+IFERROR(G70/3.974,"")</f>
        <v>1530.1962757926522</v>
      </c>
      <c r="U70">
        <f>+IFERROR(I70/3.974,"")</f>
        <v>779.81882234524403</v>
      </c>
      <c r="V70" s="12">
        <v>49104</v>
      </c>
      <c r="W70" s="1">
        <f t="shared" si="95"/>
        <v>1336</v>
      </c>
      <c r="X70" s="1">
        <f t="shared" si="60"/>
        <v>466</v>
      </c>
      <c r="Y70" s="34">
        <f>IFERROR(V70/3.974,0)</f>
        <v>12356.316054353296</v>
      </c>
      <c r="Z70" s="14">
        <v>37935</v>
      </c>
      <c r="AA70" s="2">
        <f t="shared" si="100"/>
        <v>1114</v>
      </c>
      <c r="AB70" s="29">
        <f t="shared" si="61"/>
        <v>0.77254398826979476</v>
      </c>
      <c r="AC70" s="32">
        <f t="shared" si="62"/>
        <v>396</v>
      </c>
      <c r="AD70" s="1">
        <f t="shared" si="96"/>
        <v>11169</v>
      </c>
      <c r="AE70" s="1">
        <f t="shared" si="101"/>
        <v>222</v>
      </c>
      <c r="AF70" s="29">
        <f t="shared" si="63"/>
        <v>0.22745601173020527</v>
      </c>
      <c r="AG70" s="32">
        <f t="shared" si="64"/>
        <v>70</v>
      </c>
      <c r="AH70" s="34">
        <f t="shared" si="65"/>
        <v>0.16616766467065869</v>
      </c>
      <c r="AI70" s="34">
        <f>IFERROR(AD70/3.974,0)</f>
        <v>2810.5183694011071</v>
      </c>
      <c r="AJ70" s="14">
        <v>2757</v>
      </c>
      <c r="AK70" s="2">
        <f t="shared" si="102"/>
        <v>189</v>
      </c>
      <c r="AL70" s="2">
        <f t="shared" si="66"/>
        <v>7.3598130841121545E-2</v>
      </c>
      <c r="AM70" s="34">
        <f>IFERROR(AJ70/3.974,0)</f>
        <v>693.75943633618522</v>
      </c>
      <c r="AN70" s="34">
        <f t="shared" si="67"/>
        <v>0.29177690760927083</v>
      </c>
      <c r="AO70" s="14">
        <v>728</v>
      </c>
      <c r="AP70" s="2">
        <f t="shared" ref="AP70:AP133" si="103">AO70-AO69</f>
        <v>-16</v>
      </c>
      <c r="AQ70" s="2">
        <f t="shared" si="97"/>
        <v>-2.1505376344086002E-2</v>
      </c>
      <c r="AR70" s="34">
        <f>IFERROR(AO70/3.974,0)</f>
        <v>183.19073980875692</v>
      </c>
      <c r="AS70" s="14">
        <v>271</v>
      </c>
      <c r="AT70" s="2">
        <f t="shared" si="98"/>
        <v>-10</v>
      </c>
      <c r="AU70" s="2">
        <f t="shared" si="68"/>
        <v>-3.5587188612099641E-2</v>
      </c>
      <c r="AV70" s="34">
        <f>IFERROR(AS70/3.974,0)</f>
        <v>68.193256165072967</v>
      </c>
      <c r="AW70" s="80">
        <f t="shared" si="69"/>
        <v>2.8680283627897131E-2</v>
      </c>
      <c r="AX70" s="14">
        <v>72</v>
      </c>
      <c r="AY70">
        <f t="shared" si="99"/>
        <v>-1</v>
      </c>
      <c r="AZ70">
        <f t="shared" si="70"/>
        <v>-1.3698630136986356E-2</v>
      </c>
      <c r="BA70" s="35">
        <f>IFERROR(AX70/3.974,0)</f>
        <v>18.117765475591344</v>
      </c>
      <c r="BB70" s="51">
        <f t="shared" si="71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72"/>
        <v>162</v>
      </c>
      <c r="BE70" s="51">
        <f t="shared" si="73"/>
        <v>4.4189852700490917E-2</v>
      </c>
      <c r="BF70" s="35">
        <f>IFERROR(BC70/3.974,0)</f>
        <v>963.26119778560644</v>
      </c>
      <c r="BG70" s="35">
        <f t="shared" si="74"/>
        <v>0.4051222351571595</v>
      </c>
      <c r="BH70" s="45">
        <v>760</v>
      </c>
      <c r="BI70" s="48">
        <f t="shared" si="75"/>
        <v>20</v>
      </c>
      <c r="BJ70" s="14">
        <v>4283</v>
      </c>
      <c r="BK70" s="48">
        <f t="shared" si="76"/>
        <v>88</v>
      </c>
      <c r="BL70" s="14">
        <v>3154</v>
      </c>
      <c r="BM70" s="48">
        <f t="shared" si="77"/>
        <v>52</v>
      </c>
      <c r="BN70" s="14">
        <v>1053</v>
      </c>
      <c r="BO70" s="48">
        <f t="shared" si="78"/>
        <v>20</v>
      </c>
      <c r="BP70" s="14">
        <v>199</v>
      </c>
      <c r="BQ70" s="48">
        <f t="shared" si="79"/>
        <v>1</v>
      </c>
      <c r="BR70" s="17"/>
      <c r="BS70" s="24">
        <f t="shared" si="80"/>
        <v>0</v>
      </c>
      <c r="BT70" s="17"/>
      <c r="BU70" s="24">
        <f t="shared" si="81"/>
        <v>0</v>
      </c>
      <c r="BV70" s="17"/>
      <c r="BW70" s="24">
        <f t="shared" si="82"/>
        <v>0</v>
      </c>
      <c r="BX70" s="17"/>
      <c r="BY70" s="24">
        <f t="shared" si="83"/>
        <v>0</v>
      </c>
      <c r="BZ70" s="20"/>
      <c r="CA70" s="27">
        <f t="shared" si="84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85"/>
        <v>157</v>
      </c>
      <c r="E71" s="10">
        <v>275</v>
      </c>
      <c r="F71">
        <f t="shared" si="93"/>
        <v>6</v>
      </c>
      <c r="G71" s="10">
        <v>6081</v>
      </c>
      <c r="H71">
        <f t="shared" si="58"/>
        <v>0</v>
      </c>
      <c r="I71">
        <f t="shared" si="86"/>
        <v>3250</v>
      </c>
      <c r="J71">
        <f t="shared" si="94"/>
        <v>151</v>
      </c>
      <c r="K71">
        <f t="shared" si="87"/>
        <v>2.8627940870289404E-2</v>
      </c>
      <c r="L71">
        <f t="shared" si="88"/>
        <v>0.63304184884447223</v>
      </c>
      <c r="M71">
        <f t="shared" si="89"/>
        <v>0.33833021028523841</v>
      </c>
      <c r="N71">
        <f t="shared" si="59"/>
        <v>1.6343951696856131E-2</v>
      </c>
      <c r="O71">
        <f t="shared" si="90"/>
        <v>2.181818181818182E-2</v>
      </c>
      <c r="P71">
        <f t="shared" si="91"/>
        <v>0</v>
      </c>
      <c r="Q71">
        <f t="shared" si="92"/>
        <v>4.6461538461538464E-2</v>
      </c>
      <c r="R71">
        <f>+IFERROR(C71/3.974,"")</f>
        <v>2417.2118772018116</v>
      </c>
      <c r="S71">
        <f>+IFERROR(E71/3.974,"")</f>
        <v>69.199798691494706</v>
      </c>
      <c r="T71">
        <f>+IFERROR(G71/3.974,"")</f>
        <v>1530.1962757926522</v>
      </c>
      <c r="U71">
        <f>+IFERROR(I71/3.974,"")</f>
        <v>817.81580271766472</v>
      </c>
      <c r="V71" s="12">
        <v>50348</v>
      </c>
      <c r="W71" s="1">
        <f t="shared" si="95"/>
        <v>1244</v>
      </c>
      <c r="X71" s="1">
        <f t="shared" si="60"/>
        <v>-92</v>
      </c>
      <c r="Y71" s="34">
        <f>IFERROR(V71/3.974,0)</f>
        <v>12669.350780070457</v>
      </c>
      <c r="Z71" s="14">
        <v>38993</v>
      </c>
      <c r="AA71" s="2">
        <f t="shared" si="100"/>
        <v>1058</v>
      </c>
      <c r="AB71" s="29">
        <f t="shared" si="61"/>
        <v>0.77446969095098117</v>
      </c>
      <c r="AC71" s="32">
        <f t="shared" si="62"/>
        <v>-56</v>
      </c>
      <c r="AD71" s="1">
        <f t="shared" si="96"/>
        <v>11355</v>
      </c>
      <c r="AE71" s="1">
        <f t="shared" si="101"/>
        <v>186</v>
      </c>
      <c r="AF71" s="29">
        <f t="shared" si="63"/>
        <v>0.22553030904901883</v>
      </c>
      <c r="AG71" s="32">
        <f t="shared" si="64"/>
        <v>-36</v>
      </c>
      <c r="AH71" s="34">
        <f t="shared" si="65"/>
        <v>0.14951768488745981</v>
      </c>
      <c r="AI71" s="34">
        <f>IFERROR(AD71/3.974,0)</f>
        <v>2857.3225968797178</v>
      </c>
      <c r="AJ71" s="14">
        <v>2914</v>
      </c>
      <c r="AK71" s="2">
        <f t="shared" si="102"/>
        <v>157</v>
      </c>
      <c r="AL71" s="2">
        <f t="shared" si="66"/>
        <v>5.694595574900263E-2</v>
      </c>
      <c r="AM71" s="34">
        <f>IFERROR(AJ71/3.974,0)</f>
        <v>733.26623049823854</v>
      </c>
      <c r="AN71" s="34">
        <f t="shared" si="67"/>
        <v>0.30335207162190297</v>
      </c>
      <c r="AO71" s="14">
        <v>752</v>
      </c>
      <c r="AP71" s="2">
        <f t="shared" si="103"/>
        <v>24</v>
      </c>
      <c r="AQ71" s="2">
        <f t="shared" si="97"/>
        <v>3.2967032967033072E-2</v>
      </c>
      <c r="AR71" s="34">
        <f>IFERROR(AO71/3.974,0)</f>
        <v>189.22999496728735</v>
      </c>
      <c r="AS71" s="14">
        <v>267</v>
      </c>
      <c r="AT71" s="2">
        <f t="shared" si="98"/>
        <v>-4</v>
      </c>
      <c r="AU71" s="2">
        <f t="shared" si="68"/>
        <v>-1.4760147601476037E-2</v>
      </c>
      <c r="AV71" s="34">
        <f>IFERROR(AS71/3.974,0)</f>
        <v>67.186713638651227</v>
      </c>
      <c r="AW71" s="80">
        <f t="shared" si="69"/>
        <v>2.7795128044971893E-2</v>
      </c>
      <c r="AX71" s="14">
        <v>69</v>
      </c>
      <c r="AY71">
        <f t="shared" si="99"/>
        <v>-3</v>
      </c>
      <c r="AZ71">
        <f t="shared" si="70"/>
        <v>-4.166666666666663E-2</v>
      </c>
      <c r="BA71" s="35">
        <f>IFERROR(AX71/3.974,0)</f>
        <v>17.362858580775036</v>
      </c>
      <c r="BB71" s="51">
        <f t="shared" si="71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72"/>
        <v>174</v>
      </c>
      <c r="BE71" s="51">
        <f t="shared" si="73"/>
        <v>4.5454545454545414E-2</v>
      </c>
      <c r="BF71" s="35">
        <f>IFERROR(BC71/3.974,0)</f>
        <v>1007.0457976849522</v>
      </c>
      <c r="BG71" s="35">
        <f t="shared" si="74"/>
        <v>0.4166146158650843</v>
      </c>
      <c r="BH71" s="45">
        <v>780</v>
      </c>
      <c r="BI71" s="48">
        <f t="shared" si="75"/>
        <v>20</v>
      </c>
      <c r="BJ71" s="14">
        <v>4361</v>
      </c>
      <c r="BK71" s="48">
        <f t="shared" si="76"/>
        <v>78</v>
      </c>
      <c r="BL71" s="14">
        <v>3189</v>
      </c>
      <c r="BM71" s="48">
        <f t="shared" si="77"/>
        <v>35</v>
      </c>
      <c r="BN71" s="14">
        <v>1072</v>
      </c>
      <c r="BO71" s="48">
        <f t="shared" si="78"/>
        <v>19</v>
      </c>
      <c r="BP71" s="14">
        <v>204</v>
      </c>
      <c r="BQ71" s="48">
        <f t="shared" si="79"/>
        <v>5</v>
      </c>
      <c r="BR71" s="17"/>
      <c r="BS71" s="24">
        <f t="shared" si="80"/>
        <v>0</v>
      </c>
      <c r="BT71" s="17"/>
      <c r="BU71" s="24">
        <f t="shared" si="81"/>
        <v>0</v>
      </c>
      <c r="BV71" s="17"/>
      <c r="BW71" s="24">
        <f t="shared" si="82"/>
        <v>0</v>
      </c>
      <c r="BX71" s="17"/>
      <c r="BY71" s="24">
        <f t="shared" si="83"/>
        <v>0</v>
      </c>
      <c r="BZ71" s="20"/>
      <c r="CA71" s="27">
        <f t="shared" si="84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85"/>
        <v>120</v>
      </c>
      <c r="E72" s="10">
        <v>279</v>
      </c>
      <c r="F72">
        <f t="shared" si="93"/>
        <v>4</v>
      </c>
      <c r="G72" s="10">
        <v>6085</v>
      </c>
      <c r="H72">
        <f t="shared" si="58"/>
        <v>4</v>
      </c>
      <c r="I72">
        <f t="shared" si="86"/>
        <v>3362</v>
      </c>
      <c r="J72">
        <f t="shared" si="94"/>
        <v>112</v>
      </c>
      <c r="K72">
        <f t="shared" si="87"/>
        <v>2.8685996298581123E-2</v>
      </c>
      <c r="L72">
        <f t="shared" si="88"/>
        <v>0.6256426074439646</v>
      </c>
      <c r="M72">
        <f t="shared" si="89"/>
        <v>0.34567139625745424</v>
      </c>
      <c r="N72">
        <f t="shared" si="59"/>
        <v>1.2338062924120914E-2</v>
      </c>
      <c r="O72">
        <f t="shared" si="90"/>
        <v>1.4336917562724014E-2</v>
      </c>
      <c r="P72">
        <f t="shared" si="91"/>
        <v>6.5735414954806899E-4</v>
      </c>
      <c r="Q72">
        <f t="shared" si="92"/>
        <v>3.3313503866745982E-2</v>
      </c>
      <c r="R72">
        <f>+IFERROR(C72/3.974,"")</f>
        <v>2447.4081529944638</v>
      </c>
      <c r="S72">
        <f>+IFERROR(E72/3.974,"")</f>
        <v>70.20634121791646</v>
      </c>
      <c r="T72">
        <f>+IFERROR(G72/3.974,"")</f>
        <v>1531.2028183190739</v>
      </c>
      <c r="U72">
        <f>+IFERROR(I72/3.974,"")</f>
        <v>845.99899345747349</v>
      </c>
      <c r="V72" s="12">
        <v>51105</v>
      </c>
      <c r="W72" s="1">
        <f t="shared" si="95"/>
        <v>757</v>
      </c>
      <c r="X72" s="1">
        <f t="shared" si="60"/>
        <v>-487</v>
      </c>
      <c r="Y72" s="34">
        <f>IFERROR(V72/3.974,0)</f>
        <v>12859.838953195773</v>
      </c>
      <c r="Z72" s="14">
        <v>39589</v>
      </c>
      <c r="AA72" s="2">
        <f t="shared" si="100"/>
        <v>596</v>
      </c>
      <c r="AB72" s="29">
        <f t="shared" si="61"/>
        <v>0.77466001369728987</v>
      </c>
      <c r="AC72" s="32">
        <f t="shared" si="62"/>
        <v>-462</v>
      </c>
      <c r="AD72" s="1">
        <f t="shared" si="96"/>
        <v>11516</v>
      </c>
      <c r="AE72" s="1">
        <f t="shared" si="101"/>
        <v>161</v>
      </c>
      <c r="AF72" s="29">
        <f t="shared" si="63"/>
        <v>0.2253399863027101</v>
      </c>
      <c r="AG72" s="32">
        <f t="shared" si="64"/>
        <v>-25</v>
      </c>
      <c r="AH72" s="34">
        <f t="shared" si="65"/>
        <v>0.21268163804491413</v>
      </c>
      <c r="AI72" s="34">
        <f>IFERROR(AD72/3.974,0)</f>
        <v>2897.835933568193</v>
      </c>
      <c r="AJ72" s="14">
        <v>3019</v>
      </c>
      <c r="AK72" s="2">
        <f t="shared" si="102"/>
        <v>105</v>
      </c>
      <c r="AL72" s="2">
        <f t="shared" si="66"/>
        <v>3.6032944406314327E-2</v>
      </c>
      <c r="AM72" s="34">
        <f>IFERROR(AJ72/3.974,0)</f>
        <v>759.68797181680918</v>
      </c>
      <c r="AN72" s="34">
        <f t="shared" si="67"/>
        <v>0.31040509973267533</v>
      </c>
      <c r="AO72" s="14">
        <v>747</v>
      </c>
      <c r="AP72" s="2">
        <f t="shared" si="103"/>
        <v>-5</v>
      </c>
      <c r="AQ72" s="2">
        <f t="shared" si="97"/>
        <v>-6.6489361702127825E-3</v>
      </c>
      <c r="AR72" s="34">
        <f>IFERROR(AO72/3.974,0)</f>
        <v>187.97181680926019</v>
      </c>
      <c r="AS72" s="14">
        <v>272</v>
      </c>
      <c r="AT72" s="2">
        <f t="shared" si="98"/>
        <v>5</v>
      </c>
      <c r="AU72" s="2">
        <f t="shared" si="68"/>
        <v>1.8726591760299671E-2</v>
      </c>
      <c r="AV72" s="34">
        <f>IFERROR(AS72/3.974,0)</f>
        <v>68.444891796678405</v>
      </c>
      <c r="AW72" s="80">
        <f t="shared" si="69"/>
        <v>2.7966275961340735E-2</v>
      </c>
      <c r="AX72" s="14">
        <v>71</v>
      </c>
      <c r="AY72">
        <f t="shared" si="99"/>
        <v>2</v>
      </c>
      <c r="AZ72">
        <f t="shared" si="70"/>
        <v>2.8985507246376718E-2</v>
      </c>
      <c r="BA72" s="35">
        <f>IFERROR(AX72/3.974,0)</f>
        <v>17.866129843985906</v>
      </c>
      <c r="BB72" s="51">
        <f t="shared" si="71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72"/>
        <v>107</v>
      </c>
      <c r="BE72" s="51">
        <f t="shared" si="73"/>
        <v>2.6736631684157963E-2</v>
      </c>
      <c r="BF72" s="35">
        <f>IFERROR(BC72/3.974,0)</f>
        <v>1033.9708102667337</v>
      </c>
      <c r="BG72" s="35">
        <f t="shared" si="74"/>
        <v>0.4224758379601069</v>
      </c>
      <c r="BH72" s="45">
        <v>806</v>
      </c>
      <c r="BI72" s="48">
        <f t="shared" si="75"/>
        <v>26</v>
      </c>
      <c r="BJ72" s="14">
        <v>4407</v>
      </c>
      <c r="BK72" s="48">
        <f t="shared" si="76"/>
        <v>46</v>
      </c>
      <c r="BL72" s="14">
        <v>3216</v>
      </c>
      <c r="BM72" s="48">
        <f t="shared" si="77"/>
        <v>27</v>
      </c>
      <c r="BN72" s="14">
        <v>1092</v>
      </c>
      <c r="BO72" s="48">
        <f t="shared" si="78"/>
        <v>20</v>
      </c>
      <c r="BP72" s="14">
        <v>205</v>
      </c>
      <c r="BQ72" s="48">
        <f t="shared" si="79"/>
        <v>1</v>
      </c>
      <c r="BR72" s="17"/>
      <c r="BS72" s="24">
        <f t="shared" si="80"/>
        <v>0</v>
      </c>
      <c r="BT72" s="17"/>
      <c r="BU72" s="24">
        <f t="shared" si="81"/>
        <v>0</v>
      </c>
      <c r="BV72" s="17"/>
      <c r="BW72" s="24">
        <f t="shared" si="82"/>
        <v>0</v>
      </c>
      <c r="BX72" s="17"/>
      <c r="BY72" s="24">
        <f t="shared" si="83"/>
        <v>0</v>
      </c>
      <c r="BZ72" s="20"/>
      <c r="CA72" s="27">
        <f t="shared" si="84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85"/>
        <v>141</v>
      </c>
      <c r="E73" s="10">
        <v>281</v>
      </c>
      <c r="F73">
        <f t="shared" si="93"/>
        <v>2</v>
      </c>
      <c r="G73" s="10">
        <v>6194</v>
      </c>
      <c r="H73">
        <f t="shared" si="58"/>
        <v>109</v>
      </c>
      <c r="I73">
        <f t="shared" si="86"/>
        <v>3392</v>
      </c>
      <c r="J73">
        <f t="shared" si="94"/>
        <v>30</v>
      </c>
      <c r="K73">
        <f t="shared" si="87"/>
        <v>2.8478767609202392E-2</v>
      </c>
      <c r="L73">
        <f t="shared" si="88"/>
        <v>0.62774906253167118</v>
      </c>
      <c r="M73">
        <f t="shared" si="89"/>
        <v>0.3437721698591264</v>
      </c>
      <c r="N73">
        <f t="shared" si="59"/>
        <v>1.4290057768318638E-2</v>
      </c>
      <c r="O73">
        <f t="shared" si="90"/>
        <v>7.1174377224199285E-3</v>
      </c>
      <c r="P73">
        <f t="shared" si="91"/>
        <v>1.7597675169518889E-2</v>
      </c>
      <c r="Q73">
        <f t="shared" si="92"/>
        <v>8.8443396226415092E-3</v>
      </c>
      <c r="R73">
        <f>+IFERROR(C73/3.974,"")</f>
        <v>2482.8887770508304</v>
      </c>
      <c r="S73">
        <f>+IFERROR(E73/3.974,"")</f>
        <v>70.709612481127323</v>
      </c>
      <c r="T73">
        <f>+IFERROR(G73/3.974,"")</f>
        <v>1558.6311021640663</v>
      </c>
      <c r="U73">
        <f>+IFERROR(I73/3.974,"")</f>
        <v>853.54806240563664</v>
      </c>
      <c r="V73" s="12">
        <v>52815</v>
      </c>
      <c r="W73" s="1">
        <f t="shared" si="95"/>
        <v>1710</v>
      </c>
      <c r="X73" s="1">
        <f t="shared" si="60"/>
        <v>953</v>
      </c>
      <c r="Y73" s="34">
        <f>IFERROR(V73/3.974,0)</f>
        <v>13290.135883241066</v>
      </c>
      <c r="Z73" s="14">
        <v>40142</v>
      </c>
      <c r="AA73" s="2">
        <f t="shared" si="100"/>
        <v>553</v>
      </c>
      <c r="AB73" s="29">
        <f t="shared" si="61"/>
        <v>0.76004922843889045</v>
      </c>
      <c r="AC73" s="32">
        <f t="shared" si="62"/>
        <v>-43</v>
      </c>
      <c r="AD73" s="1">
        <f t="shared" si="96"/>
        <v>12673</v>
      </c>
      <c r="AE73" s="1">
        <f t="shared" si="101"/>
        <v>1157</v>
      </c>
      <c r="AF73" s="29">
        <f t="shared" si="63"/>
        <v>0.23995077156110953</v>
      </c>
      <c r="AG73" s="32">
        <f t="shared" si="64"/>
        <v>996</v>
      </c>
      <c r="AH73" s="34">
        <f t="shared" si="65"/>
        <v>0.67660818713450288</v>
      </c>
      <c r="AI73" s="34">
        <f>IFERROR(AD73/3.974,0)</f>
        <v>3188.9783593356819</v>
      </c>
      <c r="AJ73" s="14">
        <v>3055</v>
      </c>
      <c r="AK73" s="2">
        <f t="shared" si="102"/>
        <v>36</v>
      </c>
      <c r="AL73" s="2">
        <f t="shared" si="66"/>
        <v>1.1924478304074171E-2</v>
      </c>
      <c r="AM73" s="34">
        <f>IFERROR(AJ73/3.974,0)</f>
        <v>768.74685455460485</v>
      </c>
      <c r="AN73" s="34">
        <f t="shared" si="67"/>
        <v>0.30961791831357049</v>
      </c>
      <c r="AO73" s="14">
        <v>682</v>
      </c>
      <c r="AP73" s="2">
        <f t="shared" si="103"/>
        <v>-65</v>
      </c>
      <c r="AQ73" s="2">
        <f t="shared" si="97"/>
        <v>-8.7014725568942408E-2</v>
      </c>
      <c r="AR73" s="34">
        <f>IFERROR(AO73/3.974,0)</f>
        <v>171.61550075490689</v>
      </c>
      <c r="AS73" s="14">
        <v>267</v>
      </c>
      <c r="AT73" s="2">
        <f t="shared" si="98"/>
        <v>-5</v>
      </c>
      <c r="AU73" s="2">
        <f t="shared" si="68"/>
        <v>-1.8382352941176516E-2</v>
      </c>
      <c r="AV73" s="34">
        <f>IFERROR(AS73/3.974,0)</f>
        <v>67.186713638651227</v>
      </c>
      <c r="AW73" s="80">
        <f t="shared" si="69"/>
        <v>2.7059896625114016E-2</v>
      </c>
      <c r="AX73" s="14">
        <v>70</v>
      </c>
      <c r="AY73">
        <f t="shared" si="99"/>
        <v>-1</v>
      </c>
      <c r="AZ73">
        <f t="shared" si="70"/>
        <v>-1.4084507042253502E-2</v>
      </c>
      <c r="BA73" s="35">
        <f>IFERROR(AX73/3.974,0)</f>
        <v>17.614494212380471</v>
      </c>
      <c r="BB73" s="51">
        <f t="shared" si="71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72"/>
        <v>-35</v>
      </c>
      <c r="BE73" s="51">
        <f t="shared" si="73"/>
        <v>-8.5178875638841633E-3</v>
      </c>
      <c r="BF73" s="35">
        <f>IFERROR(BC73/3.974,0)</f>
        <v>1025.1635631605434</v>
      </c>
      <c r="BG73" s="35">
        <f t="shared" si="74"/>
        <v>0.41289145636971725</v>
      </c>
      <c r="BH73" s="45">
        <v>835</v>
      </c>
      <c r="BI73" s="48">
        <f t="shared" si="75"/>
        <v>29</v>
      </c>
      <c r="BJ73" s="14">
        <v>4471</v>
      </c>
      <c r="BK73" s="48">
        <f t="shared" si="76"/>
        <v>64</v>
      </c>
      <c r="BL73" s="14">
        <v>3252</v>
      </c>
      <c r="BM73" s="48">
        <f t="shared" si="77"/>
        <v>36</v>
      </c>
      <c r="BN73" s="14">
        <v>1104</v>
      </c>
      <c r="BO73" s="48">
        <f t="shared" si="78"/>
        <v>12</v>
      </c>
      <c r="BP73" s="14">
        <v>205</v>
      </c>
      <c r="BQ73" s="48">
        <f t="shared" si="79"/>
        <v>0</v>
      </c>
      <c r="BR73" s="17"/>
      <c r="BS73" s="24">
        <f t="shared" si="80"/>
        <v>0</v>
      </c>
      <c r="BT73" s="17"/>
      <c r="BU73" s="24">
        <f t="shared" si="81"/>
        <v>0</v>
      </c>
      <c r="BV73" s="17"/>
      <c r="BW73" s="24">
        <f t="shared" si="82"/>
        <v>0</v>
      </c>
      <c r="BX73" s="17"/>
      <c r="BY73" s="24">
        <f t="shared" si="83"/>
        <v>0</v>
      </c>
      <c r="BZ73" s="20"/>
      <c r="CA73" s="27">
        <f t="shared" si="84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85"/>
        <v>110</v>
      </c>
      <c r="E74" s="10">
        <v>287</v>
      </c>
      <c r="F74">
        <f t="shared" si="93"/>
        <v>6</v>
      </c>
      <c r="G74" s="10">
        <v>6194</v>
      </c>
      <c r="H74">
        <f t="shared" si="58"/>
        <v>0</v>
      </c>
      <c r="I74">
        <f t="shared" si="86"/>
        <v>3496</v>
      </c>
      <c r="J74">
        <f t="shared" si="94"/>
        <v>104</v>
      </c>
      <c r="K74">
        <f t="shared" si="87"/>
        <v>2.8766162172997895E-2</v>
      </c>
      <c r="L74">
        <f t="shared" si="88"/>
        <v>0.62082790417961309</v>
      </c>
      <c r="M74">
        <f t="shared" si="89"/>
        <v>0.35040593364738898</v>
      </c>
      <c r="N74">
        <f t="shared" si="59"/>
        <v>1.1025358324145534E-2</v>
      </c>
      <c r="O74">
        <f t="shared" si="90"/>
        <v>2.0905923344947737E-2</v>
      </c>
      <c r="P74">
        <f t="shared" si="91"/>
        <v>0</v>
      </c>
      <c r="Q74">
        <f t="shared" si="92"/>
        <v>2.9748283752860413E-2</v>
      </c>
      <c r="R74">
        <f>+IFERROR(C74/3.974,"")</f>
        <v>2510.5686965274281</v>
      </c>
      <c r="S74">
        <f>+IFERROR(E74/3.974,"")</f>
        <v>72.219426270759939</v>
      </c>
      <c r="T74">
        <f>+IFERROR(G74/3.974,"")</f>
        <v>1558.6311021640663</v>
      </c>
      <c r="U74">
        <f>+IFERROR(I74/3.974,"")</f>
        <v>879.7181680926019</v>
      </c>
      <c r="V74" s="12">
        <v>52815</v>
      </c>
      <c r="W74" s="1">
        <f t="shared" si="95"/>
        <v>0</v>
      </c>
      <c r="X74" s="1">
        <f t="shared" si="60"/>
        <v>-1710</v>
      </c>
      <c r="Y74" s="34">
        <f>IFERROR(V74/3.974,0)</f>
        <v>13290.135883241066</v>
      </c>
      <c r="Z74" s="14">
        <v>40142</v>
      </c>
      <c r="AA74" s="2">
        <f t="shared" si="100"/>
        <v>0</v>
      </c>
      <c r="AB74" s="29">
        <f t="shared" si="61"/>
        <v>0.76004922843889045</v>
      </c>
      <c r="AC74" s="32">
        <f t="shared" si="62"/>
        <v>-553</v>
      </c>
      <c r="AD74" s="1">
        <f>V74-Z74</f>
        <v>12673</v>
      </c>
      <c r="AE74" s="1">
        <f t="shared" si="101"/>
        <v>0</v>
      </c>
      <c r="AF74" s="29">
        <f t="shared" si="63"/>
        <v>0.23995077156110953</v>
      </c>
      <c r="AG74" s="32">
        <f t="shared" si="64"/>
        <v>-1157</v>
      </c>
      <c r="AH74" s="34">
        <f t="shared" si="65"/>
        <v>0</v>
      </c>
      <c r="AI74" s="34">
        <f>IFERROR(AD74/3.974,0)</f>
        <v>3188.9783593356819</v>
      </c>
      <c r="AJ74" s="14">
        <v>3164</v>
      </c>
      <c r="AK74" s="2">
        <f t="shared" si="102"/>
        <v>109</v>
      </c>
      <c r="AL74" s="2">
        <f t="shared" si="66"/>
        <v>3.5679214402618564E-2</v>
      </c>
      <c r="AM74" s="34">
        <f>IFERROR(AJ74/3.974,0)</f>
        <v>796.17513839959736</v>
      </c>
      <c r="AN74" s="34">
        <f t="shared" si="67"/>
        <v>0.31712939761451336</v>
      </c>
      <c r="AO74" s="14">
        <v>680</v>
      </c>
      <c r="AP74" s="2">
        <f t="shared" si="103"/>
        <v>-2</v>
      </c>
      <c r="AQ74" s="2">
        <f t="shared" si="97"/>
        <v>-2.9325513196480912E-3</v>
      </c>
      <c r="AR74" s="34">
        <f>IFERROR(AO74/3.974,0)</f>
        <v>171.11222949169601</v>
      </c>
      <c r="AS74" s="14">
        <v>264</v>
      </c>
      <c r="AT74" s="2">
        <f t="shared" si="98"/>
        <v>-3</v>
      </c>
      <c r="AU74" s="2">
        <f t="shared" si="68"/>
        <v>-1.1235955056179803E-2</v>
      </c>
      <c r="AV74" s="34">
        <f>IFERROR(AS74/3.974,0)</f>
        <v>66.431806743834926</v>
      </c>
      <c r="AW74" s="80">
        <f t="shared" si="69"/>
        <v>2.6460859977949284E-2</v>
      </c>
      <c r="AX74" s="14">
        <v>68</v>
      </c>
      <c r="AY74">
        <f t="shared" si="99"/>
        <v>-2</v>
      </c>
      <c r="AZ74">
        <f t="shared" si="70"/>
        <v>-2.8571428571428581E-2</v>
      </c>
      <c r="BA74" s="35">
        <f>IFERROR(AX74/3.974,0)</f>
        <v>17.111222949169601</v>
      </c>
      <c r="BB74" s="51">
        <f t="shared" si="71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72"/>
        <v>102</v>
      </c>
      <c r="BE74" s="51">
        <f t="shared" si="73"/>
        <v>2.5036818851251752E-2</v>
      </c>
      <c r="BF74" s="35">
        <f>IFERROR(BC74/3.974,0)</f>
        <v>1050.8303975842978</v>
      </c>
      <c r="BG74" s="35">
        <f t="shared" si="74"/>
        <v>0.41856269419665232</v>
      </c>
      <c r="BH74" s="45">
        <v>848</v>
      </c>
      <c r="BI74" s="48">
        <f t="shared" si="75"/>
        <v>13</v>
      </c>
      <c r="BJ74" s="14">
        <v>4526</v>
      </c>
      <c r="BK74" s="48">
        <f t="shared" si="76"/>
        <v>55</v>
      </c>
      <c r="BL74" s="14">
        <v>3282</v>
      </c>
      <c r="BM74" s="48">
        <f t="shared" si="77"/>
        <v>30</v>
      </c>
      <c r="BN74" s="14">
        <v>1113</v>
      </c>
      <c r="BO74" s="48">
        <f t="shared" si="78"/>
        <v>9</v>
      </c>
      <c r="BP74" s="14">
        <v>208</v>
      </c>
      <c r="BQ74" s="48">
        <f t="shared" si="79"/>
        <v>3</v>
      </c>
      <c r="BR74" s="17"/>
      <c r="BS74" s="24">
        <f t="shared" si="80"/>
        <v>0</v>
      </c>
      <c r="BT74" s="17"/>
      <c r="BU74" s="24">
        <f t="shared" si="81"/>
        <v>0</v>
      </c>
      <c r="BV74" s="17"/>
      <c r="BW74" s="24">
        <f t="shared" si="82"/>
        <v>0</v>
      </c>
      <c r="BX74" s="17"/>
      <c r="BY74" s="24">
        <f t="shared" si="83"/>
        <v>0</v>
      </c>
      <c r="BZ74" s="20"/>
      <c r="CA74" s="27">
        <f t="shared" si="84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85"/>
        <v>139</v>
      </c>
      <c r="E75" s="10">
        <v>291</v>
      </c>
      <c r="F75">
        <f t="shared" si="93"/>
        <v>4</v>
      </c>
      <c r="G75" s="10">
        <v>6245</v>
      </c>
      <c r="H75">
        <f t="shared" si="58"/>
        <v>51</v>
      </c>
      <c r="I75">
        <f t="shared" si="86"/>
        <v>3580</v>
      </c>
      <c r="J75">
        <f t="shared" si="94"/>
        <v>84</v>
      </c>
      <c r="K75">
        <f t="shared" si="87"/>
        <v>2.8766310794780547E-2</v>
      </c>
      <c r="L75">
        <f t="shared" si="88"/>
        <v>0.61733886911822855</v>
      </c>
      <c r="M75">
        <f t="shared" si="89"/>
        <v>0.35389482008699091</v>
      </c>
      <c r="N75">
        <f t="shared" si="59"/>
        <v>1.3740608936338473E-2</v>
      </c>
      <c r="O75">
        <f t="shared" si="90"/>
        <v>1.3745704467353952E-2</v>
      </c>
      <c r="P75">
        <f t="shared" si="91"/>
        <v>8.1665332265812643E-3</v>
      </c>
      <c r="Q75">
        <f t="shared" si="92"/>
        <v>2.3463687150837988E-2</v>
      </c>
      <c r="R75">
        <f>+IFERROR(C75/3.974,"")</f>
        <v>2545.5460493205837</v>
      </c>
      <c r="S75">
        <f>+IFERROR(E75/3.974,"")</f>
        <v>73.225968797181679</v>
      </c>
      <c r="T75">
        <f>+IFERROR(G75/3.974,"")</f>
        <v>1571.4645193759436</v>
      </c>
      <c r="U75">
        <f>+IFERROR(I75/3.974,"")</f>
        <v>900.85556114745839</v>
      </c>
      <c r="V75" s="12">
        <v>53928</v>
      </c>
      <c r="W75" s="1">
        <f t="shared" si="95"/>
        <v>1113</v>
      </c>
      <c r="X75" s="1">
        <f t="shared" si="60"/>
        <v>1113</v>
      </c>
      <c r="Y75" s="34">
        <f>IFERROR(V75/3.974,0)</f>
        <v>13570.206341217916</v>
      </c>
      <c r="Z75" s="14">
        <v>41932</v>
      </c>
      <c r="AA75" s="2">
        <f t="shared" si="100"/>
        <v>1790</v>
      </c>
      <c r="AB75" s="29">
        <f t="shared" si="61"/>
        <v>0.77755525886367005</v>
      </c>
      <c r="AC75" s="32">
        <f t="shared" si="62"/>
        <v>1790</v>
      </c>
      <c r="AD75" s="1">
        <f t="shared" si="96"/>
        <v>11996</v>
      </c>
      <c r="AE75" s="1">
        <f t="shared" si="101"/>
        <v>-677</v>
      </c>
      <c r="AF75" s="29">
        <f t="shared" si="63"/>
        <v>0.22244474113632992</v>
      </c>
      <c r="AG75" s="32">
        <f t="shared" si="64"/>
        <v>-677</v>
      </c>
      <c r="AH75" s="34">
        <f t="shared" si="65"/>
        <v>-0.60826594788858945</v>
      </c>
      <c r="AI75" s="34">
        <f>IFERROR(AD75/3.974,0)</f>
        <v>3018.6210367388021</v>
      </c>
      <c r="AJ75" s="14">
        <v>3236</v>
      </c>
      <c r="AK75" s="2">
        <f t="shared" si="102"/>
        <v>72</v>
      </c>
      <c r="AL75" s="2">
        <f t="shared" si="66"/>
        <v>2.2756005056890016E-2</v>
      </c>
      <c r="AM75" s="34">
        <f>IFERROR(AJ75/3.974,0)</f>
        <v>814.2929038751887</v>
      </c>
      <c r="AN75" s="34">
        <f t="shared" si="67"/>
        <v>0.31988928430209568</v>
      </c>
      <c r="AO75" s="14">
        <v>649</v>
      </c>
      <c r="AP75" s="2">
        <f t="shared" si="103"/>
        <v>-31</v>
      </c>
      <c r="AQ75" s="2">
        <f t="shared" si="97"/>
        <v>-4.5588235294117596E-2</v>
      </c>
      <c r="AR75" s="34">
        <f>IFERROR(AO75/3.974,0)</f>
        <v>163.31152491192753</v>
      </c>
      <c r="AS75" s="14">
        <v>278</v>
      </c>
      <c r="AT75" s="2">
        <f t="shared" si="98"/>
        <v>14</v>
      </c>
      <c r="AU75" s="2">
        <f t="shared" si="68"/>
        <v>5.3030303030302983E-2</v>
      </c>
      <c r="AV75" s="34">
        <f>IFERROR(AS75/3.974,0)</f>
        <v>69.954705586311022</v>
      </c>
      <c r="AW75" s="80">
        <f t="shared" si="69"/>
        <v>2.7481217872676947E-2</v>
      </c>
      <c r="AX75" s="14">
        <v>66</v>
      </c>
      <c r="AY75">
        <f t="shared" si="99"/>
        <v>-2</v>
      </c>
      <c r="AZ75">
        <f t="shared" si="70"/>
        <v>-2.9411764705882359E-2</v>
      </c>
      <c r="BA75" s="35">
        <f>IFERROR(AX75/3.974,0)</f>
        <v>16.607951685958732</v>
      </c>
      <c r="BB75" s="51">
        <f t="shared" si="71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72"/>
        <v>53</v>
      </c>
      <c r="BE75" s="51">
        <f t="shared" si="73"/>
        <v>1.2691570881226077E-2</v>
      </c>
      <c r="BF75" s="35">
        <f>IFERROR(BC75/3.974,0)</f>
        <v>1064.1670860593861</v>
      </c>
      <c r="BG75" s="35">
        <f t="shared" si="74"/>
        <v>0.41805061289047052</v>
      </c>
      <c r="BH75" s="45">
        <v>868</v>
      </c>
      <c r="BI75" s="48">
        <f t="shared" si="75"/>
        <v>20</v>
      </c>
      <c r="BJ75" s="14">
        <v>4587</v>
      </c>
      <c r="BK75" s="48">
        <f t="shared" si="76"/>
        <v>61</v>
      </c>
      <c r="BL75" s="14">
        <v>3320</v>
      </c>
      <c r="BM75" s="48">
        <f t="shared" si="77"/>
        <v>38</v>
      </c>
      <c r="BN75" s="14">
        <v>1131</v>
      </c>
      <c r="BO75" s="48">
        <f t="shared" si="78"/>
        <v>18</v>
      </c>
      <c r="BP75" s="14">
        <v>210</v>
      </c>
      <c r="BQ75" s="48">
        <f t="shared" si="79"/>
        <v>2</v>
      </c>
      <c r="BR75" s="17"/>
      <c r="BS75" s="24">
        <f t="shared" si="80"/>
        <v>0</v>
      </c>
      <c r="BT75" s="17"/>
      <c r="BU75" s="24">
        <f t="shared" si="81"/>
        <v>0</v>
      </c>
      <c r="BV75" s="17"/>
      <c r="BW75" s="24">
        <f t="shared" si="82"/>
        <v>0</v>
      </c>
      <c r="BX75" s="17"/>
      <c r="BY75" s="24">
        <f t="shared" si="83"/>
        <v>0</v>
      </c>
      <c r="BZ75" s="20"/>
      <c r="CA75" s="27">
        <f t="shared" si="84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85"/>
        <v>151</v>
      </c>
      <c r="E76" s="10">
        <v>295</v>
      </c>
      <c r="F76">
        <f t="shared" si="93"/>
        <v>4</v>
      </c>
      <c r="G76" s="10">
        <v>6275</v>
      </c>
      <c r="H76">
        <f t="shared" si="58"/>
        <v>30</v>
      </c>
      <c r="I76">
        <f t="shared" si="86"/>
        <v>3697</v>
      </c>
      <c r="J76">
        <f t="shared" si="94"/>
        <v>117</v>
      </c>
      <c r="K76">
        <f t="shared" si="87"/>
        <v>2.8732833349566573E-2</v>
      </c>
      <c r="L76">
        <f t="shared" si="88"/>
        <v>0.61118145514756017</v>
      </c>
      <c r="M76">
        <f t="shared" si="89"/>
        <v>0.36008571150287327</v>
      </c>
      <c r="N76">
        <f t="shared" si="59"/>
        <v>1.4707314697574754E-2</v>
      </c>
      <c r="O76">
        <f t="shared" si="90"/>
        <v>1.3559322033898305E-2</v>
      </c>
      <c r="P76">
        <f t="shared" si="91"/>
        <v>4.7808764940239041E-3</v>
      </c>
      <c r="Q76">
        <f t="shared" si="92"/>
        <v>3.1647281579659181E-2</v>
      </c>
      <c r="R76">
        <f>+IFERROR(C76/3.974,"")</f>
        <v>2583.5430296930044</v>
      </c>
      <c r="S76">
        <f>+IFERROR(E76/3.974,"")</f>
        <v>74.232511323603418</v>
      </c>
      <c r="T76">
        <f>+IFERROR(G76/3.974,"")</f>
        <v>1579.0135883241066</v>
      </c>
      <c r="U76">
        <f>+IFERROR(I76/3.974,"")</f>
        <v>930.2969300452944</v>
      </c>
      <c r="V76" s="12">
        <v>55018</v>
      </c>
      <c r="W76" s="1">
        <f t="shared" si="95"/>
        <v>1090</v>
      </c>
      <c r="X76" s="1">
        <f t="shared" si="60"/>
        <v>-23</v>
      </c>
      <c r="Y76" s="34">
        <f>IFERROR(V76/3.974,0)</f>
        <v>13844.48917966784</v>
      </c>
      <c r="Z76" s="14">
        <v>42806</v>
      </c>
      <c r="AA76" s="2">
        <f t="shared" si="100"/>
        <v>874</v>
      </c>
      <c r="AB76" s="29">
        <f t="shared" si="61"/>
        <v>0.77803627903595185</v>
      </c>
      <c r="AC76" s="32">
        <f t="shared" si="62"/>
        <v>-916</v>
      </c>
      <c r="AD76" s="1">
        <f t="shared" si="96"/>
        <v>12212</v>
      </c>
      <c r="AE76" s="1">
        <f t="shared" si="101"/>
        <v>216</v>
      </c>
      <c r="AF76" s="29">
        <f t="shared" si="63"/>
        <v>0.22196372096404812</v>
      </c>
      <c r="AG76" s="32">
        <f t="shared" si="64"/>
        <v>893</v>
      </c>
      <c r="AH76" s="34">
        <f t="shared" si="65"/>
        <v>0.19816513761467891</v>
      </c>
      <c r="AI76" s="34">
        <f>IFERROR(AD76/3.974,0)</f>
        <v>3072.9743331655759</v>
      </c>
      <c r="AJ76" s="14">
        <v>3358</v>
      </c>
      <c r="AK76" s="2">
        <f t="shared" si="102"/>
        <v>122</v>
      </c>
      <c r="AL76" s="2">
        <f t="shared" si="66"/>
        <v>3.7700865265760219E-2</v>
      </c>
      <c r="AM76" s="34">
        <f>IFERROR(AJ76/3.974,0)</f>
        <v>844.99245093105185</v>
      </c>
      <c r="AN76" s="34">
        <f t="shared" si="67"/>
        <v>0.32706730300964254</v>
      </c>
      <c r="AO76" s="14">
        <v>621</v>
      </c>
      <c r="AP76" s="2">
        <f t="shared" si="103"/>
        <v>-28</v>
      </c>
      <c r="AQ76" s="2">
        <f t="shared" si="97"/>
        <v>-4.3143297380585532E-2</v>
      </c>
      <c r="AR76" s="34">
        <f>IFERROR(AO76/3.974,0)</f>
        <v>156.26572722697534</v>
      </c>
      <c r="AS76" s="14">
        <v>271</v>
      </c>
      <c r="AT76" s="2">
        <f t="shared" si="98"/>
        <v>-7</v>
      </c>
      <c r="AU76" s="2">
        <f t="shared" si="68"/>
        <v>-2.5179856115107868E-2</v>
      </c>
      <c r="AV76" s="34">
        <f>IFERROR(AS76/3.974,0)</f>
        <v>68.193256165072967</v>
      </c>
      <c r="AW76" s="80">
        <f t="shared" si="69"/>
        <v>2.6395246907567935E-2</v>
      </c>
      <c r="AX76" s="14">
        <v>68</v>
      </c>
      <c r="AY76">
        <f t="shared" si="99"/>
        <v>2</v>
      </c>
      <c r="AZ76">
        <f t="shared" si="70"/>
        <v>3.0303030303030276E-2</v>
      </c>
      <c r="BA76" s="35">
        <f>IFERROR(AX76/3.974,0)</f>
        <v>17.111222949169601</v>
      </c>
      <c r="BB76" s="51">
        <f t="shared" si="71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72"/>
        <v>89</v>
      </c>
      <c r="BE76" s="51">
        <f t="shared" si="73"/>
        <v>2.1045164341451983E-2</v>
      </c>
      <c r="BF76" s="35">
        <f>IFERROR(BC76/3.974,0)</f>
        <v>1086.5626572722697</v>
      </c>
      <c r="BG76" s="35">
        <f t="shared" si="74"/>
        <v>0.42057076068958799</v>
      </c>
      <c r="BH76" s="45">
        <v>886</v>
      </c>
      <c r="BI76" s="48">
        <f t="shared" si="75"/>
        <v>18</v>
      </c>
      <c r="BJ76" s="14">
        <v>4644</v>
      </c>
      <c r="BK76" s="48">
        <f t="shared" si="76"/>
        <v>57</v>
      </c>
      <c r="BL76" s="14">
        <v>3378</v>
      </c>
      <c r="BM76" s="48">
        <f t="shared" si="77"/>
        <v>58</v>
      </c>
      <c r="BN76" s="14">
        <v>1146</v>
      </c>
      <c r="BO76" s="48">
        <f t="shared" si="78"/>
        <v>15</v>
      </c>
      <c r="BP76" s="14">
        <v>213</v>
      </c>
      <c r="BQ76" s="48">
        <f t="shared" si="79"/>
        <v>3</v>
      </c>
      <c r="BR76" s="17"/>
      <c r="BS76" s="24">
        <f t="shared" si="80"/>
        <v>0</v>
      </c>
      <c r="BT76" s="17"/>
      <c r="BU76" s="24">
        <f t="shared" si="81"/>
        <v>0</v>
      </c>
      <c r="BV76" s="17"/>
      <c r="BW76" s="24">
        <f t="shared" si="82"/>
        <v>0</v>
      </c>
      <c r="BX76" s="17"/>
      <c r="BY76" s="24">
        <f t="shared" si="83"/>
        <v>0</v>
      </c>
      <c r="BZ76" s="20"/>
      <c r="CA76" s="27">
        <f t="shared" si="84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85"/>
        <v>310</v>
      </c>
      <c r="E77" s="10">
        <v>299</v>
      </c>
      <c r="F77">
        <f t="shared" si="93"/>
        <v>4</v>
      </c>
      <c r="G77" s="10">
        <v>6279</v>
      </c>
      <c r="H77">
        <f t="shared" si="58"/>
        <v>4</v>
      </c>
      <c r="I77">
        <f t="shared" si="86"/>
        <v>3999</v>
      </c>
      <c r="J77">
        <f t="shared" si="94"/>
        <v>302</v>
      </c>
      <c r="K77">
        <f t="shared" si="87"/>
        <v>2.8268885317197692E-2</v>
      </c>
      <c r="L77">
        <f t="shared" si="88"/>
        <v>0.59364659166115152</v>
      </c>
      <c r="M77">
        <f t="shared" si="89"/>
        <v>0.37808452302165074</v>
      </c>
      <c r="N77">
        <f t="shared" si="59"/>
        <v>2.9308877753616337E-2</v>
      </c>
      <c r="O77">
        <f t="shared" si="90"/>
        <v>1.3377926421404682E-2</v>
      </c>
      <c r="P77">
        <f t="shared" si="91"/>
        <v>6.3704411530498487E-4</v>
      </c>
      <c r="Q77">
        <f t="shared" si="92"/>
        <v>7.5518879719929988E-2</v>
      </c>
      <c r="R77">
        <f>+IFERROR(C77/3.974,"")</f>
        <v>2661.5500754906893</v>
      </c>
      <c r="S77">
        <f>+IFERROR(E77/3.974,"")</f>
        <v>75.239053850025158</v>
      </c>
      <c r="T77">
        <f>+IFERROR(G77/3.974,"")</f>
        <v>1580.0201308505284</v>
      </c>
      <c r="U77">
        <f>+IFERROR(I77/3.974,"")</f>
        <v>1006.2908907901358</v>
      </c>
      <c r="V77" s="12">
        <v>56755</v>
      </c>
      <c r="W77" s="1">
        <f t="shared" si="95"/>
        <v>1737</v>
      </c>
      <c r="X77" s="1">
        <f t="shared" si="60"/>
        <v>647</v>
      </c>
      <c r="Y77" s="34">
        <f>IFERROR(V77/3.974,0)</f>
        <v>14281.580271766481</v>
      </c>
      <c r="Z77" s="14">
        <v>44165</v>
      </c>
      <c r="AA77" s="2">
        <f t="shared" si="100"/>
        <v>1359</v>
      </c>
      <c r="AB77" s="29">
        <f t="shared" si="61"/>
        <v>0.77816932428860897</v>
      </c>
      <c r="AC77" s="32">
        <f t="shared" si="62"/>
        <v>485</v>
      </c>
      <c r="AD77" s="1">
        <f t="shared" si="96"/>
        <v>12590</v>
      </c>
      <c r="AE77" s="1">
        <f t="shared" si="101"/>
        <v>378</v>
      </c>
      <c r="AF77" s="29">
        <f t="shared" si="63"/>
        <v>0.22183067571139106</v>
      </c>
      <c r="AG77" s="32">
        <f t="shared" si="64"/>
        <v>162</v>
      </c>
      <c r="AH77" s="34">
        <f t="shared" si="65"/>
        <v>0.21761658031088082</v>
      </c>
      <c r="AI77" s="34">
        <f>IFERROR(AD77/3.974,0)</f>
        <v>3168.0926019124308</v>
      </c>
      <c r="AJ77" s="14">
        <v>3668</v>
      </c>
      <c r="AK77" s="2">
        <f t="shared" si="102"/>
        <v>310</v>
      </c>
      <c r="AL77" s="2">
        <f t="shared" si="66"/>
        <v>9.2316855270994536E-2</v>
      </c>
      <c r="AM77" s="34">
        <f>IFERROR(AJ77/3.974,0)</f>
        <v>922.99949672873674</v>
      </c>
      <c r="AN77" s="34">
        <f t="shared" si="67"/>
        <v>0.34679020516214426</v>
      </c>
      <c r="AO77" s="14">
        <v>590</v>
      </c>
      <c r="AP77" s="2">
        <f t="shared" si="103"/>
        <v>-31</v>
      </c>
      <c r="AQ77" s="2">
        <f t="shared" si="97"/>
        <v>-4.9919484702093397E-2</v>
      </c>
      <c r="AR77" s="34">
        <f>IFERROR(AO77/3.974,0)</f>
        <v>148.46502264720684</v>
      </c>
      <c r="AS77" s="14">
        <v>2655</v>
      </c>
      <c r="AT77" s="2">
        <f t="shared" si="98"/>
        <v>2384</v>
      </c>
      <c r="AU77" s="2">
        <f t="shared" si="68"/>
        <v>8.7970479704797047</v>
      </c>
      <c r="AV77" s="34">
        <f>IFERROR(AS77/3.974,0)</f>
        <v>668.09260191243072</v>
      </c>
      <c r="AW77" s="80">
        <f t="shared" si="69"/>
        <v>0.25101635624468188</v>
      </c>
      <c r="AX77" s="14">
        <v>66</v>
      </c>
      <c r="AY77">
        <f t="shared" si="99"/>
        <v>-2</v>
      </c>
      <c r="AZ77">
        <f t="shared" si="70"/>
        <v>-2.9411764705882359E-2</v>
      </c>
      <c r="BA77" s="35">
        <f>IFERROR(AX77/3.974,0)</f>
        <v>16.607951685958732</v>
      </c>
      <c r="BB77" s="51">
        <f t="shared" si="71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72"/>
        <v>2661</v>
      </c>
      <c r="BE77" s="51">
        <f t="shared" si="73"/>
        <v>0.61625752663270039</v>
      </c>
      <c r="BF77" s="35">
        <f>IFERROR(BC77/3.974,0)</f>
        <v>1756.165072974333</v>
      </c>
      <c r="BG77" s="35">
        <f t="shared" si="74"/>
        <v>0.65982792852415617</v>
      </c>
      <c r="BH77" s="45">
        <v>924</v>
      </c>
      <c r="BI77" s="48">
        <f t="shared" si="75"/>
        <v>38</v>
      </c>
      <c r="BJ77" s="14">
        <v>4786</v>
      </c>
      <c r="BK77" s="48">
        <f t="shared" si="76"/>
        <v>142</v>
      </c>
      <c r="BL77" s="14">
        <v>3460</v>
      </c>
      <c r="BM77" s="48">
        <f t="shared" si="77"/>
        <v>82</v>
      </c>
      <c r="BN77" s="14">
        <v>1185</v>
      </c>
      <c r="BO77" s="48">
        <f t="shared" si="78"/>
        <v>39</v>
      </c>
      <c r="BP77" s="14">
        <v>222</v>
      </c>
      <c r="BQ77" s="48">
        <f t="shared" si="79"/>
        <v>9</v>
      </c>
      <c r="BR77" s="17"/>
      <c r="BS77" s="24">
        <f t="shared" si="80"/>
        <v>0</v>
      </c>
      <c r="BT77" s="17"/>
      <c r="BU77" s="24">
        <f t="shared" si="81"/>
        <v>0</v>
      </c>
      <c r="BV77" s="17"/>
      <c r="BW77" s="24">
        <f t="shared" si="82"/>
        <v>0</v>
      </c>
      <c r="BX77" s="17"/>
      <c r="BY77" s="24">
        <f t="shared" si="83"/>
        <v>0</v>
      </c>
      <c r="BZ77" s="20"/>
      <c r="CA77" s="27">
        <f t="shared" si="84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85"/>
        <v>349</v>
      </c>
      <c r="E78" s="10">
        <v>306</v>
      </c>
      <c r="F78">
        <f t="shared" si="93"/>
        <v>7</v>
      </c>
      <c r="G78" s="10">
        <v>6279</v>
      </c>
      <c r="H78">
        <f t="shared" si="58"/>
        <v>0</v>
      </c>
      <c r="I78">
        <f t="shared" si="86"/>
        <v>4341</v>
      </c>
      <c r="J78">
        <f t="shared" si="94"/>
        <v>342</v>
      </c>
      <c r="K78">
        <f t="shared" si="87"/>
        <v>2.800658978583196E-2</v>
      </c>
      <c r="L78">
        <f t="shared" si="88"/>
        <v>0.57468423942888525</v>
      </c>
      <c r="M78">
        <f t="shared" si="89"/>
        <v>0.39730917078528283</v>
      </c>
      <c r="N78">
        <f t="shared" si="59"/>
        <v>3.1942156324363903E-2</v>
      </c>
      <c r="O78">
        <f t="shared" si="90"/>
        <v>2.2875816993464051E-2</v>
      </c>
      <c r="P78">
        <f t="shared" si="91"/>
        <v>0</v>
      </c>
      <c r="Q78">
        <f t="shared" si="92"/>
        <v>7.8783690393918457E-2</v>
      </c>
      <c r="R78">
        <f>+IFERROR(C78/3.974,"")</f>
        <v>2749.3709109209863</v>
      </c>
      <c r="S78">
        <f>+IFERROR(E78/3.974,"")</f>
        <v>77.000503271263213</v>
      </c>
      <c r="T78">
        <f>+IFERROR(G78/3.974,"")</f>
        <v>1580.0201308505284</v>
      </c>
      <c r="U78">
        <f>+IFERROR(I78/3.974,"")</f>
        <v>1092.3502767991947</v>
      </c>
      <c r="V78" s="12">
        <v>58240</v>
      </c>
      <c r="W78" s="1">
        <f t="shared" si="95"/>
        <v>1485</v>
      </c>
      <c r="X78" s="1">
        <f t="shared" si="60"/>
        <v>-252</v>
      </c>
      <c r="Y78" s="34">
        <f>IFERROR(V78/3.974,0)</f>
        <v>14655.259184700553</v>
      </c>
      <c r="Z78" s="14">
        <v>45272</v>
      </c>
      <c r="AA78" s="2">
        <f t="shared" si="100"/>
        <v>1107</v>
      </c>
      <c r="AB78" s="29">
        <f t="shared" si="61"/>
        <v>0.77733516483516485</v>
      </c>
      <c r="AC78" s="32">
        <f t="shared" si="62"/>
        <v>-252</v>
      </c>
      <c r="AD78" s="1">
        <f t="shared" si="96"/>
        <v>12968</v>
      </c>
      <c r="AE78" s="1">
        <f t="shared" si="101"/>
        <v>378</v>
      </c>
      <c r="AF78" s="29">
        <f t="shared" si="63"/>
        <v>0.22266483516483518</v>
      </c>
      <c r="AG78" s="32">
        <f t="shared" si="64"/>
        <v>0</v>
      </c>
      <c r="AH78" s="34">
        <f t="shared" si="65"/>
        <v>0.25454545454545452</v>
      </c>
      <c r="AI78" s="34">
        <f>IFERROR(AD78/3.974,0)</f>
        <v>3263.2108706592853</v>
      </c>
      <c r="AJ78" s="14">
        <v>4011</v>
      </c>
      <c r="AK78" s="2">
        <f t="shared" si="102"/>
        <v>343</v>
      </c>
      <c r="AL78" s="2">
        <f t="shared" si="66"/>
        <v>9.3511450381679406E-2</v>
      </c>
      <c r="AM78" s="34">
        <f>IFERROR(AJ78/3.974,0)</f>
        <v>1009.3105183694011</v>
      </c>
      <c r="AN78" s="34">
        <f t="shared" si="67"/>
        <v>0.36710598572213071</v>
      </c>
      <c r="AO78" s="14">
        <v>590</v>
      </c>
      <c r="AP78" s="2">
        <f t="shared" si="103"/>
        <v>0</v>
      </c>
      <c r="AQ78" s="2">
        <f t="shared" si="97"/>
        <v>0</v>
      </c>
      <c r="AR78" s="34">
        <f>IFERROR(AO78/3.974,0)</f>
        <v>148.46502264720684</v>
      </c>
      <c r="AS78" s="14">
        <v>266</v>
      </c>
      <c r="AT78" s="2">
        <f t="shared" si="98"/>
        <v>-2389</v>
      </c>
      <c r="AU78" s="2">
        <f t="shared" si="68"/>
        <v>-0.8998116760828625</v>
      </c>
      <c r="AV78" s="34">
        <f>IFERROR(AS78/3.974,0)</f>
        <v>66.935078007045789</v>
      </c>
      <c r="AW78" s="80">
        <f t="shared" si="69"/>
        <v>2.4345597656965038E-2</v>
      </c>
      <c r="AX78" s="14">
        <v>64</v>
      </c>
      <c r="AY78">
        <f t="shared" si="99"/>
        <v>-2</v>
      </c>
      <c r="AZ78">
        <f t="shared" si="70"/>
        <v>-3.0303030303030276E-2</v>
      </c>
      <c r="BA78" s="35">
        <f>IFERROR(AX78/3.974,0)</f>
        <v>16.104680422747862</v>
      </c>
      <c r="BB78" s="51">
        <f t="shared" si="71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72"/>
        <v>-2048</v>
      </c>
      <c r="BE78" s="51">
        <f t="shared" si="73"/>
        <v>-0.29345178392319815</v>
      </c>
      <c r="BF78" s="35">
        <f>IFERROR(BC78/3.974,0)</f>
        <v>1240.8152994464015</v>
      </c>
      <c r="BG78" s="35">
        <f t="shared" si="74"/>
        <v>0.45130880468606993</v>
      </c>
      <c r="BH78" s="45">
        <v>952</v>
      </c>
      <c r="BI78" s="48">
        <f t="shared" si="75"/>
        <v>28</v>
      </c>
      <c r="BJ78" s="14">
        <v>4977</v>
      </c>
      <c r="BK78" s="48">
        <f t="shared" si="76"/>
        <v>191</v>
      </c>
      <c r="BL78" s="14">
        <v>3563</v>
      </c>
      <c r="BM78" s="48">
        <f t="shared" si="77"/>
        <v>103</v>
      </c>
      <c r="BN78" s="14">
        <v>1208</v>
      </c>
      <c r="BO78" s="48">
        <f t="shared" si="78"/>
        <v>23</v>
      </c>
      <c r="BP78" s="14">
        <v>226</v>
      </c>
      <c r="BQ78" s="48">
        <f t="shared" si="79"/>
        <v>4</v>
      </c>
      <c r="BR78" s="17"/>
      <c r="BS78" s="24">
        <f t="shared" si="80"/>
        <v>0</v>
      </c>
      <c r="BT78" s="17"/>
      <c r="BU78" s="24">
        <f t="shared" si="81"/>
        <v>0</v>
      </c>
      <c r="BV78" s="17"/>
      <c r="BW78" s="24">
        <f t="shared" si="82"/>
        <v>0</v>
      </c>
      <c r="BX78" s="17"/>
      <c r="BY78" s="24">
        <f t="shared" si="83"/>
        <v>0</v>
      </c>
      <c r="BZ78" s="20"/>
      <c r="CA78" s="27">
        <f t="shared" si="84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85"/>
        <v>257</v>
      </c>
      <c r="E79" s="10">
        <v>310</v>
      </c>
      <c r="F79" s="7">
        <f t="shared" si="93"/>
        <v>4</v>
      </c>
      <c r="G79" s="10">
        <v>6279</v>
      </c>
      <c r="H79" s="7">
        <f t="shared" si="58"/>
        <v>0</v>
      </c>
      <c r="I79" s="7">
        <f t="shared" si="86"/>
        <v>4594</v>
      </c>
      <c r="J79" s="7">
        <f t="shared" si="94"/>
        <v>253</v>
      </c>
      <c r="K79" s="7">
        <f t="shared" si="87"/>
        <v>2.7720647411249216E-2</v>
      </c>
      <c r="L79" s="7">
        <f t="shared" si="88"/>
        <v>0.5614772422426898</v>
      </c>
      <c r="M79" s="7">
        <f t="shared" si="89"/>
        <v>0.41080211034606101</v>
      </c>
      <c r="N79" s="7">
        <f t="shared" si="59"/>
        <v>2.2981310918358221E-2</v>
      </c>
      <c r="O79" s="7">
        <f t="shared" si="90"/>
        <v>1.2903225806451613E-2</v>
      </c>
      <c r="P79" s="7">
        <f t="shared" si="91"/>
        <v>0</v>
      </c>
      <c r="Q79" s="7">
        <f t="shared" si="92"/>
        <v>5.5071832825424466E-2</v>
      </c>
      <c r="R79" s="7">
        <f>+IFERROR(C79/3.974,"")</f>
        <v>2814.0412682435831</v>
      </c>
      <c r="S79" s="7">
        <f>+IFERROR(E79/3.974,"")</f>
        <v>78.007045797684953</v>
      </c>
      <c r="T79" s="7">
        <f>+IFERROR(G79/3.974,"")</f>
        <v>1580.0201308505284</v>
      </c>
      <c r="U79" s="7">
        <f>+IFERROR(I79/3.974,"")</f>
        <v>1156.0140915953698</v>
      </c>
      <c r="V79" s="12">
        <v>59339</v>
      </c>
      <c r="W79" s="8">
        <f t="shared" si="95"/>
        <v>1099</v>
      </c>
      <c r="X79" s="8">
        <f t="shared" si="60"/>
        <v>-386</v>
      </c>
      <c r="Y79" s="36">
        <f>IFERROR(V79/3.974,0)</f>
        <v>14931.806743834926</v>
      </c>
      <c r="Z79" s="14">
        <v>46071</v>
      </c>
      <c r="AA79" s="9">
        <f t="shared" si="100"/>
        <v>799</v>
      </c>
      <c r="AB79" s="30">
        <f t="shared" si="61"/>
        <v>0.77640337720554775</v>
      </c>
      <c r="AC79" s="33">
        <f t="shared" si="62"/>
        <v>-308</v>
      </c>
      <c r="AD79" s="8">
        <f t="shared" si="96"/>
        <v>13268</v>
      </c>
      <c r="AE79" s="8">
        <f t="shared" si="101"/>
        <v>300</v>
      </c>
      <c r="AF79" s="30">
        <f t="shared" si="63"/>
        <v>0.22359662279445222</v>
      </c>
      <c r="AG79" s="33">
        <f t="shared" si="64"/>
        <v>-78</v>
      </c>
      <c r="AH79" s="36">
        <f t="shared" si="65"/>
        <v>0.27297543221110099</v>
      </c>
      <c r="AI79" s="36">
        <f>IFERROR(AD79/3.974,0)</f>
        <v>3338.7015601409157</v>
      </c>
      <c r="AJ79" s="14">
        <v>3664</v>
      </c>
      <c r="AK79" s="9">
        <f t="shared" si="102"/>
        <v>-347</v>
      </c>
      <c r="AL79" s="9">
        <f t="shared" si="66"/>
        <v>-8.6512091747693809E-2</v>
      </c>
      <c r="AM79" s="36">
        <f>IFERROR(AJ79/3.974,0)</f>
        <v>921.99295420231499</v>
      </c>
      <c r="AN79" s="36">
        <f t="shared" si="67"/>
        <v>0.32764016811231333</v>
      </c>
      <c r="AO79" s="14">
        <v>582</v>
      </c>
      <c r="AP79" s="9">
        <f t="shared" si="103"/>
        <v>-8</v>
      </c>
      <c r="AQ79" s="2">
        <f t="shared" si="97"/>
        <v>-1.3559322033898313E-2</v>
      </c>
      <c r="AR79" s="34">
        <f>IFERROR(AO79/3.974,0)</f>
        <v>146.45193759436336</v>
      </c>
      <c r="AS79" s="14">
        <v>281</v>
      </c>
      <c r="AT79" s="9">
        <f t="shared" si="98"/>
        <v>15</v>
      </c>
      <c r="AU79" s="9">
        <f t="shared" si="68"/>
        <v>5.6390977443609103E-2</v>
      </c>
      <c r="AV79" s="36">
        <f>IFERROR(AS79/3.974,0)</f>
        <v>70.709612481127323</v>
      </c>
      <c r="AW79" s="81">
        <f t="shared" si="69"/>
        <v>2.5127425556648483E-2</v>
      </c>
      <c r="AX79" s="14">
        <v>67</v>
      </c>
      <c r="AY79" s="7">
        <f t="shared" si="99"/>
        <v>3</v>
      </c>
      <c r="AZ79" s="7">
        <f t="shared" si="70"/>
        <v>4.6875E-2</v>
      </c>
      <c r="BA79" s="38">
        <f>IFERROR(AX79/3.974,0)</f>
        <v>16.859587317564166</v>
      </c>
      <c r="BB79" s="52">
        <f t="shared" si="71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72"/>
        <v>-337</v>
      </c>
      <c r="BE79" s="52">
        <f t="shared" si="73"/>
        <v>-6.8343135266680233E-2</v>
      </c>
      <c r="BF79" s="38">
        <f>IFERROR(BC79/3.974,0)</f>
        <v>1156.0140915953698</v>
      </c>
      <c r="BG79" s="38">
        <f t="shared" si="74"/>
        <v>0.41080211034606101</v>
      </c>
      <c r="BH79" s="45">
        <v>1100</v>
      </c>
      <c r="BI79" s="48">
        <f t="shared" si="75"/>
        <v>148</v>
      </c>
      <c r="BJ79" s="14">
        <v>4763</v>
      </c>
      <c r="BK79" s="48">
        <f t="shared" si="76"/>
        <v>-214</v>
      </c>
      <c r="BL79" s="14">
        <v>3742</v>
      </c>
      <c r="BM79" s="48">
        <f t="shared" si="77"/>
        <v>179</v>
      </c>
      <c r="BN79" s="14">
        <v>1327</v>
      </c>
      <c r="BO79" s="48">
        <f t="shared" si="78"/>
        <v>119</v>
      </c>
      <c r="BP79" s="14">
        <v>251</v>
      </c>
      <c r="BQ79" s="48">
        <f t="shared" si="79"/>
        <v>25</v>
      </c>
      <c r="BR79" s="17">
        <v>4</v>
      </c>
      <c r="BS79" s="24">
        <f t="shared" si="80"/>
        <v>4</v>
      </c>
      <c r="BT79" s="17">
        <v>21</v>
      </c>
      <c r="BU79" s="24">
        <f t="shared" si="81"/>
        <v>21</v>
      </c>
      <c r="BV79" s="17">
        <v>62</v>
      </c>
      <c r="BW79" s="24">
        <f t="shared" si="82"/>
        <v>62</v>
      </c>
      <c r="BX79" s="17">
        <v>149</v>
      </c>
      <c r="BY79" s="24">
        <f t="shared" si="83"/>
        <v>149</v>
      </c>
      <c r="BZ79" s="20">
        <v>74</v>
      </c>
      <c r="CA79" s="27">
        <f t="shared" si="84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85"/>
        <v>264</v>
      </c>
      <c r="E80" s="10">
        <v>313</v>
      </c>
      <c r="F80">
        <f t="shared" si="93"/>
        <v>3</v>
      </c>
      <c r="G80" s="10">
        <v>6379</v>
      </c>
      <c r="H80">
        <f>G80-G79</f>
        <v>100</v>
      </c>
      <c r="I80">
        <f t="shared" si="86"/>
        <v>4755</v>
      </c>
      <c r="J80">
        <f t="shared" si="94"/>
        <v>161</v>
      </c>
      <c r="K80">
        <f t="shared" si="87"/>
        <v>2.7343408753385166E-2</v>
      </c>
      <c r="L80">
        <f t="shared" si="88"/>
        <v>0.55726391194199354</v>
      </c>
      <c r="M80">
        <f t="shared" si="89"/>
        <v>0.41539267930462132</v>
      </c>
      <c r="N80">
        <f t="shared" si="59"/>
        <v>2.306281121691273E-2</v>
      </c>
      <c r="O80">
        <f t="shared" si="90"/>
        <v>9.5846645367412137E-3</v>
      </c>
      <c r="P80">
        <f t="shared" si="91"/>
        <v>1.5676438313215236E-2</v>
      </c>
      <c r="Q80">
        <f t="shared" si="92"/>
        <v>3.3859095688748689E-2</v>
      </c>
      <c r="R80">
        <f>+IFERROR(C80/3.974,"")</f>
        <v>2880.4730749874179</v>
      </c>
      <c r="S80">
        <f>+IFERROR(E80/3.974,"")</f>
        <v>78.761952692501254</v>
      </c>
      <c r="T80">
        <f>+IFERROR(G80/3.974,"")</f>
        <v>1605.1836940110718</v>
      </c>
      <c r="U80">
        <f>+IFERROR(I80/3.974,"")</f>
        <v>1196.527428283845</v>
      </c>
      <c r="V80" s="12">
        <v>60598</v>
      </c>
      <c r="W80" s="1">
        <f t="shared" si="95"/>
        <v>1259</v>
      </c>
      <c r="X80" s="1">
        <f t="shared" si="60"/>
        <v>160</v>
      </c>
      <c r="Y80" s="34">
        <f>IFERROR(V80/3.974,0)</f>
        <v>15248.616004026169</v>
      </c>
      <c r="Z80" s="14">
        <v>47020</v>
      </c>
      <c r="AA80" s="2">
        <f t="shared" si="100"/>
        <v>949</v>
      </c>
      <c r="AB80" s="29">
        <f t="shared" si="61"/>
        <v>0.77593319911548231</v>
      </c>
      <c r="AC80" s="32">
        <f t="shared" si="62"/>
        <v>150</v>
      </c>
      <c r="AD80" s="1">
        <f t="shared" si="96"/>
        <v>13578</v>
      </c>
      <c r="AE80" s="1">
        <f t="shared" si="101"/>
        <v>310</v>
      </c>
      <c r="AF80" s="29">
        <f t="shared" si="63"/>
        <v>0.22406680088451764</v>
      </c>
      <c r="AG80" s="32">
        <f t="shared" si="64"/>
        <v>10</v>
      </c>
      <c r="AH80" s="34">
        <f t="shared" si="65"/>
        <v>0.24622716441620335</v>
      </c>
      <c r="AI80" s="34">
        <f>IFERROR(AD80/3.974,0)</f>
        <v>3416.7086059386006</v>
      </c>
      <c r="AJ80" s="14">
        <v>3843</v>
      </c>
      <c r="AK80" s="2">
        <f t="shared" si="102"/>
        <v>179</v>
      </c>
      <c r="AL80" s="2">
        <f t="shared" si="66"/>
        <v>4.8853711790393106E-2</v>
      </c>
      <c r="AM80" s="34">
        <f>IFERROR(AJ80/3.974,0)</f>
        <v>967.03573225968796</v>
      </c>
      <c r="AN80" s="34">
        <f t="shared" si="67"/>
        <v>0.33572114964619548</v>
      </c>
      <c r="AO80" s="14">
        <v>555</v>
      </c>
      <c r="AP80" s="2">
        <f t="shared" si="103"/>
        <v>-27</v>
      </c>
      <c r="AQ80" s="2">
        <f t="shared" si="97"/>
        <v>-4.6391752577319534E-2</v>
      </c>
      <c r="AR80" s="34">
        <f>IFERROR(AO80/3.974,0)</f>
        <v>139.6577755410166</v>
      </c>
      <c r="AS80" s="14">
        <v>285</v>
      </c>
      <c r="AT80" s="2">
        <f t="shared" si="98"/>
        <v>4</v>
      </c>
      <c r="AU80" s="2">
        <f t="shared" si="68"/>
        <v>1.4234875444839812E-2</v>
      </c>
      <c r="AV80" s="34">
        <f>IFERROR(AS80/3.974,0)</f>
        <v>71.716155007549062</v>
      </c>
      <c r="AW80" s="80">
        <f t="shared" si="69"/>
        <v>2.4897353018258059E-2</v>
      </c>
      <c r="AX80" s="14">
        <v>72</v>
      </c>
      <c r="AY80">
        <f t="shared" si="99"/>
        <v>5</v>
      </c>
      <c r="AZ80">
        <f t="shared" si="70"/>
        <v>7.4626865671641784E-2</v>
      </c>
      <c r="BA80" s="35">
        <f>IFERROR(AX80/3.974,0)</f>
        <v>18.117765475591344</v>
      </c>
      <c r="BB80" s="51">
        <f t="shared" si="71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72"/>
        <v>161</v>
      </c>
      <c r="BE80" s="51">
        <f t="shared" si="73"/>
        <v>3.5045711797997425E-2</v>
      </c>
      <c r="BF80" s="35">
        <f>IFERROR(BC80/3.974,0)</f>
        <v>1196.527428283845</v>
      </c>
      <c r="BG80" s="35">
        <f t="shared" si="74"/>
        <v>0.41539267930462132</v>
      </c>
      <c r="BH80" s="45">
        <v>1123</v>
      </c>
      <c r="BI80" s="48">
        <f t="shared" si="75"/>
        <v>23</v>
      </c>
      <c r="BJ80" s="14">
        <v>4895</v>
      </c>
      <c r="BK80" s="48">
        <f t="shared" si="76"/>
        <v>132</v>
      </c>
      <c r="BL80" s="14">
        <v>3819</v>
      </c>
      <c r="BM80" s="48">
        <f t="shared" si="77"/>
        <v>77</v>
      </c>
      <c r="BN80" s="14">
        <v>1352</v>
      </c>
      <c r="BO80" s="48">
        <f t="shared" si="78"/>
        <v>25</v>
      </c>
      <c r="BP80" s="14">
        <v>258</v>
      </c>
      <c r="BQ80" s="48">
        <f t="shared" si="79"/>
        <v>7</v>
      </c>
      <c r="BR80" s="17">
        <v>4</v>
      </c>
      <c r="BS80" s="24">
        <f t="shared" si="80"/>
        <v>0</v>
      </c>
      <c r="BT80" s="17">
        <v>22</v>
      </c>
      <c r="BU80" s="24">
        <f t="shared" si="81"/>
        <v>1</v>
      </c>
      <c r="BV80" s="17">
        <v>63</v>
      </c>
      <c r="BW80" s="24">
        <f t="shared" si="82"/>
        <v>1</v>
      </c>
      <c r="BX80" s="17">
        <v>149</v>
      </c>
      <c r="BY80" s="24">
        <f t="shared" si="83"/>
        <v>0</v>
      </c>
      <c r="BZ80" s="20">
        <v>75</v>
      </c>
      <c r="CA80" s="27">
        <f t="shared" si="84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85"/>
        <v>281</v>
      </c>
      <c r="E81" s="10">
        <v>315</v>
      </c>
      <c r="F81">
        <f t="shared" si="93"/>
        <v>2</v>
      </c>
      <c r="G81" s="10">
        <v>7379</v>
      </c>
      <c r="H81">
        <f t="shared" ref="H81:H87" si="104">G81-G80</f>
        <v>1000</v>
      </c>
      <c r="I81">
        <f t="shared" si="86"/>
        <v>4034</v>
      </c>
      <c r="J81">
        <f t="shared" si="94"/>
        <v>-721</v>
      </c>
      <c r="K81">
        <f t="shared" si="87"/>
        <v>2.6858799454297408E-2</v>
      </c>
      <c r="L81">
        <f t="shared" si="88"/>
        <v>0.62917803547066853</v>
      </c>
      <c r="M81">
        <f t="shared" si="89"/>
        <v>0.34396316507503411</v>
      </c>
      <c r="N81">
        <f t="shared" si="59"/>
        <v>2.3959754433833559E-2</v>
      </c>
      <c r="O81">
        <f t="shared" si="90"/>
        <v>6.3492063492063492E-3</v>
      </c>
      <c r="P81">
        <f t="shared" si="91"/>
        <v>0.1355197181189863</v>
      </c>
      <c r="Q81">
        <f t="shared" si="92"/>
        <v>-0.17873078829945463</v>
      </c>
      <c r="R81">
        <f>+IFERROR(C81/3.974,"")</f>
        <v>2951.1826874685453</v>
      </c>
      <c r="S81">
        <f>+IFERROR(E81/3.974,"")</f>
        <v>79.265223955712131</v>
      </c>
      <c r="T81">
        <f>+IFERROR(G81/3.974,"")</f>
        <v>1856.8193256165073</v>
      </c>
      <c r="U81">
        <f>+IFERROR(I81/3.974,"")</f>
        <v>1015.0981378963261</v>
      </c>
      <c r="V81" s="12">
        <v>61895</v>
      </c>
      <c r="W81" s="1">
        <f t="shared" si="95"/>
        <v>1297</v>
      </c>
      <c r="X81" s="1">
        <f t="shared" si="60"/>
        <v>38</v>
      </c>
      <c r="Y81" s="34">
        <f>IFERROR(V81/3.974,0)</f>
        <v>15574.987418218419</v>
      </c>
      <c r="Z81" s="14">
        <v>47992</v>
      </c>
      <c r="AA81" s="2">
        <f t="shared" si="100"/>
        <v>972</v>
      </c>
      <c r="AB81" s="29">
        <f t="shared" si="61"/>
        <v>0.77537765570724615</v>
      </c>
      <c r="AC81" s="32">
        <f t="shared" si="62"/>
        <v>23</v>
      </c>
      <c r="AD81" s="1">
        <f t="shared" si="96"/>
        <v>13903</v>
      </c>
      <c r="AE81" s="1">
        <f t="shared" si="101"/>
        <v>325</v>
      </c>
      <c r="AF81" s="29">
        <f t="shared" si="63"/>
        <v>0.22462234429275385</v>
      </c>
      <c r="AG81" s="32">
        <f t="shared" si="64"/>
        <v>15</v>
      </c>
      <c r="AH81" s="34">
        <f t="shared" si="65"/>
        <v>0.25057825751734775</v>
      </c>
      <c r="AI81" s="34">
        <f>IFERROR(AD81/3.974,0)</f>
        <v>3498.490186210367</v>
      </c>
      <c r="AJ81" s="14">
        <v>3130</v>
      </c>
      <c r="AK81" s="2">
        <f t="shared" si="102"/>
        <v>-713</v>
      </c>
      <c r="AL81" s="2">
        <f t="shared" si="66"/>
        <v>-0.18553213635180843</v>
      </c>
      <c r="AM81" s="34">
        <f>IFERROR(AJ81/3.974,0)</f>
        <v>787.61952692501256</v>
      </c>
      <c r="AN81" s="34">
        <f t="shared" si="67"/>
        <v>0.26688267394270121</v>
      </c>
      <c r="AO81" s="14">
        <v>552</v>
      </c>
      <c r="AP81" s="2">
        <f t="shared" si="103"/>
        <v>-3</v>
      </c>
      <c r="AQ81" s="2">
        <f t="shared" si="97"/>
        <v>-5.4054054054053502E-3</v>
      </c>
      <c r="AR81" s="34">
        <f>IFERROR(AO81/3.974,0)</f>
        <v>138.90286864620029</v>
      </c>
      <c r="AS81" s="14">
        <v>278</v>
      </c>
      <c r="AT81" s="2">
        <f t="shared" si="98"/>
        <v>-7</v>
      </c>
      <c r="AU81" s="2">
        <f t="shared" si="68"/>
        <v>-2.4561403508771895E-2</v>
      </c>
      <c r="AV81" s="34">
        <f>IFERROR(AS81/3.974,0)</f>
        <v>69.954705586311022</v>
      </c>
      <c r="AW81" s="80">
        <f t="shared" si="69"/>
        <v>2.3703956343792632E-2</v>
      </c>
      <c r="AX81" s="14">
        <v>74</v>
      </c>
      <c r="AY81">
        <f t="shared" si="99"/>
        <v>2</v>
      </c>
      <c r="AZ81">
        <f t="shared" si="70"/>
        <v>2.7777777777777679E-2</v>
      </c>
      <c r="BA81" s="35">
        <f>IFERROR(AX81/3.974,0)</f>
        <v>18.621036738802214</v>
      </c>
      <c r="BB81" s="51">
        <f t="shared" si="71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72"/>
        <v>-721</v>
      </c>
      <c r="BE81" s="51">
        <f t="shared" si="73"/>
        <v>-0.15162986330178763</v>
      </c>
      <c r="BF81" s="35">
        <f>IFERROR(BC81/3.974,0)</f>
        <v>1015.0981378963261</v>
      </c>
      <c r="BG81" s="35">
        <f t="shared" si="74"/>
        <v>0.34396316507503411</v>
      </c>
      <c r="BH81" s="45">
        <v>1150</v>
      </c>
      <c r="BI81" s="48">
        <f t="shared" si="75"/>
        <v>27</v>
      </c>
      <c r="BJ81" s="14">
        <v>5126</v>
      </c>
      <c r="BK81" s="48">
        <f t="shared" si="76"/>
        <v>231</v>
      </c>
      <c r="BL81" s="14">
        <v>3817</v>
      </c>
      <c r="BM81" s="48">
        <f t="shared" si="77"/>
        <v>-2</v>
      </c>
      <c r="BN81" s="14">
        <v>1373</v>
      </c>
      <c r="BO81" s="48">
        <f t="shared" si="78"/>
        <v>21</v>
      </c>
      <c r="BP81" s="14">
        <v>262</v>
      </c>
      <c r="BQ81" s="48">
        <f t="shared" si="79"/>
        <v>4</v>
      </c>
      <c r="BR81" s="17">
        <v>4</v>
      </c>
      <c r="BS81" s="24">
        <f t="shared" si="80"/>
        <v>0</v>
      </c>
      <c r="BT81" s="17">
        <v>23</v>
      </c>
      <c r="BU81" s="24">
        <f t="shared" si="81"/>
        <v>1</v>
      </c>
      <c r="BV81" s="17">
        <v>63</v>
      </c>
      <c r="BW81" s="24">
        <f t="shared" si="82"/>
        <v>0</v>
      </c>
      <c r="BX81" s="17">
        <v>150</v>
      </c>
      <c r="BY81" s="24">
        <f t="shared" si="83"/>
        <v>1</v>
      </c>
      <c r="BZ81" s="20">
        <v>75</v>
      </c>
      <c r="CA81" s="27">
        <f t="shared" si="84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85"/>
        <v>403</v>
      </c>
      <c r="E82" s="10">
        <v>320</v>
      </c>
      <c r="F82">
        <f t="shared" si="93"/>
        <v>5</v>
      </c>
      <c r="G82" s="10">
        <v>7379</v>
      </c>
      <c r="H82">
        <f t="shared" si="104"/>
        <v>0</v>
      </c>
      <c r="I82">
        <f t="shared" si="86"/>
        <v>4432</v>
      </c>
      <c r="J82">
        <f t="shared" si="94"/>
        <v>398</v>
      </c>
      <c r="K82">
        <f t="shared" si="87"/>
        <v>2.6378699200395681E-2</v>
      </c>
      <c r="L82">
        <f t="shared" si="88"/>
        <v>0.60827631687412409</v>
      </c>
      <c r="M82">
        <f t="shared" si="89"/>
        <v>0.36534498392548015</v>
      </c>
      <c r="N82">
        <f t="shared" si="59"/>
        <v>3.3220674305498313E-2</v>
      </c>
      <c r="O82">
        <f t="shared" si="90"/>
        <v>1.5625E-2</v>
      </c>
      <c r="P82">
        <f t="shared" si="91"/>
        <v>0</v>
      </c>
      <c r="Q82">
        <f t="shared" si="92"/>
        <v>8.9801444043321299E-2</v>
      </c>
      <c r="R82">
        <f>+IFERROR(C82/3.974,"")</f>
        <v>3052.5918470055358</v>
      </c>
      <c r="S82">
        <f>+IFERROR(E82/3.974,"")</f>
        <v>80.523402113739294</v>
      </c>
      <c r="T82">
        <f>+IFERROR(G82/3.974,"")</f>
        <v>1856.8193256165073</v>
      </c>
      <c r="U82">
        <f>+IFERROR(I82/3.974,"")</f>
        <v>1115.2491192752893</v>
      </c>
      <c r="V82" s="12">
        <v>63202</v>
      </c>
      <c r="W82" s="1">
        <f t="shared" si="95"/>
        <v>1307</v>
      </c>
      <c r="X82" s="1">
        <f t="shared" si="60"/>
        <v>10</v>
      </c>
      <c r="Y82" s="34">
        <f>IFERROR(V82/3.974,0)</f>
        <v>15903.875188726723</v>
      </c>
      <c r="Z82" s="14">
        <v>48842</v>
      </c>
      <c r="AA82" s="2">
        <f t="shared" si="100"/>
        <v>850</v>
      </c>
      <c r="AB82" s="29">
        <f t="shared" si="61"/>
        <v>0.77279200025315653</v>
      </c>
      <c r="AC82" s="32">
        <f t="shared" si="62"/>
        <v>-122</v>
      </c>
      <c r="AD82" s="1">
        <f t="shared" si="96"/>
        <v>14360</v>
      </c>
      <c r="AE82" s="1">
        <f t="shared" si="101"/>
        <v>457</v>
      </c>
      <c r="AF82" s="29">
        <f t="shared" si="63"/>
        <v>0.22720799974684344</v>
      </c>
      <c r="AG82" s="32">
        <f t="shared" si="64"/>
        <v>132</v>
      </c>
      <c r="AH82" s="34">
        <f t="shared" si="65"/>
        <v>0.34965570007651109</v>
      </c>
      <c r="AI82" s="34">
        <f>IFERROR(AD82/3.974,0)</f>
        <v>3613.4876698540511</v>
      </c>
      <c r="AJ82" s="14">
        <v>3523</v>
      </c>
      <c r="AK82" s="2">
        <f t="shared" si="102"/>
        <v>393</v>
      </c>
      <c r="AL82" s="2">
        <f t="shared" si="66"/>
        <v>0.12555910543130988</v>
      </c>
      <c r="AM82" s="34">
        <f>IFERROR(AJ82/3.974,0)</f>
        <v>886.51233014594857</v>
      </c>
      <c r="AN82" s="34">
        <f t="shared" si="67"/>
        <v>0.29041299150935618</v>
      </c>
      <c r="AO82" s="14">
        <v>549</v>
      </c>
      <c r="AP82" s="2">
        <f t="shared" si="103"/>
        <v>-3</v>
      </c>
      <c r="AQ82" s="2">
        <f t="shared" si="97"/>
        <v>-5.4347826086956763E-3</v>
      </c>
      <c r="AR82" s="34">
        <f>IFERROR(AO82/3.974,0)</f>
        <v>138.147961751384</v>
      </c>
      <c r="AS82" s="14">
        <v>281</v>
      </c>
      <c r="AT82" s="2">
        <f t="shared" si="98"/>
        <v>3</v>
      </c>
      <c r="AU82" s="2">
        <f t="shared" si="68"/>
        <v>1.0791366906474753E-2</v>
      </c>
      <c r="AV82" s="34">
        <f>IFERROR(AS82/3.974,0)</f>
        <v>70.709612481127323</v>
      </c>
      <c r="AW82" s="80">
        <f t="shared" si="69"/>
        <v>2.3163795235347458E-2</v>
      </c>
      <c r="AX82" s="14">
        <v>79</v>
      </c>
      <c r="AY82">
        <f t="shared" si="99"/>
        <v>5</v>
      </c>
      <c r="AZ82">
        <f t="shared" si="70"/>
        <v>6.7567567567567544E-2</v>
      </c>
      <c r="BA82" s="35">
        <f>IFERROR(AX82/3.974,0)</f>
        <v>19.879214896829389</v>
      </c>
      <c r="BB82" s="51">
        <f t="shared" si="71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72"/>
        <v>398</v>
      </c>
      <c r="BE82" s="51">
        <f t="shared" si="73"/>
        <v>9.8661378284581103E-2</v>
      </c>
      <c r="BF82" s="35">
        <f>IFERROR(BC82/3.974,0)</f>
        <v>1115.2491192752893</v>
      </c>
      <c r="BG82" s="35">
        <f t="shared" si="74"/>
        <v>0.36534498392548015</v>
      </c>
      <c r="BH82" s="45">
        <v>1189</v>
      </c>
      <c r="BI82" s="48">
        <f t="shared" si="75"/>
        <v>39</v>
      </c>
      <c r="BJ82" s="14">
        <v>5324</v>
      </c>
      <c r="BK82" s="48">
        <f t="shared" si="76"/>
        <v>198</v>
      </c>
      <c r="BL82" s="14">
        <v>3947</v>
      </c>
      <c r="BM82" s="48">
        <f t="shared" si="77"/>
        <v>130</v>
      </c>
      <c r="BN82" s="14">
        <v>1406</v>
      </c>
      <c r="BO82" s="48">
        <f t="shared" si="78"/>
        <v>33</v>
      </c>
      <c r="BP82" s="14">
        <v>265</v>
      </c>
      <c r="BQ82" s="48">
        <f t="shared" si="79"/>
        <v>3</v>
      </c>
      <c r="BR82" s="17">
        <v>4</v>
      </c>
      <c r="BS82" s="24">
        <f t="shared" si="80"/>
        <v>0</v>
      </c>
      <c r="BT82" s="17">
        <v>23</v>
      </c>
      <c r="BU82" s="24">
        <f t="shared" si="81"/>
        <v>0</v>
      </c>
      <c r="BV82" s="17">
        <v>65</v>
      </c>
      <c r="BW82" s="24">
        <f t="shared" si="82"/>
        <v>2</v>
      </c>
      <c r="BX82" s="17">
        <v>151</v>
      </c>
      <c r="BY82" s="24">
        <f t="shared" si="83"/>
        <v>1</v>
      </c>
      <c r="BZ82" s="20">
        <v>77</v>
      </c>
      <c r="CA82" s="27">
        <f t="shared" si="84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85"/>
        <v>400</v>
      </c>
      <c r="E83" s="10">
        <v>326</v>
      </c>
      <c r="F83">
        <f t="shared" si="93"/>
        <v>6</v>
      </c>
      <c r="G83" s="10">
        <v>7540</v>
      </c>
      <c r="H83">
        <f t="shared" si="104"/>
        <v>161</v>
      </c>
      <c r="I83">
        <f t="shared" si="86"/>
        <v>4665</v>
      </c>
      <c r="J83">
        <f t="shared" si="94"/>
        <v>233</v>
      </c>
      <c r="K83">
        <f t="shared" si="87"/>
        <v>2.6015481605618066E-2</v>
      </c>
      <c r="L83">
        <f t="shared" si="88"/>
        <v>0.60170776474343624</v>
      </c>
      <c r="M83">
        <f t="shared" si="89"/>
        <v>0.37227675365094565</v>
      </c>
      <c r="N83">
        <f t="shared" si="59"/>
        <v>3.1920836325911736E-2</v>
      </c>
      <c r="O83">
        <f t="shared" si="90"/>
        <v>1.8404907975460124E-2</v>
      </c>
      <c r="P83">
        <f t="shared" si="91"/>
        <v>2.1352785145888595E-2</v>
      </c>
      <c r="Q83">
        <f t="shared" si="92"/>
        <v>4.9946409431939981E-2</v>
      </c>
      <c r="R83">
        <f>+IFERROR(C83/3.974,"")</f>
        <v>3153.2460996477098</v>
      </c>
      <c r="S83">
        <f>+IFERROR(E83/3.974,"")</f>
        <v>82.033215903371911</v>
      </c>
      <c r="T83">
        <f>+IFERROR(G83/3.974,"")</f>
        <v>1897.3326623049823</v>
      </c>
      <c r="U83">
        <f>+IFERROR(I83/3.974,"")</f>
        <v>1173.8802214393559</v>
      </c>
      <c r="V83" s="12">
        <v>64641</v>
      </c>
      <c r="W83" s="1">
        <f t="shared" si="95"/>
        <v>1439</v>
      </c>
      <c r="X83" s="1">
        <f t="shared" si="60"/>
        <v>132</v>
      </c>
      <c r="Y83" s="34">
        <f>IFERROR(V83/3.974,0)</f>
        <v>16265.978862606944</v>
      </c>
      <c r="Z83" s="14">
        <v>49849</v>
      </c>
      <c r="AA83" s="2">
        <f t="shared" si="100"/>
        <v>1007</v>
      </c>
      <c r="AB83" s="29">
        <f t="shared" si="61"/>
        <v>0.77116690645256103</v>
      </c>
      <c r="AC83" s="32">
        <f t="shared" si="62"/>
        <v>157</v>
      </c>
      <c r="AD83" s="1">
        <f t="shared" si="96"/>
        <v>14792</v>
      </c>
      <c r="AE83" s="1">
        <f t="shared" si="101"/>
        <v>432</v>
      </c>
      <c r="AF83" s="29">
        <f t="shared" si="63"/>
        <v>0.22883309354743894</v>
      </c>
      <c r="AG83" s="32">
        <f t="shared" si="64"/>
        <v>-25</v>
      </c>
      <c r="AH83" s="34">
        <f t="shared" si="65"/>
        <v>0.30020847810979845</v>
      </c>
      <c r="AI83" s="34">
        <f>IFERROR(AD83/3.974,0)</f>
        <v>3722.1942627075991</v>
      </c>
      <c r="AJ83" s="14">
        <v>3787</v>
      </c>
      <c r="AK83" s="2">
        <f t="shared" si="102"/>
        <v>264</v>
      </c>
      <c r="AL83" s="2">
        <f t="shared" si="66"/>
        <v>7.4936133976724273E-2</v>
      </c>
      <c r="AM83" s="34">
        <f>IFERROR(AJ83/3.974,0)</f>
        <v>952.94413688978352</v>
      </c>
      <c r="AN83" s="34">
        <f t="shared" si="67"/>
        <v>0.30221051791556941</v>
      </c>
      <c r="AO83" s="14">
        <v>526</v>
      </c>
      <c r="AP83" s="2">
        <f t="shared" si="103"/>
        <v>-23</v>
      </c>
      <c r="AQ83" s="2">
        <f t="shared" si="97"/>
        <v>-4.1894353369763215E-2</v>
      </c>
      <c r="AR83" s="34">
        <f>IFERROR(AO83/3.974,0)</f>
        <v>132.36034222445898</v>
      </c>
      <c r="AS83" s="14">
        <v>273</v>
      </c>
      <c r="AT83" s="2">
        <f t="shared" si="98"/>
        <v>-8</v>
      </c>
      <c r="AU83" s="2">
        <f t="shared" si="68"/>
        <v>-2.8469750889679735E-2</v>
      </c>
      <c r="AV83" s="34">
        <f>IFERROR(AS83/3.974,0)</f>
        <v>68.696527428283844</v>
      </c>
      <c r="AW83" s="80">
        <f t="shared" si="69"/>
        <v>2.1785970792434762E-2</v>
      </c>
      <c r="AX83" s="14">
        <v>79</v>
      </c>
      <c r="AY83">
        <f t="shared" si="99"/>
        <v>0</v>
      </c>
      <c r="AZ83">
        <f t="shared" si="70"/>
        <v>0</v>
      </c>
      <c r="BA83" s="35">
        <f>IFERROR(AX83/3.974,0)</f>
        <v>19.879214896829389</v>
      </c>
      <c r="BB83" s="51">
        <f t="shared" si="71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72"/>
        <v>233</v>
      </c>
      <c r="BE83" s="51">
        <f t="shared" si="73"/>
        <v>5.2572202166065063E-2</v>
      </c>
      <c r="BF83" s="35">
        <f>IFERROR(BC83/3.974,0)</f>
        <v>1173.8802214393559</v>
      </c>
      <c r="BG83" s="35">
        <f t="shared" si="74"/>
        <v>0.37227675365094565</v>
      </c>
      <c r="BH83" s="45">
        <v>1238</v>
      </c>
      <c r="BI83" s="48">
        <f t="shared" si="75"/>
        <v>49</v>
      </c>
      <c r="BJ83" s="14">
        <v>5501</v>
      </c>
      <c r="BK83" s="48">
        <f t="shared" si="76"/>
        <v>177</v>
      </c>
      <c r="BL83" s="14">
        <v>4080</v>
      </c>
      <c r="BM83" s="48">
        <f t="shared" si="77"/>
        <v>133</v>
      </c>
      <c r="BN83" s="14">
        <v>1438</v>
      </c>
      <c r="BO83" s="48">
        <f t="shared" si="78"/>
        <v>32</v>
      </c>
      <c r="BP83" s="14">
        <v>274</v>
      </c>
      <c r="BQ83" s="48">
        <f t="shared" si="79"/>
        <v>9</v>
      </c>
      <c r="BR83" s="17">
        <v>4</v>
      </c>
      <c r="BS83" s="24">
        <f t="shared" si="80"/>
        <v>0</v>
      </c>
      <c r="BT83" s="17">
        <v>23</v>
      </c>
      <c r="BU83" s="24">
        <f t="shared" si="81"/>
        <v>0</v>
      </c>
      <c r="BV83" s="17">
        <v>65</v>
      </c>
      <c r="BW83" s="24">
        <f t="shared" si="82"/>
        <v>0</v>
      </c>
      <c r="BX83" s="17">
        <v>156</v>
      </c>
      <c r="BY83" s="24">
        <f t="shared" si="83"/>
        <v>5</v>
      </c>
      <c r="BZ83" s="20">
        <v>78</v>
      </c>
      <c r="CA83" s="27">
        <f t="shared" si="84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85"/>
        <v>484</v>
      </c>
      <c r="E84" s="10">
        <v>330</v>
      </c>
      <c r="F84">
        <f t="shared" si="93"/>
        <v>4</v>
      </c>
      <c r="G84" s="10">
        <v>9414</v>
      </c>
      <c r="H84">
        <f t="shared" si="104"/>
        <v>1874</v>
      </c>
      <c r="I84">
        <f t="shared" si="86"/>
        <v>3271</v>
      </c>
      <c r="J84">
        <f t="shared" si="94"/>
        <v>-1394</v>
      </c>
      <c r="K84">
        <f t="shared" si="87"/>
        <v>2.5355359200922013E-2</v>
      </c>
      <c r="L84">
        <f t="shared" si="88"/>
        <v>0.72331924702266615</v>
      </c>
      <c r="M84">
        <f t="shared" si="89"/>
        <v>0.25132539377641183</v>
      </c>
      <c r="N84">
        <f t="shared" si="59"/>
        <v>3.7187860161352289E-2</v>
      </c>
      <c r="O84">
        <f t="shared" si="90"/>
        <v>1.2121212121212121E-2</v>
      </c>
      <c r="P84">
        <f t="shared" si="91"/>
        <v>0.19906522200977267</v>
      </c>
      <c r="Q84">
        <f t="shared" si="92"/>
        <v>-0.42616936716600429</v>
      </c>
      <c r="R84">
        <f>+IFERROR(C84/3.974,"")</f>
        <v>3275.0377453447409</v>
      </c>
      <c r="S84">
        <f>+IFERROR(E84/3.974,"")</f>
        <v>83.03975842979365</v>
      </c>
      <c r="T84">
        <f>+IFERROR(G84/3.974,"")</f>
        <v>2368.8978359335679</v>
      </c>
      <c r="U84">
        <f>+IFERROR(I84/3.974,"")</f>
        <v>823.10015098137887</v>
      </c>
      <c r="V84" s="12">
        <v>66192</v>
      </c>
      <c r="W84" s="1">
        <f t="shared" si="95"/>
        <v>1551</v>
      </c>
      <c r="X84" s="1">
        <f t="shared" si="60"/>
        <v>112</v>
      </c>
      <c r="Y84" s="34">
        <f>IFERROR(V84/3.974,0)</f>
        <v>16656.265727226975</v>
      </c>
      <c r="Z84" s="14">
        <v>50849</v>
      </c>
      <c r="AA84" s="2">
        <f t="shared" si="100"/>
        <v>1000</v>
      </c>
      <c r="AB84" s="29">
        <f t="shared" si="61"/>
        <v>0.7682046168721296</v>
      </c>
      <c r="AC84" s="32">
        <f t="shared" si="62"/>
        <v>-7</v>
      </c>
      <c r="AD84" s="1">
        <f t="shared" si="96"/>
        <v>15343</v>
      </c>
      <c r="AE84" s="1">
        <f t="shared" si="101"/>
        <v>551</v>
      </c>
      <c r="AF84" s="29">
        <f t="shared" si="63"/>
        <v>0.23179538312787043</v>
      </c>
      <c r="AG84" s="32">
        <f t="shared" si="64"/>
        <v>119</v>
      </c>
      <c r="AH84" s="34">
        <f t="shared" si="65"/>
        <v>0.35525467440361058</v>
      </c>
      <c r="AI84" s="34">
        <f>IFERROR(AD84/3.974,0)</f>
        <v>3860.8454957221938</v>
      </c>
      <c r="AJ84" s="14">
        <v>2385</v>
      </c>
      <c r="AK84" s="2">
        <f t="shared" si="102"/>
        <v>-1402</v>
      </c>
      <c r="AL84" s="2">
        <f t="shared" si="66"/>
        <v>-0.37021388962239243</v>
      </c>
      <c r="AM84" s="34">
        <f>IFERROR(AJ84/3.974,0)</f>
        <v>600.15098137896325</v>
      </c>
      <c r="AN84" s="34">
        <f t="shared" si="67"/>
        <v>0.18325009604302728</v>
      </c>
      <c r="AO84" s="14">
        <v>539</v>
      </c>
      <c r="AP84" s="2">
        <f t="shared" si="103"/>
        <v>13</v>
      </c>
      <c r="AQ84" s="2">
        <f t="shared" si="97"/>
        <v>2.4714828897338448E-2</v>
      </c>
      <c r="AR84" s="34">
        <f>IFERROR(AO84/3.974,0)</f>
        <v>135.63160543532965</v>
      </c>
      <c r="AS84" s="14">
        <v>272</v>
      </c>
      <c r="AT84" s="2">
        <f t="shared" si="98"/>
        <v>-1</v>
      </c>
      <c r="AU84" s="2">
        <f t="shared" si="68"/>
        <v>-3.66300366300365E-3</v>
      </c>
      <c r="AV84" s="34">
        <f>IFERROR(AS84/3.974,0)</f>
        <v>68.444891796678405</v>
      </c>
      <c r="AW84" s="80">
        <f t="shared" si="69"/>
        <v>2.0898962735305417E-2</v>
      </c>
      <c r="AX84" s="14">
        <v>78</v>
      </c>
      <c r="AY84">
        <f t="shared" si="99"/>
        <v>-1</v>
      </c>
      <c r="AZ84">
        <f t="shared" si="70"/>
        <v>-1.2658227848101222E-2</v>
      </c>
      <c r="BA84" s="35">
        <f>IFERROR(AX84/3.974,0)</f>
        <v>19.627579265223954</v>
      </c>
      <c r="BB84" s="51">
        <f t="shared" si="71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72"/>
        <v>-1391</v>
      </c>
      <c r="BE84" s="51">
        <f t="shared" si="73"/>
        <v>-0.29817792068595927</v>
      </c>
      <c r="BF84" s="35">
        <f>IFERROR(BC84/3.974,0)</f>
        <v>823.85505787619525</v>
      </c>
      <c r="BG84" s="35">
        <f t="shared" si="74"/>
        <v>0.25155589704187475</v>
      </c>
      <c r="BH84" s="45">
        <v>1304</v>
      </c>
      <c r="BI84" s="48">
        <f t="shared" si="75"/>
        <v>66</v>
      </c>
      <c r="BJ84" s="14">
        <v>5727</v>
      </c>
      <c r="BK84" s="48">
        <f t="shared" si="76"/>
        <v>226</v>
      </c>
      <c r="BL84" s="14">
        <v>4228</v>
      </c>
      <c r="BM84" s="48">
        <f t="shared" si="77"/>
        <v>148</v>
      </c>
      <c r="BN84" s="14">
        <v>1479</v>
      </c>
      <c r="BO84" s="48">
        <f t="shared" si="78"/>
        <v>41</v>
      </c>
      <c r="BP84" s="14">
        <v>280</v>
      </c>
      <c r="BQ84" s="48">
        <f t="shared" si="79"/>
        <v>6</v>
      </c>
      <c r="BR84" s="17">
        <v>5</v>
      </c>
      <c r="BS84" s="24">
        <f t="shared" si="80"/>
        <v>1</v>
      </c>
      <c r="BT84" s="17">
        <v>24</v>
      </c>
      <c r="BU84" s="24">
        <f t="shared" si="81"/>
        <v>1</v>
      </c>
      <c r="BV84" s="17">
        <v>65</v>
      </c>
      <c r="BW84" s="24">
        <f t="shared" si="82"/>
        <v>0</v>
      </c>
      <c r="BX84" s="17">
        <v>156</v>
      </c>
      <c r="BY84" s="24">
        <f t="shared" si="83"/>
        <v>0</v>
      </c>
      <c r="BZ84" s="20">
        <v>80</v>
      </c>
      <c r="CA84" s="27">
        <f t="shared" si="84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85"/>
        <v>448</v>
      </c>
      <c r="E85" s="10">
        <v>336</v>
      </c>
      <c r="F85">
        <f t="shared" si="93"/>
        <v>6</v>
      </c>
      <c r="G85" s="10">
        <v>9514</v>
      </c>
      <c r="H85">
        <f t="shared" si="104"/>
        <v>100</v>
      </c>
      <c r="I85">
        <f t="shared" si="86"/>
        <v>3613</v>
      </c>
      <c r="J85">
        <f t="shared" si="94"/>
        <v>342</v>
      </c>
      <c r="K85">
        <f t="shared" si="87"/>
        <v>2.4957290351333285E-2</v>
      </c>
      <c r="L85">
        <f t="shared" si="88"/>
        <v>0.70667756072197874</v>
      </c>
      <c r="M85">
        <f t="shared" si="89"/>
        <v>0.26836514892668795</v>
      </c>
      <c r="N85">
        <f t="shared" si="59"/>
        <v>3.3276387135111045E-2</v>
      </c>
      <c r="O85">
        <f t="shared" si="90"/>
        <v>1.7857142857142856E-2</v>
      </c>
      <c r="P85">
        <f t="shared" si="91"/>
        <v>1.0510826150935463E-2</v>
      </c>
      <c r="Q85">
        <f t="shared" si="92"/>
        <v>9.4658178798782175E-2</v>
      </c>
      <c r="R85">
        <f>+IFERROR(C85/3.974,"")</f>
        <v>3387.7705083039755</v>
      </c>
      <c r="S85">
        <f>+IFERROR(E85/3.974,"")</f>
        <v>84.549572219426267</v>
      </c>
      <c r="T85">
        <f>+IFERROR(G85/3.974,"")</f>
        <v>2394.0613990941115</v>
      </c>
      <c r="U85">
        <f>+IFERROR(I85/3.974,"")</f>
        <v>909.1595369904378</v>
      </c>
      <c r="V85" s="12">
        <v>67730</v>
      </c>
      <c r="W85" s="1">
        <f t="shared" si="95"/>
        <v>1538</v>
      </c>
      <c r="X85" s="1">
        <f t="shared" si="60"/>
        <v>-13</v>
      </c>
      <c r="Y85" s="34">
        <f>IFERROR(V85/3.974,0)</f>
        <v>17043.281328636134</v>
      </c>
      <c r="Z85" s="14">
        <v>51874</v>
      </c>
      <c r="AA85" s="2">
        <f t="shared" si="100"/>
        <v>1025</v>
      </c>
      <c r="AB85" s="29">
        <f t="shared" si="61"/>
        <v>0.76589399084600618</v>
      </c>
      <c r="AC85" s="32">
        <f t="shared" si="62"/>
        <v>25</v>
      </c>
      <c r="AD85" s="1">
        <f t="shared" si="96"/>
        <v>15856</v>
      </c>
      <c r="AE85" s="1">
        <f t="shared" si="101"/>
        <v>513</v>
      </c>
      <c r="AF85" s="29">
        <f t="shared" si="63"/>
        <v>0.23410600915399379</v>
      </c>
      <c r="AG85" s="32">
        <f t="shared" si="64"/>
        <v>-38</v>
      </c>
      <c r="AH85" s="34">
        <f t="shared" si="65"/>
        <v>0.33355006501950585</v>
      </c>
      <c r="AI85" s="34">
        <f>IFERROR(AD85/3.974,0)</f>
        <v>3989.9345747357825</v>
      </c>
      <c r="AJ85" s="14">
        <v>2717</v>
      </c>
      <c r="AK85" s="2">
        <f t="shared" si="102"/>
        <v>332</v>
      </c>
      <c r="AL85" s="2">
        <f t="shared" si="66"/>
        <v>0.13920335429769382</v>
      </c>
      <c r="AM85" s="34">
        <f>IFERROR(AJ85/3.974,0)</f>
        <v>683.69401107196779</v>
      </c>
      <c r="AN85" s="34">
        <f t="shared" si="67"/>
        <v>0.20181237465646587</v>
      </c>
      <c r="AO85" s="14">
        <v>526</v>
      </c>
      <c r="AP85" s="2">
        <f t="shared" si="103"/>
        <v>-13</v>
      </c>
      <c r="AQ85" s="2">
        <f t="shared" si="97"/>
        <v>-2.4118738404452666E-2</v>
      </c>
      <c r="AR85" s="34">
        <f>IFERROR(AO85/3.974,0)</f>
        <v>132.36034222445898</v>
      </c>
      <c r="AS85" s="14">
        <v>291</v>
      </c>
      <c r="AT85" s="2">
        <f t="shared" si="98"/>
        <v>19</v>
      </c>
      <c r="AU85" s="2">
        <f t="shared" si="68"/>
        <v>6.9852941176470562E-2</v>
      </c>
      <c r="AV85" s="34">
        <f>IFERROR(AS85/3.974,0)</f>
        <v>73.225968797181679</v>
      </c>
      <c r="AW85" s="80">
        <f t="shared" si="69"/>
        <v>2.1614796107851147E-2</v>
      </c>
      <c r="AX85" s="14">
        <v>79</v>
      </c>
      <c r="AY85">
        <f t="shared" si="99"/>
        <v>1</v>
      </c>
      <c r="AZ85">
        <f t="shared" si="70"/>
        <v>1.2820512820512775E-2</v>
      </c>
      <c r="BA85" s="35">
        <f>IFERROR(AX85/3.974,0)</f>
        <v>19.879214896829389</v>
      </c>
      <c r="BB85" s="51">
        <f t="shared" si="71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72"/>
        <v>339</v>
      </c>
      <c r="BE85" s="51">
        <f t="shared" si="73"/>
        <v>0.10354306658521684</v>
      </c>
      <c r="BF85" s="35">
        <f>IFERROR(BC85/3.974,0)</f>
        <v>909.1595369904378</v>
      </c>
      <c r="BG85" s="35">
        <f t="shared" si="74"/>
        <v>0.26836514892668795</v>
      </c>
      <c r="BH85" s="45">
        <v>1365</v>
      </c>
      <c r="BI85" s="48">
        <f t="shared" si="75"/>
        <v>61</v>
      </c>
      <c r="BJ85" s="14">
        <v>5914</v>
      </c>
      <c r="BK85" s="48">
        <f t="shared" si="76"/>
        <v>187</v>
      </c>
      <c r="BL85" s="14">
        <v>4381</v>
      </c>
      <c r="BM85" s="48">
        <f t="shared" si="77"/>
        <v>153</v>
      </c>
      <c r="BN85" s="14">
        <v>1520</v>
      </c>
      <c r="BO85" s="48">
        <f t="shared" si="78"/>
        <v>41</v>
      </c>
      <c r="BP85" s="14">
        <v>283</v>
      </c>
      <c r="BQ85" s="48">
        <f t="shared" si="79"/>
        <v>3</v>
      </c>
      <c r="BR85" s="17">
        <v>5</v>
      </c>
      <c r="BS85" s="24">
        <f t="shared" si="80"/>
        <v>0</v>
      </c>
      <c r="BT85" s="17">
        <v>25</v>
      </c>
      <c r="BU85" s="24">
        <f t="shared" si="81"/>
        <v>1</v>
      </c>
      <c r="BV85" s="17">
        <v>67</v>
      </c>
      <c r="BW85" s="24">
        <f t="shared" si="82"/>
        <v>2</v>
      </c>
      <c r="BX85" s="17">
        <v>159</v>
      </c>
      <c r="BY85" s="24">
        <f t="shared" si="83"/>
        <v>3</v>
      </c>
      <c r="BZ85" s="20">
        <v>80</v>
      </c>
      <c r="CA85" s="27">
        <f t="shared" si="84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85"/>
        <v>374</v>
      </c>
      <c r="E86" s="10">
        <v>344</v>
      </c>
      <c r="F86">
        <f t="shared" si="93"/>
        <v>8</v>
      </c>
      <c r="G86" s="10">
        <v>9514</v>
      </c>
      <c r="H86">
        <f t="shared" si="104"/>
        <v>0</v>
      </c>
      <c r="I86">
        <f t="shared" si="86"/>
        <v>3979</v>
      </c>
      <c r="J86">
        <f t="shared" si="94"/>
        <v>366</v>
      </c>
      <c r="K86">
        <f t="shared" si="87"/>
        <v>2.4860880248608802E-2</v>
      </c>
      <c r="L86">
        <f t="shared" si="88"/>
        <v>0.68757678687576784</v>
      </c>
      <c r="M86">
        <f t="shared" si="89"/>
        <v>0.28756233287562333</v>
      </c>
      <c r="N86">
        <f t="shared" si="59"/>
        <v>2.7028980270289802E-2</v>
      </c>
      <c r="O86">
        <f t="shared" si="90"/>
        <v>2.3255813953488372E-2</v>
      </c>
      <c r="P86">
        <f t="shared" si="91"/>
        <v>0</v>
      </c>
      <c r="Q86">
        <f t="shared" si="92"/>
        <v>9.1982910278964561E-2</v>
      </c>
      <c r="R86">
        <f>+IFERROR(C86/3.974,"")</f>
        <v>3481.8822345244084</v>
      </c>
      <c r="S86">
        <f>+IFERROR(E86/3.974,"")</f>
        <v>86.562657272269746</v>
      </c>
      <c r="T86">
        <f>+IFERROR(G86/3.974,"")</f>
        <v>2394.0613990941115</v>
      </c>
      <c r="U86">
        <f>+IFERROR(I86/3.974,"")</f>
        <v>1001.2581781580271</v>
      </c>
      <c r="V86" s="12">
        <v>68635</v>
      </c>
      <c r="W86" s="1">
        <f t="shared" si="95"/>
        <v>905</v>
      </c>
      <c r="X86" s="1">
        <f t="shared" si="60"/>
        <v>-633</v>
      </c>
      <c r="Y86" s="34">
        <f>IFERROR(V86/3.974,0)</f>
        <v>17271.011575239052</v>
      </c>
      <c r="Z86" s="14">
        <v>52428</v>
      </c>
      <c r="AA86" s="2">
        <f t="shared" si="100"/>
        <v>554</v>
      </c>
      <c r="AB86" s="29">
        <f t="shared" si="61"/>
        <v>0.76386683179136006</v>
      </c>
      <c r="AC86" s="32">
        <f t="shared" si="62"/>
        <v>-471</v>
      </c>
      <c r="AD86" s="1">
        <f t="shared" si="96"/>
        <v>16207</v>
      </c>
      <c r="AE86" s="1">
        <f t="shared" si="101"/>
        <v>351</v>
      </c>
      <c r="AF86" s="29">
        <f t="shared" si="63"/>
        <v>0.23613316820863992</v>
      </c>
      <c r="AG86" s="32">
        <f t="shared" si="64"/>
        <v>-162</v>
      </c>
      <c r="AH86" s="34">
        <f t="shared" si="65"/>
        <v>0.38784530386740329</v>
      </c>
      <c r="AI86" s="34">
        <f>IFERROR(AD86/3.974,0)</f>
        <v>4078.2586814292904</v>
      </c>
      <c r="AJ86" s="14">
        <v>3017</v>
      </c>
      <c r="AK86" s="2">
        <f t="shared" si="102"/>
        <v>300</v>
      </c>
      <c r="AL86" s="2">
        <f t="shared" si="66"/>
        <v>0.11041589988958411</v>
      </c>
      <c r="AM86" s="34">
        <f>IFERROR(AJ86/3.974,0)</f>
        <v>759.1847005535983</v>
      </c>
      <c r="AN86" s="34">
        <f t="shared" si="67"/>
        <v>0.21803859218038593</v>
      </c>
      <c r="AO86" s="14">
        <v>579</v>
      </c>
      <c r="AP86" s="2">
        <f t="shared" si="103"/>
        <v>53</v>
      </c>
      <c r="AQ86" s="2">
        <f t="shared" si="97"/>
        <v>0.10076045627376429</v>
      </c>
      <c r="AR86" s="34">
        <f>IFERROR(AO86/3.974,0)</f>
        <v>145.69703069954704</v>
      </c>
      <c r="AS86" s="14">
        <v>305</v>
      </c>
      <c r="AT86" s="2">
        <f t="shared" si="98"/>
        <v>14</v>
      </c>
      <c r="AU86" s="2">
        <f t="shared" si="68"/>
        <v>4.8109965635738883E-2</v>
      </c>
      <c r="AV86" s="34">
        <f>IFERROR(AS86/3.974,0)</f>
        <v>76.748867639657774</v>
      </c>
      <c r="AW86" s="80">
        <f t="shared" si="69"/>
        <v>2.2042350220423501E-2</v>
      </c>
      <c r="AX86" s="14">
        <v>78</v>
      </c>
      <c r="AY86">
        <f t="shared" si="99"/>
        <v>-1</v>
      </c>
      <c r="AZ86">
        <f t="shared" si="70"/>
        <v>-1.2658227848101222E-2</v>
      </c>
      <c r="BA86" s="35">
        <f>IFERROR(AX86/3.974,0)</f>
        <v>19.627579265223954</v>
      </c>
      <c r="BB86" s="51">
        <f t="shared" si="71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72"/>
        <v>366</v>
      </c>
      <c r="BE86" s="51">
        <f t="shared" si="73"/>
        <v>0.1013008580127317</v>
      </c>
      <c r="BF86" s="35">
        <f>IFERROR(BC86/3.974,0)</f>
        <v>1001.2581781580271</v>
      </c>
      <c r="BG86" s="35">
        <f t="shared" si="74"/>
        <v>0.28756233287562333</v>
      </c>
      <c r="BH86" s="45">
        <v>1414</v>
      </c>
      <c r="BI86" s="48">
        <f t="shared" si="75"/>
        <v>49</v>
      </c>
      <c r="BJ86" s="14">
        <v>6104</v>
      </c>
      <c r="BK86" s="48">
        <f t="shared" si="76"/>
        <v>190</v>
      </c>
      <c r="BL86" s="14">
        <v>4487</v>
      </c>
      <c r="BM86" s="48">
        <f t="shared" si="77"/>
        <v>106</v>
      </c>
      <c r="BN86" s="14">
        <v>1546</v>
      </c>
      <c r="BO86" s="48">
        <f t="shared" si="78"/>
        <v>26</v>
      </c>
      <c r="BP86" s="14">
        <v>286</v>
      </c>
      <c r="BQ86" s="48">
        <f t="shared" si="79"/>
        <v>3</v>
      </c>
      <c r="BR86" s="17">
        <v>6</v>
      </c>
      <c r="BS86" s="24">
        <f t="shared" si="80"/>
        <v>1</v>
      </c>
      <c r="BT86" s="17">
        <v>25</v>
      </c>
      <c r="BU86" s="24">
        <f t="shared" si="81"/>
        <v>0</v>
      </c>
      <c r="BV86" s="17">
        <v>68</v>
      </c>
      <c r="BW86" s="24">
        <f t="shared" si="82"/>
        <v>1</v>
      </c>
      <c r="BX86" s="17">
        <v>162</v>
      </c>
      <c r="BY86" s="24">
        <f t="shared" si="83"/>
        <v>3</v>
      </c>
      <c r="BZ86" s="20">
        <v>83</v>
      </c>
      <c r="CA86" s="27">
        <f t="shared" si="84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85"/>
        <v>258</v>
      </c>
      <c r="E87" s="10">
        <v>352</v>
      </c>
      <c r="F87">
        <f t="shared" si="93"/>
        <v>8</v>
      </c>
      <c r="G87" s="10">
        <v>9514</v>
      </c>
      <c r="H87">
        <f t="shared" si="104"/>
        <v>0</v>
      </c>
      <c r="I87">
        <f t="shared" si="86"/>
        <v>4229</v>
      </c>
      <c r="J87">
        <f t="shared" si="94"/>
        <v>250</v>
      </c>
      <c r="K87">
        <f t="shared" si="87"/>
        <v>2.4973394820858461E-2</v>
      </c>
      <c r="L87">
        <f t="shared" si="88"/>
        <v>0.67499113160695279</v>
      </c>
      <c r="M87">
        <f t="shared" si="89"/>
        <v>0.30003547357218874</v>
      </c>
      <c r="N87">
        <f t="shared" si="59"/>
        <v>1.8304363249379212E-2</v>
      </c>
      <c r="O87">
        <f t="shared" si="90"/>
        <v>2.2727272727272728E-2</v>
      </c>
      <c r="P87">
        <f t="shared" si="91"/>
        <v>0</v>
      </c>
      <c r="Q87">
        <f t="shared" si="92"/>
        <v>5.9115630172617638E-2</v>
      </c>
      <c r="R87">
        <f>+IFERROR(C87/3.974,"")</f>
        <v>3546.8042274786108</v>
      </c>
      <c r="S87">
        <f>+IFERROR(E87/3.974,"")</f>
        <v>88.575742325113225</v>
      </c>
      <c r="T87">
        <f>+IFERROR(G87/3.974,"")</f>
        <v>2394.0613990941115</v>
      </c>
      <c r="U87">
        <f>+IFERROR(I87/3.974,"")</f>
        <v>1064.1670860593861</v>
      </c>
      <c r="V87" s="12">
        <v>69483</v>
      </c>
      <c r="W87" s="1">
        <f t="shared" si="95"/>
        <v>848</v>
      </c>
      <c r="X87" s="1">
        <f t="shared" si="60"/>
        <v>-57</v>
      </c>
      <c r="Y87" s="34">
        <f>IFERROR(V87/3.974,0)</f>
        <v>17484.398590840461</v>
      </c>
      <c r="Z87" s="14">
        <v>53000</v>
      </c>
      <c r="AA87" s="2">
        <f t="shared" si="100"/>
        <v>572</v>
      </c>
      <c r="AB87" s="29">
        <f t="shared" si="61"/>
        <v>0.76277650648360029</v>
      </c>
      <c r="AC87" s="32">
        <f t="shared" si="62"/>
        <v>18</v>
      </c>
      <c r="AD87" s="1">
        <f t="shared" si="96"/>
        <v>16483</v>
      </c>
      <c r="AE87" s="1">
        <f t="shared" si="101"/>
        <v>276</v>
      </c>
      <c r="AF87" s="29">
        <f t="shared" si="63"/>
        <v>0.23722349351639971</v>
      </c>
      <c r="AG87" s="32">
        <f t="shared" si="64"/>
        <v>-75</v>
      </c>
      <c r="AH87" s="34">
        <f t="shared" si="65"/>
        <v>0.32547169811320753</v>
      </c>
      <c r="AI87" s="34">
        <f>IFERROR(AD87/3.974,0)</f>
        <v>4147.7101157523903</v>
      </c>
      <c r="AJ87" s="14">
        <v>3240</v>
      </c>
      <c r="AK87" s="2">
        <f t="shared" si="102"/>
        <v>223</v>
      </c>
      <c r="AL87" s="2">
        <f t="shared" si="66"/>
        <v>7.3914484587338514E-2</v>
      </c>
      <c r="AM87" s="34">
        <f>IFERROR(AJ87/3.974,0)</f>
        <v>815.29944640161045</v>
      </c>
      <c r="AN87" s="34">
        <f t="shared" si="67"/>
        <v>0.22986874778290173</v>
      </c>
      <c r="AO87" s="14">
        <v>598</v>
      </c>
      <c r="AP87" s="2">
        <f t="shared" si="103"/>
        <v>19</v>
      </c>
      <c r="AQ87" s="2">
        <f t="shared" si="97"/>
        <v>3.2815198618307395E-2</v>
      </c>
      <c r="AR87" s="34">
        <f>IFERROR(AO87/3.974,0)</f>
        <v>150.47810770005032</v>
      </c>
      <c r="AS87" s="14">
        <v>314</v>
      </c>
      <c r="AT87" s="2">
        <f t="shared" si="98"/>
        <v>9</v>
      </c>
      <c r="AU87" s="2">
        <f t="shared" si="68"/>
        <v>2.9508196721311553E-2</v>
      </c>
      <c r="AV87" s="34">
        <f>IFERROR(AS87/3.974,0)</f>
        <v>79.013588324106692</v>
      </c>
      <c r="AW87" s="80">
        <f t="shared" si="69"/>
        <v>2.2277403334515784E-2</v>
      </c>
      <c r="AX87" s="14">
        <v>77</v>
      </c>
      <c r="AY87">
        <f t="shared" si="99"/>
        <v>-1</v>
      </c>
      <c r="AZ87">
        <f t="shared" si="70"/>
        <v>-1.2820512820512775E-2</v>
      </c>
      <c r="BA87" s="35">
        <f>IFERROR(AX87/3.974,0)</f>
        <v>19.375943633618519</v>
      </c>
      <c r="BB87" s="51">
        <f t="shared" si="71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72"/>
        <v>250</v>
      </c>
      <c r="BE87" s="51">
        <f t="shared" si="73"/>
        <v>6.2829856747926627E-2</v>
      </c>
      <c r="BF87" s="35">
        <f>IFERROR(BC87/3.974,0)</f>
        <v>1064.1670860593861</v>
      </c>
      <c r="BG87" s="35">
        <f t="shared" si="74"/>
        <v>0.30003547357218874</v>
      </c>
      <c r="BH87" s="45">
        <v>1443</v>
      </c>
      <c r="BI87" s="48">
        <f t="shared" si="75"/>
        <v>29</v>
      </c>
      <c r="BJ87" s="14">
        <v>6219</v>
      </c>
      <c r="BK87" s="48">
        <f t="shared" si="76"/>
        <v>115</v>
      </c>
      <c r="BL87" s="14">
        <v>4560</v>
      </c>
      <c r="BM87" s="48">
        <f t="shared" si="77"/>
        <v>73</v>
      </c>
      <c r="BN87" s="14">
        <v>1574</v>
      </c>
      <c r="BO87" s="48">
        <f t="shared" si="78"/>
        <v>28</v>
      </c>
      <c r="BP87" s="14">
        <v>299</v>
      </c>
      <c r="BQ87" s="48">
        <f t="shared" si="79"/>
        <v>13</v>
      </c>
      <c r="BR87" s="17">
        <v>6</v>
      </c>
      <c r="BS87" s="24">
        <f t="shared" si="80"/>
        <v>0</v>
      </c>
      <c r="BT87" s="17">
        <v>26</v>
      </c>
      <c r="BU87" s="24">
        <f t="shared" si="81"/>
        <v>1</v>
      </c>
      <c r="BV87" s="17">
        <v>69</v>
      </c>
      <c r="BW87" s="24">
        <f t="shared" si="82"/>
        <v>1</v>
      </c>
      <c r="BX87" s="17">
        <v>164</v>
      </c>
      <c r="BY87" s="24">
        <f t="shared" si="83"/>
        <v>2</v>
      </c>
      <c r="BZ87" s="20">
        <v>87</v>
      </c>
      <c r="CA87" s="27">
        <f t="shared" si="84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85"/>
        <v>514</v>
      </c>
      <c r="E88" s="10">
        <v>357</v>
      </c>
      <c r="F88">
        <f t="shared" si="93"/>
        <v>5</v>
      </c>
      <c r="G88" s="10">
        <v>9519</v>
      </c>
      <c r="H88">
        <f>G88-G87</f>
        <v>5</v>
      </c>
      <c r="I88">
        <f t="shared" si="86"/>
        <v>4733</v>
      </c>
      <c r="J88">
        <f t="shared" si="94"/>
        <v>504</v>
      </c>
      <c r="K88">
        <f t="shared" si="87"/>
        <v>2.4436990896023001E-2</v>
      </c>
      <c r="L88">
        <f t="shared" si="88"/>
        <v>0.65158463960572255</v>
      </c>
      <c r="M88">
        <f t="shared" si="89"/>
        <v>0.32397836949825448</v>
      </c>
      <c r="N88">
        <f t="shared" si="59"/>
        <v>3.518379081388185E-2</v>
      </c>
      <c r="O88">
        <f t="shared" si="90"/>
        <v>1.4005602240896359E-2</v>
      </c>
      <c r="P88">
        <f t="shared" si="91"/>
        <v>5.2526525895577264E-4</v>
      </c>
      <c r="Q88">
        <f t="shared" si="92"/>
        <v>0.10648637227973801</v>
      </c>
      <c r="R88">
        <f>+IFERROR(C88/3.974,"")</f>
        <v>3676.1449421238044</v>
      </c>
      <c r="S88">
        <f>+IFERROR(E88/3.974,"")</f>
        <v>89.833920483140403</v>
      </c>
      <c r="T88">
        <f>+IFERROR(G88/3.974,"")</f>
        <v>2395.319577252139</v>
      </c>
      <c r="U88">
        <f>+IFERROR(I88/3.974,"")</f>
        <v>1190.9914443885255</v>
      </c>
      <c r="V88" s="12">
        <v>71139</v>
      </c>
      <c r="W88" s="1">
        <f t="shared" si="95"/>
        <v>1656</v>
      </c>
      <c r="X88" s="1">
        <f t="shared" si="60"/>
        <v>808</v>
      </c>
      <c r="Y88" s="34">
        <f>IFERROR(V88/3.974,0)</f>
        <v>17901.107196779063</v>
      </c>
      <c r="Z88" s="14">
        <v>54105</v>
      </c>
      <c r="AA88" s="2">
        <f t="shared" si="100"/>
        <v>1105</v>
      </c>
      <c r="AB88" s="29">
        <f t="shared" si="61"/>
        <v>0.76055328300931979</v>
      </c>
      <c r="AC88" s="32">
        <f t="shared" si="62"/>
        <v>533</v>
      </c>
      <c r="AD88" s="1">
        <f t="shared" si="96"/>
        <v>17034</v>
      </c>
      <c r="AE88" s="1">
        <f t="shared" si="101"/>
        <v>551</v>
      </c>
      <c r="AF88" s="29">
        <f t="shared" si="63"/>
        <v>0.23944671699068021</v>
      </c>
      <c r="AG88" s="32">
        <f t="shared" si="64"/>
        <v>275</v>
      </c>
      <c r="AH88" s="34">
        <f t="shared" si="65"/>
        <v>0.3327294685990338</v>
      </c>
      <c r="AI88" s="34">
        <f>IFERROR(AD88/3.974,0)</f>
        <v>4286.3613487669854</v>
      </c>
      <c r="AJ88" s="14">
        <v>3741</v>
      </c>
      <c r="AK88" s="2">
        <f t="shared" si="102"/>
        <v>501</v>
      </c>
      <c r="AL88" s="2">
        <f t="shared" si="66"/>
        <v>0.15462962962962967</v>
      </c>
      <c r="AM88" s="34">
        <f>IFERROR(AJ88/3.974,0)</f>
        <v>941.36889783593347</v>
      </c>
      <c r="AN88" s="34">
        <f t="shared" si="67"/>
        <v>0.25607502224656031</v>
      </c>
      <c r="AO88" s="14">
        <v>590</v>
      </c>
      <c r="AP88" s="2">
        <f t="shared" si="103"/>
        <v>-8</v>
      </c>
      <c r="AQ88" s="2">
        <f t="shared" si="97"/>
        <v>-1.3377926421404673E-2</v>
      </c>
      <c r="AR88" s="34">
        <f>IFERROR(AO88/3.974,0)</f>
        <v>148.46502264720684</v>
      </c>
      <c r="AS88" s="14">
        <v>327</v>
      </c>
      <c r="AT88" s="2">
        <f t="shared" si="98"/>
        <v>13</v>
      </c>
      <c r="AU88" s="2">
        <f t="shared" si="68"/>
        <v>4.140127388535042E-2</v>
      </c>
      <c r="AV88" s="34">
        <f>IFERROR(AS88/3.974,0)</f>
        <v>82.284851534977349</v>
      </c>
      <c r="AW88" s="80">
        <f t="shared" si="69"/>
        <v>2.2383462249298377E-2</v>
      </c>
      <c r="AX88" s="14">
        <v>75</v>
      </c>
      <c r="AY88">
        <f t="shared" si="99"/>
        <v>-2</v>
      </c>
      <c r="AZ88">
        <f t="shared" si="70"/>
        <v>-2.5974025974025983E-2</v>
      </c>
      <c r="BA88" s="35">
        <f>IFERROR(AX88/3.974,0)</f>
        <v>18.872672370407649</v>
      </c>
      <c r="BB88" s="51">
        <f t="shared" si="71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72"/>
        <v>504</v>
      </c>
      <c r="BE88" s="51">
        <f t="shared" si="73"/>
        <v>0.11917711042799706</v>
      </c>
      <c r="BF88" s="35">
        <f>IFERROR(BC88/3.974,0)</f>
        <v>1190.9914443885255</v>
      </c>
      <c r="BG88" s="35">
        <f t="shared" si="74"/>
        <v>0.32397836949825448</v>
      </c>
      <c r="BH88" s="45">
        <v>1505</v>
      </c>
      <c r="BI88" s="48">
        <f t="shared" si="75"/>
        <v>62</v>
      </c>
      <c r="BJ88" s="14">
        <v>6436</v>
      </c>
      <c r="BK88" s="48">
        <f t="shared" si="76"/>
        <v>217</v>
      </c>
      <c r="BL88" s="14">
        <v>4726</v>
      </c>
      <c r="BM88" s="48">
        <f t="shared" si="77"/>
        <v>166</v>
      </c>
      <c r="BN88" s="14">
        <v>1633</v>
      </c>
      <c r="BO88" s="48">
        <f t="shared" si="78"/>
        <v>59</v>
      </c>
      <c r="BP88" s="14">
        <v>309</v>
      </c>
      <c r="BQ88" s="48">
        <f t="shared" si="79"/>
        <v>10</v>
      </c>
      <c r="BR88" s="17">
        <v>6</v>
      </c>
      <c r="BS88" s="24">
        <f t="shared" si="80"/>
        <v>0</v>
      </c>
      <c r="BT88" s="17">
        <v>26</v>
      </c>
      <c r="BU88" s="24">
        <f t="shared" si="81"/>
        <v>0</v>
      </c>
      <c r="BV88" s="17">
        <v>70</v>
      </c>
      <c r="BW88" s="24">
        <f t="shared" si="82"/>
        <v>1</v>
      </c>
      <c r="BX88" s="17">
        <v>167</v>
      </c>
      <c r="BY88" s="24">
        <f t="shared" si="83"/>
        <v>3</v>
      </c>
      <c r="BZ88" s="20">
        <v>88</v>
      </c>
      <c r="CA88" s="27">
        <f t="shared" si="84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85"/>
        <v>435</v>
      </c>
      <c r="E89" s="10">
        <v>363</v>
      </c>
      <c r="F89">
        <f t="shared" si="93"/>
        <v>6</v>
      </c>
      <c r="G89" s="10">
        <v>9619</v>
      </c>
      <c r="H89">
        <f t="shared" ref="H89:H96" si="105">G89-G88</f>
        <v>100</v>
      </c>
      <c r="I89">
        <f t="shared" si="86"/>
        <v>5062</v>
      </c>
      <c r="J89">
        <f t="shared" si="94"/>
        <v>329</v>
      </c>
      <c r="K89">
        <f t="shared" si="87"/>
        <v>2.4129220951874503E-2</v>
      </c>
      <c r="L89">
        <f t="shared" si="88"/>
        <v>0.63939111938314275</v>
      </c>
      <c r="M89">
        <f t="shared" si="89"/>
        <v>0.33647965966498272</v>
      </c>
      <c r="N89">
        <f t="shared" si="59"/>
        <v>2.8915182132411593E-2</v>
      </c>
      <c r="O89">
        <f t="shared" si="90"/>
        <v>1.6528925619834711E-2</v>
      </c>
      <c r="P89">
        <f t="shared" si="91"/>
        <v>1.039609106975777E-2</v>
      </c>
      <c r="Q89">
        <f t="shared" si="92"/>
        <v>6.4994073488739632E-2</v>
      </c>
      <c r="R89">
        <f>+IFERROR(C89/3.974,"")</f>
        <v>3785.6064418721689</v>
      </c>
      <c r="S89">
        <f>+IFERROR(E89/3.974,"")</f>
        <v>91.34373427277302</v>
      </c>
      <c r="T89">
        <f>+IFERROR(G89/3.974,"")</f>
        <v>2420.4831404126821</v>
      </c>
      <c r="U89">
        <f>+IFERROR(I89/3.974,"")</f>
        <v>1273.7795671867136</v>
      </c>
      <c r="V89" s="12">
        <v>72697</v>
      </c>
      <c r="W89" s="1">
        <f t="shared" si="95"/>
        <v>1558</v>
      </c>
      <c r="X89" s="1">
        <f t="shared" si="60"/>
        <v>-98</v>
      </c>
      <c r="Y89" s="34">
        <f>IFERROR(V89/3.974,0)</f>
        <v>18293.155510820332</v>
      </c>
      <c r="Z89" s="14">
        <v>55201</v>
      </c>
      <c r="AA89" s="2">
        <f t="shared" si="100"/>
        <v>1096</v>
      </c>
      <c r="AB89" s="29">
        <f t="shared" si="61"/>
        <v>0.75932982103800706</v>
      </c>
      <c r="AC89" s="32">
        <f t="shared" si="62"/>
        <v>-9</v>
      </c>
      <c r="AD89" s="1">
        <f t="shared" si="96"/>
        <v>17496</v>
      </c>
      <c r="AE89" s="1">
        <f t="shared" si="101"/>
        <v>462</v>
      </c>
      <c r="AF89" s="29">
        <f t="shared" si="63"/>
        <v>0.24067017896199294</v>
      </c>
      <c r="AG89" s="32">
        <f t="shared" si="64"/>
        <v>-89</v>
      </c>
      <c r="AH89" s="34">
        <f t="shared" si="65"/>
        <v>0.29653401797175866</v>
      </c>
      <c r="AI89" s="34">
        <f>IFERROR(AD89/3.974,0)</f>
        <v>4402.6170105686961</v>
      </c>
      <c r="AJ89" s="14">
        <v>4092</v>
      </c>
      <c r="AK89" s="2">
        <f t="shared" si="102"/>
        <v>351</v>
      </c>
      <c r="AL89" s="2">
        <f t="shared" si="66"/>
        <v>9.3825180433039224E-2</v>
      </c>
      <c r="AM89" s="34">
        <f>IFERROR(AJ89/3.974,0)</f>
        <v>1029.6930045294414</v>
      </c>
      <c r="AN89" s="34">
        <f t="shared" si="67"/>
        <v>0.27200212709385801</v>
      </c>
      <c r="AO89" s="14">
        <v>572</v>
      </c>
      <c r="AP89" s="2">
        <f t="shared" si="103"/>
        <v>-18</v>
      </c>
      <c r="AQ89" s="2">
        <f t="shared" si="97"/>
        <v>-3.050847457627115E-2</v>
      </c>
      <c r="AR89" s="34">
        <f>IFERROR(AO89/3.974,0)</f>
        <v>143.935581278309</v>
      </c>
      <c r="AS89" s="14">
        <v>321</v>
      </c>
      <c r="AT89" s="2">
        <f t="shared" si="98"/>
        <v>-6</v>
      </c>
      <c r="AU89" s="2">
        <f t="shared" si="68"/>
        <v>-1.834862385321101E-2</v>
      </c>
      <c r="AV89" s="34">
        <f>IFERROR(AS89/3.974,0)</f>
        <v>80.775037745344733</v>
      </c>
      <c r="AW89" s="80">
        <f t="shared" si="69"/>
        <v>2.1337410263227864E-2</v>
      </c>
      <c r="AX89" s="14">
        <v>77</v>
      </c>
      <c r="AY89">
        <f t="shared" si="99"/>
        <v>2</v>
      </c>
      <c r="AZ89">
        <f t="shared" si="70"/>
        <v>2.6666666666666616E-2</v>
      </c>
      <c r="BA89" s="35">
        <f>IFERROR(AX89/3.974,0)</f>
        <v>19.375943633618519</v>
      </c>
      <c r="BB89" s="51">
        <f t="shared" si="71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72"/>
        <v>329</v>
      </c>
      <c r="BE89" s="51">
        <f t="shared" si="73"/>
        <v>6.9511937460384532E-2</v>
      </c>
      <c r="BF89" s="35">
        <f>IFERROR(BC89/3.974,0)</f>
        <v>1273.7795671867136</v>
      </c>
      <c r="BG89" s="35">
        <f t="shared" si="74"/>
        <v>0.33647965966498272</v>
      </c>
      <c r="BH89" s="45">
        <v>1565</v>
      </c>
      <c r="BI89" s="48">
        <f t="shared" si="75"/>
        <v>60</v>
      </c>
      <c r="BJ89" s="14">
        <v>6632</v>
      </c>
      <c r="BK89" s="48">
        <f t="shared" si="76"/>
        <v>196</v>
      </c>
      <c r="BL89" s="14">
        <v>4853</v>
      </c>
      <c r="BM89" s="48">
        <f t="shared" si="77"/>
        <v>127</v>
      </c>
      <c r="BN89" s="14">
        <v>1674</v>
      </c>
      <c r="BO89" s="48">
        <f t="shared" si="78"/>
        <v>41</v>
      </c>
      <c r="BP89" s="14">
        <v>320</v>
      </c>
      <c r="BQ89" s="48">
        <f t="shared" si="79"/>
        <v>11</v>
      </c>
      <c r="BR89" s="17">
        <v>6</v>
      </c>
      <c r="BS89" s="24">
        <f t="shared" si="80"/>
        <v>0</v>
      </c>
      <c r="BT89" s="17">
        <v>26</v>
      </c>
      <c r="BU89" s="24">
        <f t="shared" si="81"/>
        <v>0</v>
      </c>
      <c r="BV89" s="17">
        <v>71</v>
      </c>
      <c r="BW89" s="24">
        <f t="shared" si="82"/>
        <v>1</v>
      </c>
      <c r="BX89" s="17">
        <v>172</v>
      </c>
      <c r="BY89" s="24">
        <f t="shared" si="83"/>
        <v>5</v>
      </c>
      <c r="BZ89" s="20">
        <v>88</v>
      </c>
      <c r="CA89" s="27">
        <f t="shared" si="84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06">IFERROR(C90-C89,"")</f>
        <v>419</v>
      </c>
      <c r="E90" s="10">
        <v>370</v>
      </c>
      <c r="F90">
        <f t="shared" si="93"/>
        <v>7</v>
      </c>
      <c r="G90" s="10">
        <v>9719</v>
      </c>
      <c r="H90">
        <f t="shared" si="105"/>
        <v>100</v>
      </c>
      <c r="I90">
        <f t="shared" si="86"/>
        <v>5374</v>
      </c>
      <c r="J90">
        <f t="shared" si="94"/>
        <v>312</v>
      </c>
      <c r="K90">
        <f t="shared" si="87"/>
        <v>2.3928086399793054E-2</v>
      </c>
      <c r="L90">
        <f t="shared" si="88"/>
        <v>0.62853262626915862</v>
      </c>
      <c r="M90">
        <f t="shared" si="89"/>
        <v>0.34753928733104833</v>
      </c>
      <c r="N90">
        <f t="shared" si="59"/>
        <v>2.7096941085171054E-2</v>
      </c>
      <c r="O90">
        <f t="shared" si="90"/>
        <v>1.891891891891892E-2</v>
      </c>
      <c r="P90">
        <f t="shared" si="91"/>
        <v>1.0289124395513941E-2</v>
      </c>
      <c r="Q90">
        <f t="shared" si="92"/>
        <v>5.8057312988462971E-2</v>
      </c>
      <c r="R90">
        <f>+IFERROR(C90/3.974,"")</f>
        <v>3891.0417715148465</v>
      </c>
      <c r="S90">
        <f>+IFERROR(E90/3.974,"")</f>
        <v>93.10518369401106</v>
      </c>
      <c r="T90">
        <f>+IFERROR(G90/3.974,"")</f>
        <v>2445.6467035732258</v>
      </c>
      <c r="U90">
        <f>+IFERROR(I90/3.974,"")</f>
        <v>1352.2898842476095</v>
      </c>
      <c r="V90" s="12">
        <v>74231</v>
      </c>
      <c r="W90" s="1">
        <f t="shared" si="95"/>
        <v>1534</v>
      </c>
      <c r="X90" s="1">
        <f t="shared" si="60"/>
        <v>-24</v>
      </c>
      <c r="Y90" s="34">
        <f>IFERROR(V90/3.974,0)</f>
        <v>18679.164569703069</v>
      </c>
      <c r="Z90" s="14">
        <v>56277</v>
      </c>
      <c r="AA90" s="2">
        <f t="shared" si="100"/>
        <v>1076</v>
      </c>
      <c r="AB90" s="29">
        <f t="shared" si="61"/>
        <v>0.75813339440395522</v>
      </c>
      <c r="AC90" s="32">
        <f t="shared" si="62"/>
        <v>-20</v>
      </c>
      <c r="AD90" s="1">
        <f t="shared" si="96"/>
        <v>17954</v>
      </c>
      <c r="AE90" s="1">
        <f t="shared" si="101"/>
        <v>458</v>
      </c>
      <c r="AF90" s="29">
        <f t="shared" si="63"/>
        <v>0.24186660559604478</v>
      </c>
      <c r="AG90" s="32">
        <f t="shared" si="64"/>
        <v>-4</v>
      </c>
      <c r="AH90" s="34">
        <f t="shared" si="65"/>
        <v>0.29856584093872229</v>
      </c>
      <c r="AI90" s="34">
        <f>IFERROR(AD90/3.974,0)</f>
        <v>4517.8661298439856</v>
      </c>
      <c r="AJ90" s="14">
        <v>4357</v>
      </c>
      <c r="AK90" s="2">
        <f t="shared" si="102"/>
        <v>265</v>
      </c>
      <c r="AL90" s="2">
        <f t="shared" si="66"/>
        <v>6.4760508308895348E-2</v>
      </c>
      <c r="AM90" s="34">
        <f>IFERROR(AJ90/3.974,0)</f>
        <v>1096.3764469048817</v>
      </c>
      <c r="AN90" s="34">
        <f t="shared" si="67"/>
        <v>0.28176938498350901</v>
      </c>
      <c r="AO90" s="14">
        <v>607</v>
      </c>
      <c r="AP90" s="2">
        <f t="shared" si="103"/>
        <v>35</v>
      </c>
      <c r="AQ90" s="2">
        <f t="shared" si="97"/>
        <v>6.1188811188811254E-2</v>
      </c>
      <c r="AR90" s="34">
        <f>IFERROR(AO90/3.974,0)</f>
        <v>152.74282838449923</v>
      </c>
      <c r="AS90" s="14">
        <v>333</v>
      </c>
      <c r="AT90" s="2">
        <f t="shared" si="98"/>
        <v>12</v>
      </c>
      <c r="AU90" s="2">
        <f t="shared" si="68"/>
        <v>3.7383177570093462E-2</v>
      </c>
      <c r="AV90" s="34">
        <f>IFERROR(AS90/3.974,0)</f>
        <v>83.794665324609966</v>
      </c>
      <c r="AW90" s="80">
        <f t="shared" si="69"/>
        <v>2.1535277759813749E-2</v>
      </c>
      <c r="AX90" s="14">
        <v>77</v>
      </c>
      <c r="AY90">
        <f t="shared" si="99"/>
        <v>0</v>
      </c>
      <c r="AZ90">
        <f t="shared" si="70"/>
        <v>0</v>
      </c>
      <c r="BA90" s="35">
        <f>IFERROR(AX90/3.974,0)</f>
        <v>19.375943633618519</v>
      </c>
      <c r="BB90" s="51">
        <f t="shared" si="71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72"/>
        <v>312</v>
      </c>
      <c r="BE90" s="51">
        <f t="shared" si="73"/>
        <v>6.1635717107862531E-2</v>
      </c>
      <c r="BF90" s="35">
        <f>IFERROR(BC90/3.974,0)</f>
        <v>1352.2898842476095</v>
      </c>
      <c r="BG90" s="35">
        <f t="shared" si="74"/>
        <v>0.34753928733104833</v>
      </c>
      <c r="BH90" s="45">
        <v>1625</v>
      </c>
      <c r="BI90" s="48">
        <f t="shared" si="75"/>
        <v>60</v>
      </c>
      <c r="BJ90" s="14">
        <v>6796</v>
      </c>
      <c r="BK90" s="48">
        <f t="shared" si="76"/>
        <v>164</v>
      </c>
      <c r="BL90" s="14">
        <v>4991</v>
      </c>
      <c r="BM90" s="48">
        <f t="shared" si="77"/>
        <v>138</v>
      </c>
      <c r="BN90" s="14">
        <v>1725</v>
      </c>
      <c r="BO90" s="48">
        <f t="shared" si="78"/>
        <v>51</v>
      </c>
      <c r="BP90" s="14">
        <v>326</v>
      </c>
      <c r="BQ90" s="48">
        <f t="shared" si="79"/>
        <v>6</v>
      </c>
      <c r="BR90" s="17">
        <v>6</v>
      </c>
      <c r="BS90" s="24">
        <f t="shared" si="80"/>
        <v>0</v>
      </c>
      <c r="BT90" s="17">
        <v>27</v>
      </c>
      <c r="BU90" s="24">
        <f t="shared" si="81"/>
        <v>1</v>
      </c>
      <c r="BV90" s="17">
        <v>72</v>
      </c>
      <c r="BW90" s="24">
        <f t="shared" si="82"/>
        <v>1</v>
      </c>
      <c r="BX90" s="17">
        <v>174</v>
      </c>
      <c r="BY90" s="24">
        <f t="shared" si="83"/>
        <v>2</v>
      </c>
      <c r="BZ90" s="20">
        <v>91</v>
      </c>
      <c r="CA90" s="27">
        <f t="shared" si="84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06"/>
        <v>541</v>
      </c>
      <c r="E91" s="10">
        <v>386</v>
      </c>
      <c r="F91">
        <f t="shared" si="93"/>
        <v>16</v>
      </c>
      <c r="G91" s="10">
        <v>10118</v>
      </c>
      <c r="H91">
        <f t="shared" si="105"/>
        <v>399</v>
      </c>
      <c r="I91">
        <f t="shared" si="86"/>
        <v>5500</v>
      </c>
      <c r="J91">
        <f t="shared" si="94"/>
        <v>126</v>
      </c>
      <c r="K91">
        <f t="shared" si="87"/>
        <v>2.4118970257435642E-2</v>
      </c>
      <c r="L91">
        <f t="shared" si="88"/>
        <v>0.63221694576355913</v>
      </c>
      <c r="M91">
        <f t="shared" si="89"/>
        <v>0.34366408397900527</v>
      </c>
      <c r="N91">
        <f t="shared" si="59"/>
        <v>3.3804048987753063E-2</v>
      </c>
      <c r="O91">
        <f t="shared" si="90"/>
        <v>4.145077720207254E-2</v>
      </c>
      <c r="P91">
        <f t="shared" si="91"/>
        <v>3.943467088357383E-2</v>
      </c>
      <c r="Q91">
        <f t="shared" si="92"/>
        <v>2.290909090909091E-2</v>
      </c>
      <c r="R91">
        <f>+IFERROR(C91/3.974,"")</f>
        <v>4027.1766482133867</v>
      </c>
      <c r="S91">
        <f>+IFERROR(E91/3.974,"")</f>
        <v>97.131353799698033</v>
      </c>
      <c r="T91">
        <f>+IFERROR(G91/3.974,"")</f>
        <v>2546.0493205837947</v>
      </c>
      <c r="U91">
        <f>+IFERROR(I91/3.974,"")</f>
        <v>1383.9959738298942</v>
      </c>
      <c r="V91" s="12">
        <v>76003</v>
      </c>
      <c r="W91" s="1">
        <f t="shared" si="95"/>
        <v>1772</v>
      </c>
      <c r="X91" s="1">
        <f t="shared" si="60"/>
        <v>238</v>
      </c>
      <c r="Y91" s="34">
        <f>IFERROR(V91/3.974,0)</f>
        <v>19125.062908907901</v>
      </c>
      <c r="Z91" s="14">
        <v>57480</v>
      </c>
      <c r="AA91" s="2">
        <f t="shared" si="100"/>
        <v>1203</v>
      </c>
      <c r="AB91" s="29">
        <f t="shared" si="61"/>
        <v>0.75628593608147043</v>
      </c>
      <c r="AC91" s="32">
        <f t="shared" si="62"/>
        <v>127</v>
      </c>
      <c r="AD91" s="1">
        <f t="shared" si="96"/>
        <v>18523</v>
      </c>
      <c r="AE91" s="1">
        <f t="shared" si="101"/>
        <v>569</v>
      </c>
      <c r="AF91" s="29">
        <f t="shared" si="63"/>
        <v>0.24371406391852954</v>
      </c>
      <c r="AG91" s="32">
        <f t="shared" si="64"/>
        <v>111</v>
      </c>
      <c r="AH91" s="34">
        <f t="shared" si="65"/>
        <v>0.32110609480812641</v>
      </c>
      <c r="AI91" s="34">
        <f>IFERROR(AD91/3.974,0)</f>
        <v>4661.0468042274788</v>
      </c>
      <c r="AJ91" s="14">
        <v>4472</v>
      </c>
      <c r="AK91" s="2">
        <f t="shared" si="102"/>
        <v>115</v>
      </c>
      <c r="AL91" s="2">
        <f t="shared" si="66"/>
        <v>2.6394308010098788E-2</v>
      </c>
      <c r="AM91" s="34">
        <f>IFERROR(AJ91/3.974,0)</f>
        <v>1125.3145445395066</v>
      </c>
      <c r="AN91" s="34">
        <f t="shared" si="67"/>
        <v>0.27943014246438391</v>
      </c>
      <c r="AO91" s="14">
        <v>623</v>
      </c>
      <c r="AP91" s="2">
        <f t="shared" si="103"/>
        <v>16</v>
      </c>
      <c r="AQ91" s="2">
        <f t="shared" si="97"/>
        <v>2.6359143327841839E-2</v>
      </c>
      <c r="AR91" s="34">
        <f>IFERROR(AO91/3.974,0)</f>
        <v>156.76899849018619</v>
      </c>
      <c r="AS91" s="14">
        <v>323</v>
      </c>
      <c r="AT91" s="2">
        <f t="shared" si="98"/>
        <v>-10</v>
      </c>
      <c r="AU91" s="2">
        <f t="shared" si="68"/>
        <v>-3.0030030030030019E-2</v>
      </c>
      <c r="AV91" s="34">
        <f>IFERROR(AS91/3.974,0)</f>
        <v>81.27830900855561</v>
      </c>
      <c r="AW91" s="80">
        <f t="shared" si="69"/>
        <v>2.0182454386403398E-2</v>
      </c>
      <c r="AX91" s="14">
        <v>82</v>
      </c>
      <c r="AY91">
        <f t="shared" si="99"/>
        <v>5</v>
      </c>
      <c r="AZ91">
        <f t="shared" si="70"/>
        <v>6.4935064935064846E-2</v>
      </c>
      <c r="BA91" s="35">
        <f>IFERROR(AX91/3.974,0)</f>
        <v>20.634121791645697</v>
      </c>
      <c r="BB91" s="51">
        <f t="shared" si="71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72"/>
        <v>126</v>
      </c>
      <c r="BE91" s="51">
        <f t="shared" si="73"/>
        <v>2.3446222553033191E-2</v>
      </c>
      <c r="BF91" s="35">
        <f>IFERROR(BC91/3.974,0)</f>
        <v>1383.9959738298942</v>
      </c>
      <c r="BG91" s="35">
        <f t="shared" si="74"/>
        <v>0.34366408397900527</v>
      </c>
      <c r="BH91" s="45">
        <v>1724</v>
      </c>
      <c r="BI91" s="48">
        <f t="shared" si="75"/>
        <v>99</v>
      </c>
      <c r="BJ91" s="14">
        <v>7043</v>
      </c>
      <c r="BK91" s="48">
        <f t="shared" si="76"/>
        <v>247</v>
      </c>
      <c r="BL91" s="14">
        <v>5131</v>
      </c>
      <c r="BM91" s="48">
        <f t="shared" si="77"/>
        <v>140</v>
      </c>
      <c r="BN91" s="14">
        <v>1769</v>
      </c>
      <c r="BO91" s="48">
        <f t="shared" si="78"/>
        <v>44</v>
      </c>
      <c r="BP91" s="14">
        <v>337</v>
      </c>
      <c r="BQ91" s="48">
        <f t="shared" si="79"/>
        <v>11</v>
      </c>
      <c r="BR91" s="17">
        <v>7</v>
      </c>
      <c r="BS91" s="24">
        <f t="shared" si="80"/>
        <v>1</v>
      </c>
      <c r="BT91" s="17">
        <v>27</v>
      </c>
      <c r="BU91" s="24">
        <f t="shared" si="81"/>
        <v>0</v>
      </c>
      <c r="BV91" s="17">
        <v>74</v>
      </c>
      <c r="BW91" s="24">
        <f t="shared" si="82"/>
        <v>2</v>
      </c>
      <c r="BX91" s="17">
        <v>182</v>
      </c>
      <c r="BY91" s="24">
        <f t="shared" si="83"/>
        <v>8</v>
      </c>
      <c r="BZ91" s="20">
        <v>96</v>
      </c>
      <c r="CA91" s="27">
        <f t="shared" si="84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06"/>
        <v>421</v>
      </c>
      <c r="E92" s="10">
        <v>393</v>
      </c>
      <c r="F92">
        <f t="shared" si="93"/>
        <v>7</v>
      </c>
      <c r="G92" s="10">
        <v>10218</v>
      </c>
      <c r="H92">
        <f t="shared" si="105"/>
        <v>100</v>
      </c>
      <c r="I92">
        <f t="shared" si="86"/>
        <v>5814</v>
      </c>
      <c r="J92">
        <f t="shared" si="94"/>
        <v>314</v>
      </c>
      <c r="K92">
        <f t="shared" si="87"/>
        <v>2.3926940639269405E-2</v>
      </c>
      <c r="L92">
        <f t="shared" si="88"/>
        <v>0.62210045662100455</v>
      </c>
      <c r="M92">
        <f t="shared" si="89"/>
        <v>0.35397260273972603</v>
      </c>
      <c r="N92">
        <f t="shared" si="59"/>
        <v>2.5631659056316591E-2</v>
      </c>
      <c r="O92">
        <f t="shared" si="90"/>
        <v>1.7811704834605598E-2</v>
      </c>
      <c r="P92">
        <f t="shared" si="91"/>
        <v>9.7866510080250532E-3</v>
      </c>
      <c r="Q92">
        <f t="shared" si="92"/>
        <v>5.4007567939456484E-2</v>
      </c>
      <c r="R92">
        <f>+IFERROR(C92/3.974,"")</f>
        <v>4133.1152491192752</v>
      </c>
      <c r="S92">
        <f>+IFERROR(E92/3.974,"")</f>
        <v>98.892803220936074</v>
      </c>
      <c r="T92">
        <f>+IFERROR(G92/3.974,"")</f>
        <v>2571.2128837443379</v>
      </c>
      <c r="U92">
        <f>+IFERROR(I92/3.974,"")</f>
        <v>1463.0095621540008</v>
      </c>
      <c r="V92" s="12">
        <v>77592</v>
      </c>
      <c r="W92" s="1">
        <f t="shared" si="95"/>
        <v>1589</v>
      </c>
      <c r="X92" s="1">
        <f t="shared" si="60"/>
        <v>-183</v>
      </c>
      <c r="Y92" s="34">
        <f>IFERROR(V92/3.974,0)</f>
        <v>19524.911927528938</v>
      </c>
      <c r="Z92" s="14">
        <v>58632</v>
      </c>
      <c r="AA92" s="2">
        <f t="shared" si="100"/>
        <v>1152</v>
      </c>
      <c r="AB92" s="29">
        <f t="shared" si="61"/>
        <v>0.75564491184658211</v>
      </c>
      <c r="AC92" s="32">
        <f t="shared" si="62"/>
        <v>-51</v>
      </c>
      <c r="AD92" s="1">
        <f t="shared" si="96"/>
        <v>18960</v>
      </c>
      <c r="AE92" s="1">
        <f t="shared" si="101"/>
        <v>437</v>
      </c>
      <c r="AF92" s="29">
        <f t="shared" si="63"/>
        <v>0.24435508815341789</v>
      </c>
      <c r="AG92" s="32">
        <f t="shared" si="64"/>
        <v>-132</v>
      </c>
      <c r="AH92" s="34">
        <f t="shared" si="65"/>
        <v>0.27501573316551292</v>
      </c>
      <c r="AI92" s="34">
        <f>IFERROR(AD92/3.974,0)</f>
        <v>4771.0115752390539</v>
      </c>
      <c r="AJ92" s="14">
        <v>4726</v>
      </c>
      <c r="AK92" s="2">
        <f t="shared" si="102"/>
        <v>254</v>
      </c>
      <c r="AL92" s="2">
        <f t="shared" si="66"/>
        <v>5.6797853309481283E-2</v>
      </c>
      <c r="AM92" s="34">
        <f>IFERROR(AJ92/3.974,0)</f>
        <v>1189.2299949672872</v>
      </c>
      <c r="AN92" s="34">
        <f t="shared" si="67"/>
        <v>0.28773211567732115</v>
      </c>
      <c r="AO92" s="14">
        <v>667</v>
      </c>
      <c r="AP92" s="2">
        <f t="shared" si="103"/>
        <v>44</v>
      </c>
      <c r="AQ92" s="2">
        <f t="shared" si="97"/>
        <v>7.0626003210272792E-2</v>
      </c>
      <c r="AR92" s="34">
        <f>IFERROR(AO92/3.974,0)</f>
        <v>167.84096628082537</v>
      </c>
      <c r="AS92" s="14">
        <v>337</v>
      </c>
      <c r="AT92" s="2">
        <f t="shared" si="98"/>
        <v>14</v>
      </c>
      <c r="AU92" s="2">
        <f t="shared" si="68"/>
        <v>4.334365325077405E-2</v>
      </c>
      <c r="AV92" s="34">
        <f>IFERROR(AS92/3.974,0)</f>
        <v>84.801207851031705</v>
      </c>
      <c r="AW92" s="80">
        <f t="shared" si="69"/>
        <v>2.0517503805175037E-2</v>
      </c>
      <c r="AX92" s="14">
        <v>84</v>
      </c>
      <c r="AY92">
        <f t="shared" si="99"/>
        <v>2</v>
      </c>
      <c r="AZ92">
        <f t="shared" si="70"/>
        <v>2.4390243902439046E-2</v>
      </c>
      <c r="BA92" s="35">
        <f>IFERROR(AX92/3.974,0)</f>
        <v>21.137393054856567</v>
      </c>
      <c r="BB92" s="51">
        <f t="shared" si="71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72"/>
        <v>314</v>
      </c>
      <c r="BE92" s="51">
        <f t="shared" si="73"/>
        <v>5.7090909090909081E-2</v>
      </c>
      <c r="BF92" s="35">
        <f>IFERROR(BC92/3.974,0)</f>
        <v>1463.0095621540008</v>
      </c>
      <c r="BG92" s="35">
        <f t="shared" si="74"/>
        <v>0.35397260273972603</v>
      </c>
      <c r="BH92" s="45">
        <v>1785</v>
      </c>
      <c r="BI92" s="48">
        <f t="shared" si="75"/>
        <v>61</v>
      </c>
      <c r="BJ92" s="14">
        <v>7219</v>
      </c>
      <c r="BK92" s="48">
        <f t="shared" si="76"/>
        <v>176</v>
      </c>
      <c r="BL92" s="14">
        <v>5253</v>
      </c>
      <c r="BM92" s="48">
        <f t="shared" si="77"/>
        <v>122</v>
      </c>
      <c r="BN92" s="14">
        <v>1817</v>
      </c>
      <c r="BO92" s="48">
        <f t="shared" si="78"/>
        <v>48</v>
      </c>
      <c r="BP92" s="14">
        <v>351</v>
      </c>
      <c r="BQ92" s="48">
        <f t="shared" si="79"/>
        <v>14</v>
      </c>
      <c r="BR92" s="17">
        <v>7</v>
      </c>
      <c r="BS92" s="24">
        <f t="shared" si="80"/>
        <v>0</v>
      </c>
      <c r="BT92" s="17">
        <v>27</v>
      </c>
      <c r="BU92" s="24">
        <f t="shared" si="81"/>
        <v>0</v>
      </c>
      <c r="BV92" s="17">
        <v>75</v>
      </c>
      <c r="BW92" s="24">
        <f t="shared" si="82"/>
        <v>1</v>
      </c>
      <c r="BX92" s="17">
        <v>187</v>
      </c>
      <c r="BY92" s="24">
        <f t="shared" si="83"/>
        <v>5</v>
      </c>
      <c r="BZ92" s="20">
        <v>97</v>
      </c>
      <c r="CA92" s="27">
        <f t="shared" si="84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06"/>
        <v>429</v>
      </c>
      <c r="E93" s="10">
        <v>398</v>
      </c>
      <c r="F93">
        <f t="shared" si="93"/>
        <v>5</v>
      </c>
      <c r="G93" s="10">
        <v>10401</v>
      </c>
      <c r="H93">
        <f t="shared" si="105"/>
        <v>183</v>
      </c>
      <c r="I93">
        <f t="shared" si="86"/>
        <v>6055</v>
      </c>
      <c r="J93">
        <f t="shared" si="94"/>
        <v>241</v>
      </c>
      <c r="K93">
        <f t="shared" si="87"/>
        <v>2.3614572208377833E-2</v>
      </c>
      <c r="L93">
        <f t="shared" si="88"/>
        <v>0.61712353150587396</v>
      </c>
      <c r="M93">
        <f t="shared" si="89"/>
        <v>0.35926189628574817</v>
      </c>
      <c r="N93">
        <f t="shared" si="59"/>
        <v>2.5453898184407263E-2</v>
      </c>
      <c r="O93">
        <f t="shared" si="90"/>
        <v>1.2562814070351759E-2</v>
      </c>
      <c r="P93">
        <f t="shared" si="91"/>
        <v>1.7594462070954716E-2</v>
      </c>
      <c r="Q93">
        <f t="shared" si="92"/>
        <v>3.9801816680429397E-2</v>
      </c>
      <c r="R93">
        <f>+IFERROR(C93/3.974,"")</f>
        <v>4241.0669350780072</v>
      </c>
      <c r="S93">
        <f>+IFERROR(E93/3.974,"")</f>
        <v>100.15098137896325</v>
      </c>
      <c r="T93">
        <f>+IFERROR(G93/3.974,"")</f>
        <v>2617.2622043281326</v>
      </c>
      <c r="U93">
        <f>+IFERROR(I93/3.974,"")</f>
        <v>1523.6537493709109</v>
      </c>
      <c r="V93" s="12">
        <v>79268</v>
      </c>
      <c r="W93" s="1">
        <f t="shared" si="95"/>
        <v>1676</v>
      </c>
      <c r="X93" s="1">
        <f t="shared" si="60"/>
        <v>87</v>
      </c>
      <c r="Y93" s="34">
        <f>IFERROR(V93/3.974,0)</f>
        <v>19946.653246099646</v>
      </c>
      <c r="Z93" s="14">
        <v>59859</v>
      </c>
      <c r="AA93" s="2">
        <f t="shared" si="100"/>
        <v>1227</v>
      </c>
      <c r="AB93" s="29">
        <f t="shared" si="61"/>
        <v>0.75514709592773877</v>
      </c>
      <c r="AC93" s="32">
        <f t="shared" si="62"/>
        <v>75</v>
      </c>
      <c r="AD93" s="1">
        <f t="shared" si="96"/>
        <v>19409</v>
      </c>
      <c r="AE93" s="1">
        <f t="shared" si="101"/>
        <v>449</v>
      </c>
      <c r="AF93" s="29">
        <f t="shared" si="63"/>
        <v>0.24485290407226118</v>
      </c>
      <c r="AG93" s="32">
        <f t="shared" si="64"/>
        <v>12</v>
      </c>
      <c r="AH93" s="34">
        <f t="shared" si="65"/>
        <v>0.2678997613365155</v>
      </c>
      <c r="AI93" s="34">
        <f>IFERROR(AD93/3.974,0)</f>
        <v>4883.995973829894</v>
      </c>
      <c r="AJ93" s="14">
        <v>4942</v>
      </c>
      <c r="AK93" s="2">
        <f t="shared" si="102"/>
        <v>216</v>
      </c>
      <c r="AL93" s="2">
        <f t="shared" si="66"/>
        <v>4.5704612780363973E-2</v>
      </c>
      <c r="AM93" s="34">
        <f>IFERROR(AJ93/3.974,0)</f>
        <v>1243.5832913940612</v>
      </c>
      <c r="AN93" s="34">
        <f t="shared" si="67"/>
        <v>0.29322416043669158</v>
      </c>
      <c r="AO93" s="14">
        <v>686</v>
      </c>
      <c r="AP93" s="2">
        <f t="shared" si="103"/>
        <v>19</v>
      </c>
      <c r="AQ93" s="2">
        <f t="shared" si="97"/>
        <v>2.8485757121439192E-2</v>
      </c>
      <c r="AR93" s="34">
        <f>IFERROR(AO93/3.974,0)</f>
        <v>172.62204328132862</v>
      </c>
      <c r="AS93" s="14">
        <v>340</v>
      </c>
      <c r="AT93" s="2">
        <f t="shared" si="98"/>
        <v>3</v>
      </c>
      <c r="AU93" s="2">
        <f t="shared" si="68"/>
        <v>8.9020771513352859E-3</v>
      </c>
      <c r="AV93" s="34">
        <f>IFERROR(AS93/3.974,0)</f>
        <v>85.556114745848006</v>
      </c>
      <c r="AW93" s="80">
        <f t="shared" si="69"/>
        <v>2.0173252640322773E-2</v>
      </c>
      <c r="AX93" s="14">
        <v>87</v>
      </c>
      <c r="AY93">
        <f t="shared" si="99"/>
        <v>3</v>
      </c>
      <c r="AZ93">
        <f t="shared" si="70"/>
        <v>3.5714285714285809E-2</v>
      </c>
      <c r="BA93" s="35">
        <f>IFERROR(AX93/3.974,0)</f>
        <v>21.892299949672871</v>
      </c>
      <c r="BB93" s="51">
        <f t="shared" si="71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72"/>
        <v>241</v>
      </c>
      <c r="BE93" s="51">
        <f t="shared" si="73"/>
        <v>4.1451668386652818E-2</v>
      </c>
      <c r="BF93" s="35">
        <f>IFERROR(BC93/3.974,0)</f>
        <v>1523.6537493709109</v>
      </c>
      <c r="BG93" s="35">
        <f t="shared" si="74"/>
        <v>0.35926189628574817</v>
      </c>
      <c r="BH93" s="45">
        <v>1850</v>
      </c>
      <c r="BI93" s="48">
        <f t="shared" si="75"/>
        <v>65</v>
      </c>
      <c r="BJ93" s="14">
        <v>7416</v>
      </c>
      <c r="BK93" s="48">
        <f t="shared" si="76"/>
        <v>197</v>
      </c>
      <c r="BL93" s="14">
        <v>5369</v>
      </c>
      <c r="BM93" s="48">
        <f t="shared" si="77"/>
        <v>116</v>
      </c>
      <c r="BN93" s="14">
        <v>1858</v>
      </c>
      <c r="BO93" s="48">
        <f t="shared" si="78"/>
        <v>41</v>
      </c>
      <c r="BP93" s="14">
        <v>361</v>
      </c>
      <c r="BQ93" s="48">
        <f t="shared" si="79"/>
        <v>10</v>
      </c>
      <c r="BR93" s="17">
        <v>7</v>
      </c>
      <c r="BS93" s="24">
        <f t="shared" si="80"/>
        <v>0</v>
      </c>
      <c r="BT93" s="17">
        <v>27</v>
      </c>
      <c r="BU93" s="24">
        <f t="shared" si="81"/>
        <v>0</v>
      </c>
      <c r="BV93" s="17">
        <v>76</v>
      </c>
      <c r="BW93" s="24">
        <f t="shared" si="82"/>
        <v>1</v>
      </c>
      <c r="BX93" s="17">
        <v>190</v>
      </c>
      <c r="BY93" s="24">
        <f t="shared" si="83"/>
        <v>3</v>
      </c>
      <c r="BZ93" s="20">
        <v>98</v>
      </c>
      <c r="CA93" s="27">
        <f t="shared" si="84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06"/>
        <v>379</v>
      </c>
      <c r="E94" s="10">
        <v>403</v>
      </c>
      <c r="F94">
        <f t="shared" si="93"/>
        <v>5</v>
      </c>
      <c r="G94" s="10">
        <v>10561</v>
      </c>
      <c r="H94">
        <f t="shared" si="105"/>
        <v>160</v>
      </c>
      <c r="I94">
        <f t="shared" si="86"/>
        <v>6269</v>
      </c>
      <c r="J94">
        <f t="shared" si="94"/>
        <v>214</v>
      </c>
      <c r="K94">
        <f t="shared" si="87"/>
        <v>2.3385365287529738E-2</v>
      </c>
      <c r="L94">
        <f t="shared" si="88"/>
        <v>0.61283583821737364</v>
      </c>
      <c r="M94">
        <f t="shared" si="89"/>
        <v>0.36377879649509659</v>
      </c>
      <c r="N94">
        <f t="shared" si="59"/>
        <v>2.199268844658504E-2</v>
      </c>
      <c r="O94">
        <f t="shared" si="90"/>
        <v>1.2406947890818859E-2</v>
      </c>
      <c r="P94">
        <f t="shared" si="91"/>
        <v>1.5150080484802576E-2</v>
      </c>
      <c r="Q94">
        <f t="shared" si="92"/>
        <v>3.4136225873345034E-2</v>
      </c>
      <c r="R94">
        <f>+IFERROR(C94/3.974,"")</f>
        <v>4336.4368394564672</v>
      </c>
      <c r="S94">
        <f>+IFERROR(E94/3.974,"")</f>
        <v>101.40915953699043</v>
      </c>
      <c r="T94">
        <f>+IFERROR(G94/3.974,"")</f>
        <v>2657.5239053850023</v>
      </c>
      <c r="U94">
        <f>+IFERROR(I94/3.974,"")</f>
        <v>1577.5037745344739</v>
      </c>
      <c r="V94" s="12">
        <v>80720</v>
      </c>
      <c r="W94" s="1">
        <f t="shared" si="95"/>
        <v>1452</v>
      </c>
      <c r="X94" s="1">
        <f t="shared" si="60"/>
        <v>-224</v>
      </c>
      <c r="Y94" s="34">
        <f>IFERROR(V94/3.974,0)</f>
        <v>20312.028183190738</v>
      </c>
      <c r="Z94" s="14">
        <v>60899</v>
      </c>
      <c r="AA94" s="2">
        <f t="shared" si="100"/>
        <v>1040</v>
      </c>
      <c r="AB94" s="29">
        <f t="shared" si="61"/>
        <v>0.75444747274529234</v>
      </c>
      <c r="AC94" s="32">
        <f t="shared" si="62"/>
        <v>-187</v>
      </c>
      <c r="AD94" s="1">
        <f t="shared" si="96"/>
        <v>19821</v>
      </c>
      <c r="AE94" s="1">
        <f t="shared" si="101"/>
        <v>412</v>
      </c>
      <c r="AF94" s="29">
        <f t="shared" si="63"/>
        <v>0.24555252725470764</v>
      </c>
      <c r="AG94" s="32">
        <f t="shared" si="64"/>
        <v>-37</v>
      </c>
      <c r="AH94" s="34">
        <f t="shared" si="65"/>
        <v>0.28374655647382918</v>
      </c>
      <c r="AI94" s="34">
        <f>IFERROR(AD94/3.974,0)</f>
        <v>4987.6698540513335</v>
      </c>
      <c r="AJ94" s="14">
        <v>5122</v>
      </c>
      <c r="AK94" s="2">
        <f t="shared" si="102"/>
        <v>180</v>
      </c>
      <c r="AL94" s="2">
        <f t="shared" si="66"/>
        <v>3.6422501011736053E-2</v>
      </c>
      <c r="AM94" s="34">
        <f>IFERROR(AJ94/3.974,0)</f>
        <v>1288.8777050830397</v>
      </c>
      <c r="AN94" s="34">
        <f t="shared" si="67"/>
        <v>0.29722044913828122</v>
      </c>
      <c r="AO94" s="14">
        <v>692</v>
      </c>
      <c r="AP94" s="2">
        <f t="shared" si="103"/>
        <v>6</v>
      </c>
      <c r="AQ94" s="2">
        <f t="shared" si="97"/>
        <v>8.7463556851312685E-3</v>
      </c>
      <c r="AR94" s="34">
        <f>IFERROR(AO94/3.974,0)</f>
        <v>174.13185707096125</v>
      </c>
      <c r="AS94" s="14">
        <v>365</v>
      </c>
      <c r="AT94" s="2">
        <f t="shared" si="98"/>
        <v>25</v>
      </c>
      <c r="AU94" s="2">
        <f t="shared" si="68"/>
        <v>7.3529411764705843E-2</v>
      </c>
      <c r="AV94" s="34">
        <f>IFERROR(AS94/3.974,0)</f>
        <v>91.847005535983897</v>
      </c>
      <c r="AW94" s="80">
        <f t="shared" si="69"/>
        <v>2.1180293622700633E-2</v>
      </c>
      <c r="AX94" s="14">
        <v>90</v>
      </c>
      <c r="AY94">
        <f t="shared" si="99"/>
        <v>3</v>
      </c>
      <c r="AZ94">
        <f t="shared" si="70"/>
        <v>3.4482758620689724E-2</v>
      </c>
      <c r="BA94" s="35">
        <f>IFERROR(AX94/3.974,0)</f>
        <v>22.64720684448918</v>
      </c>
      <c r="BB94" s="51">
        <f t="shared" si="71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72"/>
        <v>214</v>
      </c>
      <c r="BE94" s="51">
        <f t="shared" si="73"/>
        <v>3.5342691990090769E-2</v>
      </c>
      <c r="BF94" s="35">
        <f>IFERROR(BC94/3.974,0)</f>
        <v>1577.5037745344739</v>
      </c>
      <c r="BG94" s="35">
        <f t="shared" si="74"/>
        <v>0.36377879649509659</v>
      </c>
      <c r="BH94" s="45">
        <v>1886</v>
      </c>
      <c r="BI94" s="48">
        <f t="shared" si="75"/>
        <v>36</v>
      </c>
      <c r="BJ94" s="14">
        <v>7585</v>
      </c>
      <c r="BK94" s="48">
        <f t="shared" si="76"/>
        <v>169</v>
      </c>
      <c r="BL94" s="14">
        <v>5501</v>
      </c>
      <c r="BM94" s="48">
        <f t="shared" si="77"/>
        <v>132</v>
      </c>
      <c r="BN94" s="14">
        <v>1892</v>
      </c>
      <c r="BO94" s="48">
        <f t="shared" si="78"/>
        <v>34</v>
      </c>
      <c r="BP94" s="14">
        <v>369</v>
      </c>
      <c r="BQ94" s="48">
        <f t="shared" si="79"/>
        <v>8</v>
      </c>
      <c r="BR94" s="17">
        <v>7</v>
      </c>
      <c r="BS94" s="24">
        <f t="shared" si="80"/>
        <v>0</v>
      </c>
      <c r="BT94" s="17">
        <v>27</v>
      </c>
      <c r="BU94" s="24">
        <f t="shared" si="81"/>
        <v>0</v>
      </c>
      <c r="BV94" s="17">
        <v>77</v>
      </c>
      <c r="BW94" s="24">
        <f t="shared" si="82"/>
        <v>1</v>
      </c>
      <c r="BX94" s="17">
        <v>192</v>
      </c>
      <c r="BY94" s="24">
        <f t="shared" si="83"/>
        <v>2</v>
      </c>
      <c r="BZ94" s="20">
        <v>100</v>
      </c>
      <c r="CA94" s="27">
        <f t="shared" si="84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06"/>
        <v>656</v>
      </c>
      <c r="E95" s="10">
        <v>413</v>
      </c>
      <c r="F95">
        <f t="shared" si="93"/>
        <v>10</v>
      </c>
      <c r="G95" s="10">
        <v>10977</v>
      </c>
      <c r="H95">
        <f t="shared" si="105"/>
        <v>416</v>
      </c>
      <c r="I95">
        <f t="shared" si="86"/>
        <v>6499</v>
      </c>
      <c r="J95">
        <f t="shared" si="94"/>
        <v>230</v>
      </c>
      <c r="K95">
        <f t="shared" si="87"/>
        <v>2.3086813125384315E-2</v>
      </c>
      <c r="L95">
        <f t="shared" si="88"/>
        <v>0.61361730672480297</v>
      </c>
      <c r="M95">
        <f t="shared" si="89"/>
        <v>0.36329588014981273</v>
      </c>
      <c r="N95">
        <f t="shared" si="59"/>
        <v>3.6670579685840463E-2</v>
      </c>
      <c r="O95">
        <f t="shared" si="90"/>
        <v>2.4213075060532687E-2</v>
      </c>
      <c r="P95">
        <f t="shared" si="91"/>
        <v>3.7897421882117151E-2</v>
      </c>
      <c r="Q95">
        <f t="shared" si="92"/>
        <v>3.5390060009232192E-2</v>
      </c>
      <c r="R95">
        <f>+IFERROR(C95/3.974,"")</f>
        <v>4501.5098137896321</v>
      </c>
      <c r="S95">
        <f>+IFERROR(E95/3.974,"")</f>
        <v>103.92551585304479</v>
      </c>
      <c r="T95">
        <f>+IFERROR(G95/3.974,"")</f>
        <v>2762.2043281328633</v>
      </c>
      <c r="U95">
        <f>+IFERROR(I95/3.974,"")</f>
        <v>1635.3799698037242</v>
      </c>
      <c r="V95" s="12">
        <v>82774</v>
      </c>
      <c r="W95" s="1">
        <f t="shared" si="95"/>
        <v>2054</v>
      </c>
      <c r="X95" s="1">
        <f t="shared" si="60"/>
        <v>602</v>
      </c>
      <c r="Y95" s="34">
        <f>IFERROR(V95/3.974,0)</f>
        <v>20828.887770508303</v>
      </c>
      <c r="Z95" s="14">
        <v>62284</v>
      </c>
      <c r="AA95" s="2">
        <f t="shared" si="100"/>
        <v>1385</v>
      </c>
      <c r="AB95" s="29">
        <f t="shared" si="61"/>
        <v>0.7524585014618117</v>
      </c>
      <c r="AC95" s="32">
        <f t="shared" si="62"/>
        <v>345</v>
      </c>
      <c r="AD95" s="1">
        <f t="shared" si="96"/>
        <v>20490</v>
      </c>
      <c r="AE95" s="1">
        <f t="shared" si="101"/>
        <v>669</v>
      </c>
      <c r="AF95" s="29">
        <f t="shared" si="63"/>
        <v>0.24754149853818833</v>
      </c>
      <c r="AG95" s="32">
        <f t="shared" si="64"/>
        <v>257</v>
      </c>
      <c r="AH95" s="34">
        <f t="shared" si="65"/>
        <v>0.32570593962999028</v>
      </c>
      <c r="AI95" s="34">
        <f>IFERROR(AD95/3.974,0)</f>
        <v>5156.0140915953698</v>
      </c>
      <c r="AJ95" s="14">
        <v>5315</v>
      </c>
      <c r="AK95" s="2">
        <f t="shared" si="102"/>
        <v>193</v>
      </c>
      <c r="AL95" s="2">
        <f t="shared" si="66"/>
        <v>3.7680593518157002E-2</v>
      </c>
      <c r="AM95" s="34">
        <f>IFERROR(AJ95/3.974,0)</f>
        <v>1337.4433819828887</v>
      </c>
      <c r="AN95" s="34">
        <f t="shared" si="67"/>
        <v>0.29710995583878363</v>
      </c>
      <c r="AO95" s="14">
        <v>712</v>
      </c>
      <c r="AP95" s="2">
        <f t="shared" si="103"/>
        <v>20</v>
      </c>
      <c r="AQ95" s="2">
        <f t="shared" si="97"/>
        <v>2.8901734104046284E-2</v>
      </c>
      <c r="AR95" s="34">
        <f>IFERROR(AO95/3.974,0)</f>
        <v>179.16456970306996</v>
      </c>
      <c r="AS95" s="14">
        <v>381</v>
      </c>
      <c r="AT95" s="2">
        <f t="shared" si="98"/>
        <v>16</v>
      </c>
      <c r="AU95" s="2">
        <f t="shared" si="68"/>
        <v>4.3835616438356206E-2</v>
      </c>
      <c r="AV95" s="34">
        <f>IFERROR(AS95/3.974,0)</f>
        <v>95.873175641670855</v>
      </c>
      <c r="AW95" s="80">
        <f t="shared" si="69"/>
        <v>2.1298004360221365E-2</v>
      </c>
      <c r="AX95" s="14">
        <v>91</v>
      </c>
      <c r="AY95">
        <f t="shared" si="99"/>
        <v>1</v>
      </c>
      <c r="AZ95">
        <f t="shared" si="70"/>
        <v>1.1111111111111072E-2</v>
      </c>
      <c r="BA95" s="35">
        <f>IFERROR(AX95/3.974,0)</f>
        <v>22.898842476094615</v>
      </c>
      <c r="BB95" s="51">
        <f t="shared" si="71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72"/>
        <v>230</v>
      </c>
      <c r="BE95" s="51">
        <f t="shared" si="73"/>
        <v>3.6688467060137286E-2</v>
      </c>
      <c r="BF95" s="35">
        <f>IFERROR(BC95/3.974,0)</f>
        <v>1635.3799698037242</v>
      </c>
      <c r="BG95" s="35">
        <f t="shared" si="74"/>
        <v>0.36329588014981273</v>
      </c>
      <c r="BH95" s="45">
        <v>1973</v>
      </c>
      <c r="BI95" s="48">
        <f t="shared" si="75"/>
        <v>87</v>
      </c>
      <c r="BJ95" s="14">
        <v>7893</v>
      </c>
      <c r="BK95" s="48">
        <f t="shared" si="76"/>
        <v>308</v>
      </c>
      <c r="BL95" s="14">
        <v>5708</v>
      </c>
      <c r="BM95" s="48">
        <f t="shared" si="77"/>
        <v>207</v>
      </c>
      <c r="BN95" s="14">
        <v>1940</v>
      </c>
      <c r="BO95" s="48">
        <f t="shared" si="78"/>
        <v>48</v>
      </c>
      <c r="BP95" s="14">
        <v>375</v>
      </c>
      <c r="BQ95" s="48">
        <f t="shared" si="79"/>
        <v>6</v>
      </c>
      <c r="BR95" s="17">
        <v>7</v>
      </c>
      <c r="BS95" s="24">
        <f t="shared" si="80"/>
        <v>0</v>
      </c>
      <c r="BT95" s="17">
        <v>27</v>
      </c>
      <c r="BU95" s="24">
        <f t="shared" si="81"/>
        <v>0</v>
      </c>
      <c r="BV95" s="17">
        <v>78</v>
      </c>
      <c r="BW95" s="24">
        <f t="shared" si="82"/>
        <v>1</v>
      </c>
      <c r="BX95" s="17">
        <v>197</v>
      </c>
      <c r="BY95" s="24">
        <f t="shared" si="83"/>
        <v>5</v>
      </c>
      <c r="BZ95" s="20">
        <v>104</v>
      </c>
      <c r="CA95" s="27">
        <f t="shared" si="84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06"/>
        <v>697</v>
      </c>
      <c r="E96" s="10">
        <v>418</v>
      </c>
      <c r="F96">
        <f t="shared" si="93"/>
        <v>5</v>
      </c>
      <c r="G96" s="10">
        <v>11077</v>
      </c>
      <c r="H96">
        <f t="shared" si="105"/>
        <v>100</v>
      </c>
      <c r="I96">
        <f t="shared" si="86"/>
        <v>7091</v>
      </c>
      <c r="J96">
        <f t="shared" si="94"/>
        <v>592</v>
      </c>
      <c r="K96">
        <f t="shared" si="87"/>
        <v>2.2490046271387065E-2</v>
      </c>
      <c r="L96">
        <f t="shared" si="88"/>
        <v>0.59598622619175723</v>
      </c>
      <c r="M96">
        <f t="shared" si="89"/>
        <v>0.38152372753685571</v>
      </c>
      <c r="N96">
        <f t="shared" si="59"/>
        <v>3.750134509846121E-2</v>
      </c>
      <c r="O96">
        <f t="shared" si="90"/>
        <v>1.1961722488038277E-2</v>
      </c>
      <c r="P96">
        <f t="shared" si="91"/>
        <v>9.0277150853119072E-3</v>
      </c>
      <c r="Q96">
        <f t="shared" si="92"/>
        <v>8.3486109152446766E-2</v>
      </c>
      <c r="R96">
        <f>+IFERROR(C96/3.974,"")</f>
        <v>4676.8998490186204</v>
      </c>
      <c r="S96">
        <f>+IFERROR(E96/3.974,"")</f>
        <v>105.18369401107196</v>
      </c>
      <c r="T96">
        <f>+IFERROR(G96/3.974,"")</f>
        <v>2787.367891293407</v>
      </c>
      <c r="U96">
        <f>+IFERROR(I96/3.974,"")</f>
        <v>1784.3482637141419</v>
      </c>
      <c r="V96" s="12">
        <v>85007</v>
      </c>
      <c r="W96" s="1">
        <f t="shared" si="95"/>
        <v>2233</v>
      </c>
      <c r="X96" s="1">
        <f t="shared" si="60"/>
        <v>179</v>
      </c>
      <c r="Y96" s="34">
        <f>IFERROR(V96/3.974,0)</f>
        <v>21390.790135883239</v>
      </c>
      <c r="Z96" s="14">
        <v>63805</v>
      </c>
      <c r="AA96" s="2">
        <f t="shared" si="100"/>
        <v>1521</v>
      </c>
      <c r="AB96" s="29">
        <f t="shared" si="61"/>
        <v>0.75058524592092413</v>
      </c>
      <c r="AC96" s="32">
        <f t="shared" si="62"/>
        <v>136</v>
      </c>
      <c r="AD96" s="1">
        <f t="shared" si="96"/>
        <v>21202</v>
      </c>
      <c r="AE96" s="1">
        <f t="shared" si="101"/>
        <v>712</v>
      </c>
      <c r="AF96" s="29">
        <f t="shared" si="63"/>
        <v>0.24941475407907585</v>
      </c>
      <c r="AG96" s="32">
        <f t="shared" si="64"/>
        <v>43</v>
      </c>
      <c r="AH96" s="34">
        <f t="shared" si="65"/>
        <v>0.31885356023287059</v>
      </c>
      <c r="AI96" s="34">
        <f>IFERROR(AD96/3.974,0)</f>
        <v>5335.1786612984397</v>
      </c>
      <c r="AJ96" s="14">
        <v>5910</v>
      </c>
      <c r="AK96" s="2">
        <f t="shared" si="102"/>
        <v>595</v>
      </c>
      <c r="AL96" s="2">
        <f t="shared" si="66"/>
        <v>0.11194731890874876</v>
      </c>
      <c r="AM96" s="34">
        <f>IFERROR(AJ96/3.974,0)</f>
        <v>1487.1665827881227</v>
      </c>
      <c r="AN96" s="34">
        <f t="shared" si="67"/>
        <v>0.31798127622942002</v>
      </c>
      <c r="AO96" s="14">
        <v>695</v>
      </c>
      <c r="AP96" s="2">
        <f t="shared" si="103"/>
        <v>-17</v>
      </c>
      <c r="AQ96" s="2">
        <f t="shared" si="97"/>
        <v>-2.3876404494381998E-2</v>
      </c>
      <c r="AR96" s="34">
        <f>IFERROR(AO96/3.974,0)</f>
        <v>174.88676396577753</v>
      </c>
      <c r="AS96" s="14">
        <v>390</v>
      </c>
      <c r="AT96" s="2">
        <f t="shared" si="98"/>
        <v>9</v>
      </c>
      <c r="AU96" s="2">
        <f t="shared" si="68"/>
        <v>2.3622047244094446E-2</v>
      </c>
      <c r="AV96" s="34">
        <f>IFERROR(AS96/3.974,0)</f>
        <v>98.137896326119773</v>
      </c>
      <c r="AW96" s="80">
        <f t="shared" si="69"/>
        <v>2.0983535994834823E-2</v>
      </c>
      <c r="AX96" s="14">
        <v>96</v>
      </c>
      <c r="AY96">
        <f t="shared" si="99"/>
        <v>5</v>
      </c>
      <c r="AZ96">
        <f t="shared" si="70"/>
        <v>5.4945054945054972E-2</v>
      </c>
      <c r="BA96" s="35">
        <f>IFERROR(AX96/3.974,0)</f>
        <v>24.157020634121789</v>
      </c>
      <c r="BB96" s="51">
        <f t="shared" si="71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72"/>
        <v>592</v>
      </c>
      <c r="BE96" s="51">
        <f t="shared" si="73"/>
        <v>9.1090937067241029E-2</v>
      </c>
      <c r="BF96" s="35">
        <f>IFERROR(BC96/3.974,0)</f>
        <v>1784.3482637141419</v>
      </c>
      <c r="BG96" s="35">
        <f t="shared" si="74"/>
        <v>0.38152372753685571</v>
      </c>
      <c r="BH96" s="45">
        <v>2074</v>
      </c>
      <c r="BI96" s="48">
        <f t="shared" si="75"/>
        <v>101</v>
      </c>
      <c r="BJ96" s="14">
        <v>8216</v>
      </c>
      <c r="BK96" s="48">
        <f t="shared" si="76"/>
        <v>323</v>
      </c>
      <c r="BL96" s="14">
        <v>5905</v>
      </c>
      <c r="BM96" s="48">
        <f t="shared" si="77"/>
        <v>197</v>
      </c>
      <c r="BN96" s="14">
        <v>2008</v>
      </c>
      <c r="BO96" s="48">
        <f t="shared" si="78"/>
        <v>68</v>
      </c>
      <c r="BP96" s="14">
        <v>383</v>
      </c>
      <c r="BQ96" s="48">
        <f t="shared" si="79"/>
        <v>8</v>
      </c>
      <c r="BR96" s="17">
        <v>7</v>
      </c>
      <c r="BS96" s="24">
        <f t="shared" si="80"/>
        <v>0</v>
      </c>
      <c r="BT96" s="17">
        <v>27</v>
      </c>
      <c r="BU96" s="24">
        <f t="shared" si="81"/>
        <v>0</v>
      </c>
      <c r="BV96" s="17">
        <v>78</v>
      </c>
      <c r="BW96" s="24">
        <f t="shared" si="82"/>
        <v>0</v>
      </c>
      <c r="BX96" s="17">
        <v>200</v>
      </c>
      <c r="BY96" s="24">
        <f t="shared" si="83"/>
        <v>3</v>
      </c>
      <c r="BZ96" s="20">
        <v>106</v>
      </c>
      <c r="CA96" s="27">
        <f t="shared" si="84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06"/>
        <v>625</v>
      </c>
      <c r="E97" s="10">
        <v>421</v>
      </c>
      <c r="F97">
        <f t="shared" si="93"/>
        <v>3</v>
      </c>
      <c r="G97" s="10">
        <v>13759</v>
      </c>
      <c r="H97">
        <f>G97-G96</f>
        <v>2682</v>
      </c>
      <c r="I97">
        <f t="shared" si="86"/>
        <v>5031</v>
      </c>
      <c r="J97">
        <f t="shared" si="94"/>
        <v>-2060</v>
      </c>
      <c r="K97">
        <f t="shared" si="87"/>
        <v>2.1914528134922701E-2</v>
      </c>
      <c r="L97">
        <f t="shared" si="88"/>
        <v>0.71620425797720055</v>
      </c>
      <c r="M97">
        <f t="shared" si="89"/>
        <v>0.26188121388787672</v>
      </c>
      <c r="N97">
        <f t="shared" si="59"/>
        <v>3.2533444380823485E-2</v>
      </c>
      <c r="O97">
        <f t="shared" si="90"/>
        <v>7.1258907363420431E-3</v>
      </c>
      <c r="P97">
        <f t="shared" si="91"/>
        <v>0.19492695690093756</v>
      </c>
      <c r="Q97">
        <f t="shared" si="92"/>
        <v>-0.40946133969389781</v>
      </c>
      <c r="R97">
        <f>+IFERROR(C97/3.974,"")</f>
        <v>4834.1721187720177</v>
      </c>
      <c r="S97">
        <f>+IFERROR(E97/3.974,"")</f>
        <v>105.93860090588826</v>
      </c>
      <c r="T97">
        <f>+IFERROR(G97/3.974,"")</f>
        <v>3462.2546552591843</v>
      </c>
      <c r="U97">
        <f>+IFERROR(I97/3.974,"")</f>
        <v>1265.9788626069451</v>
      </c>
      <c r="V97" s="12">
        <v>87041</v>
      </c>
      <c r="W97" s="1">
        <f t="shared" si="95"/>
        <v>2034</v>
      </c>
      <c r="X97" s="1">
        <f t="shared" si="60"/>
        <v>-199</v>
      </c>
      <c r="Y97" s="34">
        <f>IFERROR(V97/3.974,0)</f>
        <v>21902.617010568694</v>
      </c>
      <c r="Z97" s="14">
        <v>65209</v>
      </c>
      <c r="AA97" s="2">
        <f t="shared" si="100"/>
        <v>1404</v>
      </c>
      <c r="AB97" s="29">
        <f t="shared" si="61"/>
        <v>0.74917567583093025</v>
      </c>
      <c r="AC97" s="32">
        <f t="shared" si="62"/>
        <v>-117</v>
      </c>
      <c r="AD97" s="1">
        <f t="shared" si="96"/>
        <v>21832</v>
      </c>
      <c r="AE97" s="1">
        <f t="shared" si="101"/>
        <v>630</v>
      </c>
      <c r="AF97" s="29">
        <f t="shared" si="63"/>
        <v>0.25082432416906975</v>
      </c>
      <c r="AG97" s="32">
        <f t="shared" si="64"/>
        <v>-82</v>
      </c>
      <c r="AH97" s="34">
        <f t="shared" si="65"/>
        <v>0.30973451327433627</v>
      </c>
      <c r="AI97" s="34">
        <f>IFERROR(AD97/3.974,0)</f>
        <v>5493.7091092098635</v>
      </c>
      <c r="AJ97" s="14">
        <v>3798</v>
      </c>
      <c r="AK97" s="2">
        <f t="shared" si="102"/>
        <v>-2112</v>
      </c>
      <c r="AL97" s="2">
        <f t="shared" si="66"/>
        <v>-0.35736040609137054</v>
      </c>
      <c r="AM97" s="34">
        <f>IFERROR(AJ97/3.974,0)</f>
        <v>955.71212883744329</v>
      </c>
      <c r="AN97" s="34">
        <f t="shared" si="67"/>
        <v>0.19769923481338816</v>
      </c>
      <c r="AO97" s="14">
        <v>739</v>
      </c>
      <c r="AP97" s="2">
        <f t="shared" si="103"/>
        <v>44</v>
      </c>
      <c r="AQ97" s="2">
        <f t="shared" si="97"/>
        <v>6.3309352517985529E-2</v>
      </c>
      <c r="AR97" s="34">
        <f>IFERROR(AO97/3.974,0)</f>
        <v>185.95873175641671</v>
      </c>
      <c r="AS97" s="14">
        <v>398</v>
      </c>
      <c r="AT97" s="2">
        <f t="shared" si="98"/>
        <v>8</v>
      </c>
      <c r="AU97" s="2">
        <f t="shared" si="68"/>
        <v>2.051282051282044E-2</v>
      </c>
      <c r="AV97" s="34">
        <f>IFERROR(AS97/3.974,0)</f>
        <v>100.15098137896325</v>
      </c>
      <c r="AW97" s="80">
        <f t="shared" si="69"/>
        <v>2.0717297381708397E-2</v>
      </c>
      <c r="AX97" s="14">
        <v>96</v>
      </c>
      <c r="AY97">
        <f t="shared" si="99"/>
        <v>0</v>
      </c>
      <c r="AZ97">
        <f t="shared" si="70"/>
        <v>0</v>
      </c>
      <c r="BA97" s="35">
        <f>IFERROR(AX97/3.974,0)</f>
        <v>24.157020634121789</v>
      </c>
      <c r="BB97" s="51">
        <f t="shared" si="71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72"/>
        <v>-2060</v>
      </c>
      <c r="BE97" s="51">
        <f t="shared" si="73"/>
        <v>-0.2905090960372303</v>
      </c>
      <c r="BF97" s="35">
        <f>IFERROR(BC97/3.974,0)</f>
        <v>1265.9788626069451</v>
      </c>
      <c r="BG97" s="35">
        <f t="shared" si="74"/>
        <v>0.26188121388787672</v>
      </c>
      <c r="BH97" s="45">
        <v>2161</v>
      </c>
      <c r="BI97" s="48">
        <f t="shared" si="75"/>
        <v>87</v>
      </c>
      <c r="BJ97" s="14">
        <v>8517</v>
      </c>
      <c r="BK97" s="48">
        <f t="shared" si="76"/>
        <v>301</v>
      </c>
      <c r="BL97" s="14">
        <v>6072</v>
      </c>
      <c r="BM97" s="48">
        <f t="shared" si="77"/>
        <v>167</v>
      </c>
      <c r="BN97" s="14">
        <v>2070</v>
      </c>
      <c r="BO97" s="48">
        <f t="shared" si="78"/>
        <v>62</v>
      </c>
      <c r="BP97" s="14">
        <v>391</v>
      </c>
      <c r="BQ97" s="48">
        <f t="shared" si="79"/>
        <v>8</v>
      </c>
      <c r="BR97" s="17">
        <v>7</v>
      </c>
      <c r="BS97" s="24">
        <f t="shared" si="80"/>
        <v>0</v>
      </c>
      <c r="BT97" s="17">
        <v>27</v>
      </c>
      <c r="BU97" s="24">
        <f t="shared" si="81"/>
        <v>0</v>
      </c>
      <c r="BV97" s="17">
        <v>78</v>
      </c>
      <c r="BW97" s="24">
        <f t="shared" si="82"/>
        <v>0</v>
      </c>
      <c r="BX97" s="17">
        <v>202</v>
      </c>
      <c r="BY97" s="24">
        <f t="shared" si="83"/>
        <v>2</v>
      </c>
      <c r="BZ97" s="20">
        <v>107</v>
      </c>
      <c r="CA97" s="27">
        <f t="shared" si="84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06"/>
        <v>848</v>
      </c>
      <c r="E98" s="10">
        <v>429</v>
      </c>
      <c r="F98">
        <f t="shared" si="93"/>
        <v>8</v>
      </c>
      <c r="G98" s="10">
        <v>13759</v>
      </c>
      <c r="H98">
        <f t="shared" ref="H98:H108" si="107">G98-G97</f>
        <v>0</v>
      </c>
      <c r="I98">
        <f t="shared" si="86"/>
        <v>5871</v>
      </c>
      <c r="J98">
        <f t="shared" si="94"/>
        <v>840</v>
      </c>
      <c r="K98">
        <f t="shared" si="87"/>
        <v>2.1386908619572261E-2</v>
      </c>
      <c r="L98">
        <f t="shared" si="88"/>
        <v>0.6859265167755122</v>
      </c>
      <c r="M98">
        <f t="shared" si="89"/>
        <v>0.29268657460491548</v>
      </c>
      <c r="N98">
        <f t="shared" ref="N98:N129" si="108">+IFERROR(D98/C98,"")</f>
        <v>4.2275287900692952E-2</v>
      </c>
      <c r="O98">
        <f t="shared" si="90"/>
        <v>1.8648018648018648E-2</v>
      </c>
      <c r="P98">
        <f t="shared" si="91"/>
        <v>0</v>
      </c>
      <c r="Q98">
        <f t="shared" si="92"/>
        <v>0.14307613694430249</v>
      </c>
      <c r="R98">
        <f>+IFERROR(C98/3.974,"")</f>
        <v>5047.5591343734268</v>
      </c>
      <c r="S98">
        <f>+IFERROR(E98/3.974,"")</f>
        <v>107.95168595873174</v>
      </c>
      <c r="T98">
        <f>+IFERROR(G98/3.974,"")</f>
        <v>3462.2546552591843</v>
      </c>
      <c r="U98">
        <f>+IFERROR(I98/3.974,"")</f>
        <v>1477.3527931555107</v>
      </c>
      <c r="V98" s="12">
        <v>89736</v>
      </c>
      <c r="W98" s="1">
        <f t="shared" si="95"/>
        <v>2695</v>
      </c>
      <c r="X98" s="1">
        <f t="shared" si="60"/>
        <v>661</v>
      </c>
      <c r="Y98" s="34">
        <f>IFERROR(V98/3.974,0)</f>
        <v>22580.775037745345</v>
      </c>
      <c r="Z98" s="14">
        <v>67027</v>
      </c>
      <c r="AA98" s="2">
        <f t="shared" si="100"/>
        <v>1818</v>
      </c>
      <c r="AB98" s="29">
        <f t="shared" si="61"/>
        <v>0.74693545511277526</v>
      </c>
      <c r="AC98" s="32">
        <f t="shared" si="62"/>
        <v>414</v>
      </c>
      <c r="AD98" s="1">
        <f t="shared" si="96"/>
        <v>22709</v>
      </c>
      <c r="AE98" s="1">
        <f t="shared" si="101"/>
        <v>877</v>
      </c>
      <c r="AF98" s="29">
        <f t="shared" si="63"/>
        <v>0.25306454488722474</v>
      </c>
      <c r="AG98" s="32">
        <f t="shared" si="64"/>
        <v>247</v>
      </c>
      <c r="AH98" s="34">
        <f t="shared" ref="AH98:AH129" si="109">IFERROR(AE98/W98,0)</f>
        <v>0.32541743970315401</v>
      </c>
      <c r="AI98" s="34">
        <f>IFERROR(AD98/3.974,0)</f>
        <v>5714.3935581278311</v>
      </c>
      <c r="AJ98" s="14">
        <v>4607</v>
      </c>
      <c r="AK98" s="2">
        <f t="shared" si="102"/>
        <v>809</v>
      </c>
      <c r="AL98" s="2">
        <f t="shared" ref="AL98:AL129" si="110">IFERROR(AJ98/AJ97,0)-1</f>
        <v>0.21300684570826744</v>
      </c>
      <c r="AM98" s="34">
        <f>IFERROR(AJ98/3.974,0)</f>
        <v>1159.2853548062405</v>
      </c>
      <c r="AN98" s="34">
        <f t="shared" ref="AN98:AN129" si="111">IFERROR(AJ98/C98," ")</f>
        <v>0.22967246622463733</v>
      </c>
      <c r="AO98" s="14">
        <v>755</v>
      </c>
      <c r="AP98" s="2">
        <f t="shared" si="103"/>
        <v>16</v>
      </c>
      <c r="AQ98" s="2">
        <f t="shared" si="97"/>
        <v>2.1650879566982306E-2</v>
      </c>
      <c r="AR98" s="34">
        <f>IFERROR(AO98/3.974,0)</f>
        <v>189.98490186210367</v>
      </c>
      <c r="AS98" s="14">
        <v>412</v>
      </c>
      <c r="AT98" s="2">
        <f t="shared" si="98"/>
        <v>14</v>
      </c>
      <c r="AU98" s="2">
        <f t="shared" ref="AU98:AU129" si="112">IFERROR(AS98/AS97,0)-1</f>
        <v>3.5175879396984966E-2</v>
      </c>
      <c r="AV98" s="34">
        <f>IFERROR(AS98/3.974,0)</f>
        <v>103.67388022143935</v>
      </c>
      <c r="AW98" s="80">
        <f t="shared" ref="AW98:AW129" si="113">IFERROR(AS98/C98," ")</f>
        <v>2.0539408744204596E-2</v>
      </c>
      <c r="AX98" s="14">
        <v>97</v>
      </c>
      <c r="AY98">
        <f t="shared" si="99"/>
        <v>1</v>
      </c>
      <c r="AZ98">
        <f t="shared" ref="AZ98:AZ129" si="114">IFERROR(AX98/AX97,0)-1</f>
        <v>1.0416666666666741E-2</v>
      </c>
      <c r="BA98" s="35">
        <f>IFERROR(AX98/3.974,0)</f>
        <v>24.408656265727227</v>
      </c>
      <c r="BB98" s="51">
        <f t="shared" ref="BB98:BB129" si="115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72"/>
        <v>840</v>
      </c>
      <c r="BE98" s="51">
        <f t="shared" ref="BE98:BE129" si="116">IFERROR(BC98/BC97,0)-1</f>
        <v>0.16696481812760888</v>
      </c>
      <c r="BF98" s="35">
        <f>IFERROR(BC98/3.974,0)</f>
        <v>1477.3527931555107</v>
      </c>
      <c r="BG98" s="35">
        <f t="shared" ref="BG98:BG129" si="117">IFERROR(BC98/C98," ")</f>
        <v>0.29268657460491548</v>
      </c>
      <c r="BH98" s="45">
        <v>2283</v>
      </c>
      <c r="BI98" s="48">
        <f t="shared" si="75"/>
        <v>122</v>
      </c>
      <c r="BJ98" s="14">
        <v>8901</v>
      </c>
      <c r="BK98" s="48">
        <f t="shared" si="76"/>
        <v>384</v>
      </c>
      <c r="BL98" s="14">
        <v>6317</v>
      </c>
      <c r="BM98" s="48">
        <f t="shared" si="77"/>
        <v>245</v>
      </c>
      <c r="BN98" s="14">
        <v>2156</v>
      </c>
      <c r="BO98" s="48">
        <f t="shared" si="78"/>
        <v>86</v>
      </c>
      <c r="BP98" s="14">
        <v>402</v>
      </c>
      <c r="BQ98" s="48">
        <f t="shared" si="79"/>
        <v>11</v>
      </c>
      <c r="BR98" s="17">
        <v>8</v>
      </c>
      <c r="BS98" s="24">
        <f t="shared" si="80"/>
        <v>1</v>
      </c>
      <c r="BT98" s="17">
        <v>27</v>
      </c>
      <c r="BU98" s="24">
        <f t="shared" si="81"/>
        <v>0</v>
      </c>
      <c r="BV98" s="17">
        <v>79</v>
      </c>
      <c r="BW98" s="24">
        <f t="shared" si="82"/>
        <v>1</v>
      </c>
      <c r="BX98" s="17">
        <v>207</v>
      </c>
      <c r="BY98" s="24">
        <f t="shared" si="83"/>
        <v>5</v>
      </c>
      <c r="BZ98" s="20">
        <v>108</v>
      </c>
      <c r="CA98" s="27">
        <f t="shared" si="84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18">IFERROR(C99-C98,"")</f>
        <v>627</v>
      </c>
      <c r="E99" s="10">
        <v>437</v>
      </c>
      <c r="F99">
        <f t="shared" si="93"/>
        <v>8</v>
      </c>
      <c r="G99" s="10">
        <v>13766</v>
      </c>
      <c r="H99">
        <f t="shared" si="107"/>
        <v>7</v>
      </c>
      <c r="I99">
        <f t="shared" si="86"/>
        <v>6483</v>
      </c>
      <c r="J99">
        <f t="shared" si="94"/>
        <v>612</v>
      </c>
      <c r="K99">
        <f t="shared" si="87"/>
        <v>2.1125398820458281E-2</v>
      </c>
      <c r="L99">
        <f t="shared" si="88"/>
        <v>0.66547423378130133</v>
      </c>
      <c r="M99">
        <f t="shared" si="89"/>
        <v>0.31340036739824034</v>
      </c>
      <c r="N99">
        <f t="shared" si="108"/>
        <v>3.0310354829353185E-2</v>
      </c>
      <c r="O99">
        <f t="shared" si="90"/>
        <v>1.8306636155606407E-2</v>
      </c>
      <c r="P99">
        <f t="shared" si="91"/>
        <v>5.0849920092982707E-4</v>
      </c>
      <c r="Q99">
        <f t="shared" si="92"/>
        <v>9.4400740397963909E-2</v>
      </c>
      <c r="R99">
        <f>+IFERROR(C99/3.974,"")</f>
        <v>5205.334675390035</v>
      </c>
      <c r="S99">
        <f>+IFERROR(E99/3.974,"")</f>
        <v>109.96477101157524</v>
      </c>
      <c r="T99">
        <f>+IFERROR(G99/3.974,"")</f>
        <v>3464.0161046804224</v>
      </c>
      <c r="U99">
        <f>+IFERROR(I99/3.974,"")</f>
        <v>1631.3537996980372</v>
      </c>
      <c r="V99" s="12">
        <v>91637</v>
      </c>
      <c r="W99" s="1">
        <f t="shared" si="95"/>
        <v>1901</v>
      </c>
      <c r="X99" s="1">
        <f t="shared" si="60"/>
        <v>-794</v>
      </c>
      <c r="Y99" s="34">
        <f>IFERROR(V99/3.974,0)</f>
        <v>23059.134373427278</v>
      </c>
      <c r="Z99" s="14">
        <v>68280</v>
      </c>
      <c r="AA99" s="2">
        <f t="shared" si="100"/>
        <v>1253</v>
      </c>
      <c r="AB99" s="29">
        <f t="shared" si="61"/>
        <v>0.74511387321715028</v>
      </c>
      <c r="AC99" s="32">
        <f t="shared" si="62"/>
        <v>-565</v>
      </c>
      <c r="AD99" s="1">
        <f t="shared" si="96"/>
        <v>23357</v>
      </c>
      <c r="AE99" s="1">
        <f t="shared" si="101"/>
        <v>648</v>
      </c>
      <c r="AF99" s="29">
        <f t="shared" si="63"/>
        <v>0.25488612678284972</v>
      </c>
      <c r="AG99" s="32">
        <f t="shared" si="64"/>
        <v>-229</v>
      </c>
      <c r="AH99" s="34">
        <f t="shared" si="109"/>
        <v>0.3408732246186218</v>
      </c>
      <c r="AI99" s="34">
        <f>IFERROR(AD99/3.974,0)</f>
        <v>5877.4534474081529</v>
      </c>
      <c r="AJ99" s="14">
        <v>5157</v>
      </c>
      <c r="AK99" s="2">
        <f t="shared" si="102"/>
        <v>550</v>
      </c>
      <c r="AL99" s="2">
        <f t="shared" si="110"/>
        <v>0.1193835467766442</v>
      </c>
      <c r="AM99" s="34">
        <f>IFERROR(AJ99/3.974,0)</f>
        <v>1297.68495218923</v>
      </c>
      <c r="AN99" s="34">
        <f t="shared" si="111"/>
        <v>0.24929904283090012</v>
      </c>
      <c r="AO99" s="14">
        <v>804</v>
      </c>
      <c r="AP99" s="2">
        <f t="shared" si="103"/>
        <v>49</v>
      </c>
      <c r="AQ99" s="2">
        <f t="shared" si="97"/>
        <v>6.4900662251655694E-2</v>
      </c>
      <c r="AR99" s="34">
        <f>IFERROR(AO99/3.974,0)</f>
        <v>202.31504781076998</v>
      </c>
      <c r="AS99" s="14">
        <v>420</v>
      </c>
      <c r="AT99" s="2">
        <f t="shared" si="98"/>
        <v>8</v>
      </c>
      <c r="AU99" s="2">
        <f t="shared" si="112"/>
        <v>1.9417475728155331E-2</v>
      </c>
      <c r="AV99" s="34">
        <f>IFERROR(AS99/3.974,0)</f>
        <v>105.68696527428283</v>
      </c>
      <c r="AW99" s="80">
        <f t="shared" si="113"/>
        <v>2.0303586967030843E-2</v>
      </c>
      <c r="AX99" s="14">
        <v>102</v>
      </c>
      <c r="AY99">
        <f t="shared" si="99"/>
        <v>5</v>
      </c>
      <c r="AZ99">
        <f t="shared" si="114"/>
        <v>5.1546391752577359E-2</v>
      </c>
      <c r="BA99" s="35">
        <f>IFERROR(AX99/3.974,0)</f>
        <v>25.666834423754402</v>
      </c>
      <c r="BB99" s="51">
        <f t="shared" si="115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72"/>
        <v>612</v>
      </c>
      <c r="BE99" s="51">
        <f t="shared" si="116"/>
        <v>0.10424118548799188</v>
      </c>
      <c r="BF99" s="35">
        <f>IFERROR(BC99/3.974,0)</f>
        <v>1631.3537996980372</v>
      </c>
      <c r="BG99" s="35">
        <f t="shared" si="117"/>
        <v>0.31340036739824034</v>
      </c>
      <c r="BH99" s="45">
        <v>2363</v>
      </c>
      <c r="BI99" s="48">
        <f t="shared" si="75"/>
        <v>80</v>
      </c>
      <c r="BJ99" s="14">
        <v>9196</v>
      </c>
      <c r="BK99" s="48">
        <f t="shared" si="76"/>
        <v>295</v>
      </c>
      <c r="BL99" s="14">
        <v>6508</v>
      </c>
      <c r="BM99" s="48">
        <f t="shared" si="77"/>
        <v>191</v>
      </c>
      <c r="BN99" s="14">
        <v>2205</v>
      </c>
      <c r="BO99" s="48">
        <f t="shared" si="78"/>
        <v>49</v>
      </c>
      <c r="BP99" s="14">
        <v>414</v>
      </c>
      <c r="BQ99" s="48">
        <f t="shared" si="79"/>
        <v>12</v>
      </c>
      <c r="BR99" s="17">
        <v>8</v>
      </c>
      <c r="BS99" s="24">
        <f t="shared" si="80"/>
        <v>0</v>
      </c>
      <c r="BT99" s="17">
        <v>27</v>
      </c>
      <c r="BU99" s="24">
        <f t="shared" si="81"/>
        <v>0</v>
      </c>
      <c r="BV99" s="17">
        <v>81</v>
      </c>
      <c r="BW99" s="24">
        <f t="shared" si="82"/>
        <v>2</v>
      </c>
      <c r="BX99" s="17">
        <v>212</v>
      </c>
      <c r="BY99" s="24">
        <f t="shared" si="83"/>
        <v>5</v>
      </c>
      <c r="BZ99" s="20">
        <v>109</v>
      </c>
      <c r="CA99" s="27">
        <f t="shared" si="84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18"/>
        <v>736</v>
      </c>
      <c r="E100" s="10">
        <v>448</v>
      </c>
      <c r="F100">
        <f t="shared" ref="F100:F131" si="119">E100-E99</f>
        <v>11</v>
      </c>
      <c r="G100" s="10">
        <v>13766</v>
      </c>
      <c r="H100">
        <f t="shared" si="107"/>
        <v>0</v>
      </c>
      <c r="I100">
        <f t="shared" si="86"/>
        <v>7208</v>
      </c>
      <c r="J100">
        <f t="shared" si="94"/>
        <v>725</v>
      </c>
      <c r="K100">
        <f t="shared" si="87"/>
        <v>2.0913080011203435E-2</v>
      </c>
      <c r="L100">
        <f t="shared" si="88"/>
        <v>0.64261040052282703</v>
      </c>
      <c r="M100">
        <f t="shared" si="89"/>
        <v>0.33647651946596957</v>
      </c>
      <c r="N100">
        <f t="shared" si="108"/>
        <v>3.4357202875548498E-2</v>
      </c>
      <c r="O100">
        <f t="shared" si="90"/>
        <v>2.4553571428571428E-2</v>
      </c>
      <c r="P100">
        <f t="shared" si="91"/>
        <v>0</v>
      </c>
      <c r="Q100">
        <f t="shared" si="92"/>
        <v>0.1005826859045505</v>
      </c>
      <c r="R100">
        <f>+IFERROR(C100/3.974,"")</f>
        <v>5390.538500251635</v>
      </c>
      <c r="S100">
        <f>+IFERROR(E100/3.974,"")</f>
        <v>112.73276295923502</v>
      </c>
      <c r="T100">
        <f>+IFERROR(G100/3.974,"")</f>
        <v>3464.0161046804224</v>
      </c>
      <c r="U100">
        <f>+IFERROR(I100/3.974,"")</f>
        <v>1813.7896326119778</v>
      </c>
      <c r="V100" s="12">
        <v>93646</v>
      </c>
      <c r="W100" s="1">
        <f t="shared" si="95"/>
        <v>2009</v>
      </c>
      <c r="X100" s="1">
        <f t="shared" si="60"/>
        <v>108</v>
      </c>
      <c r="Y100" s="34">
        <f>IFERROR(V100/3.974,0)</f>
        <v>23564.670357322597</v>
      </c>
      <c r="Z100" s="14">
        <v>69528</v>
      </c>
      <c r="AA100" s="2">
        <f t="shared" si="100"/>
        <v>1248</v>
      </c>
      <c r="AB100" s="29">
        <f t="shared" si="61"/>
        <v>0.74245563077974497</v>
      </c>
      <c r="AC100" s="32">
        <f t="shared" si="62"/>
        <v>-5</v>
      </c>
      <c r="AD100" s="1">
        <f t="shared" si="96"/>
        <v>24118</v>
      </c>
      <c r="AE100" s="1">
        <f t="shared" si="101"/>
        <v>761</v>
      </c>
      <c r="AF100" s="29">
        <f t="shared" si="63"/>
        <v>0.25754436922025498</v>
      </c>
      <c r="AG100" s="32">
        <f t="shared" si="64"/>
        <v>113</v>
      </c>
      <c r="AH100" s="34">
        <f t="shared" si="109"/>
        <v>0.37879542060726729</v>
      </c>
      <c r="AI100" s="34">
        <f>IFERROR(AD100/3.974,0)</f>
        <v>6068.9481630598893</v>
      </c>
      <c r="AJ100" s="14">
        <v>5824</v>
      </c>
      <c r="AK100" s="2">
        <f t="shared" si="102"/>
        <v>667</v>
      </c>
      <c r="AL100" s="2">
        <f t="shared" si="110"/>
        <v>0.12933876284661627</v>
      </c>
      <c r="AM100" s="34">
        <f>IFERROR(AJ100/3.974,0)</f>
        <v>1465.5259184700553</v>
      </c>
      <c r="AN100" s="34">
        <f t="shared" si="111"/>
        <v>0.27187004014564464</v>
      </c>
      <c r="AO100" s="14">
        <v>833</v>
      </c>
      <c r="AP100" s="2">
        <f t="shared" si="103"/>
        <v>29</v>
      </c>
      <c r="AQ100" s="2">
        <f t="shared" si="97"/>
        <v>3.6069651741293507E-2</v>
      </c>
      <c r="AR100" s="34">
        <f>IFERROR(AO100/3.974,0)</f>
        <v>209.61248112732761</v>
      </c>
      <c r="AS100" s="14">
        <v>449</v>
      </c>
      <c r="AT100" s="2">
        <f t="shared" si="98"/>
        <v>29</v>
      </c>
      <c r="AU100" s="2">
        <f t="shared" si="112"/>
        <v>6.9047619047619024E-2</v>
      </c>
      <c r="AV100" s="34">
        <f>IFERROR(AS100/3.974,0)</f>
        <v>112.98439859084046</v>
      </c>
      <c r="AW100" s="80">
        <f t="shared" si="113"/>
        <v>2.0959760993371299E-2</v>
      </c>
      <c r="AX100" s="14">
        <v>102</v>
      </c>
      <c r="AY100">
        <f t="shared" si="99"/>
        <v>0</v>
      </c>
      <c r="AZ100">
        <f t="shared" si="114"/>
        <v>0</v>
      </c>
      <c r="BA100" s="35">
        <f>IFERROR(AX100/3.974,0)</f>
        <v>25.666834423754402</v>
      </c>
      <c r="BB100" s="51">
        <f t="shared" si="115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72"/>
        <v>725</v>
      </c>
      <c r="BE100" s="51">
        <f t="shared" si="116"/>
        <v>0.11183094246490821</v>
      </c>
      <c r="BF100" s="35">
        <f>IFERROR(BC100/3.974,0)</f>
        <v>1813.7896326119778</v>
      </c>
      <c r="BG100" s="35">
        <f t="shared" si="117"/>
        <v>0.33647651946596957</v>
      </c>
      <c r="BH100" s="45">
        <v>2446</v>
      </c>
      <c r="BI100" s="48">
        <f t="shared" si="75"/>
        <v>83</v>
      </c>
      <c r="BJ100" s="14">
        <v>9531</v>
      </c>
      <c r="BK100" s="48">
        <f t="shared" si="76"/>
        <v>335</v>
      </c>
      <c r="BL100" s="14">
        <v>6736</v>
      </c>
      <c r="BM100" s="48">
        <f t="shared" si="77"/>
        <v>228</v>
      </c>
      <c r="BN100" s="14">
        <v>2275</v>
      </c>
      <c r="BO100" s="48">
        <f t="shared" si="78"/>
        <v>70</v>
      </c>
      <c r="BP100" s="14">
        <v>434</v>
      </c>
      <c r="BQ100" s="48">
        <f t="shared" si="79"/>
        <v>20</v>
      </c>
      <c r="BR100" s="17">
        <v>9</v>
      </c>
      <c r="BS100" s="24">
        <f t="shared" si="80"/>
        <v>1</v>
      </c>
      <c r="BT100" s="17">
        <v>28</v>
      </c>
      <c r="BU100" s="24">
        <f t="shared" si="81"/>
        <v>1</v>
      </c>
      <c r="BV100" s="17">
        <v>81</v>
      </c>
      <c r="BW100" s="24">
        <f t="shared" si="82"/>
        <v>0</v>
      </c>
      <c r="BX100" s="17">
        <v>215</v>
      </c>
      <c r="BY100" s="24">
        <f t="shared" si="83"/>
        <v>3</v>
      </c>
      <c r="BZ100" s="20">
        <v>115</v>
      </c>
      <c r="CA100" s="27">
        <f t="shared" si="84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20">IFERROR(C101-C100,"")</f>
        <v>540</v>
      </c>
      <c r="E101" s="10">
        <v>457</v>
      </c>
      <c r="F101">
        <f t="shared" si="119"/>
        <v>9</v>
      </c>
      <c r="G101" s="10">
        <v>13774</v>
      </c>
      <c r="H101">
        <f t="shared" si="107"/>
        <v>8</v>
      </c>
      <c r="I101">
        <f t="shared" si="86"/>
        <v>7731</v>
      </c>
      <c r="J101">
        <f t="shared" si="94"/>
        <v>523</v>
      </c>
      <c r="K101">
        <f t="shared" si="87"/>
        <v>2.0808669520080137E-2</v>
      </c>
      <c r="L101">
        <f t="shared" si="88"/>
        <v>0.62717420999908935</v>
      </c>
      <c r="M101">
        <f t="shared" si="89"/>
        <v>0.3520171204808305</v>
      </c>
      <c r="N101">
        <f t="shared" si="108"/>
        <v>2.4587924597031234E-2</v>
      </c>
      <c r="O101">
        <f t="shared" si="90"/>
        <v>1.9693654266958426E-2</v>
      </c>
      <c r="P101">
        <f t="shared" si="91"/>
        <v>5.8080441411354725E-4</v>
      </c>
      <c r="Q101">
        <f t="shared" si="92"/>
        <v>6.7649721898848797E-2</v>
      </c>
      <c r="R101">
        <f>+IFERROR(C101/3.974,"")</f>
        <v>5526.4217413185706</v>
      </c>
      <c r="S101">
        <f>+IFERROR(E101/3.974,"")</f>
        <v>114.99748364368394</v>
      </c>
      <c r="T101">
        <f>+IFERROR(G101/3.974,"")</f>
        <v>3466.0291897332659</v>
      </c>
      <c r="U101">
        <f>+IFERROR(I101/3.974,"")</f>
        <v>1945.3950679416205</v>
      </c>
      <c r="V101" s="12">
        <v>95299</v>
      </c>
      <c r="W101" s="1">
        <f t="shared" si="95"/>
        <v>1653</v>
      </c>
      <c r="X101" s="1">
        <f t="shared" si="60"/>
        <v>-356</v>
      </c>
      <c r="Y101" s="34">
        <f>IFERROR(V101/3.974,0)</f>
        <v>23980.624056366381</v>
      </c>
      <c r="Z101" s="14">
        <v>70633</v>
      </c>
      <c r="AA101" s="2">
        <f t="shared" si="100"/>
        <v>1105</v>
      </c>
      <c r="AB101" s="29">
        <f t="shared" si="61"/>
        <v>0.74117252017334911</v>
      </c>
      <c r="AC101" s="32">
        <f t="shared" si="62"/>
        <v>-143</v>
      </c>
      <c r="AD101" s="1">
        <f t="shared" si="96"/>
        <v>24666</v>
      </c>
      <c r="AE101" s="1">
        <f t="shared" si="101"/>
        <v>548</v>
      </c>
      <c r="AF101" s="29">
        <f t="shared" si="63"/>
        <v>0.25882747982665083</v>
      </c>
      <c r="AG101" s="32">
        <f t="shared" si="64"/>
        <v>-213</v>
      </c>
      <c r="AH101" s="34">
        <f t="shared" si="109"/>
        <v>0.33151845130066548</v>
      </c>
      <c r="AI101" s="34">
        <f>IFERROR(AD101/3.974,0)</f>
        <v>6206.8444891796671</v>
      </c>
      <c r="AJ101" s="14">
        <v>6325</v>
      </c>
      <c r="AK101" s="2">
        <f t="shared" si="102"/>
        <v>501</v>
      </c>
      <c r="AL101" s="2">
        <f t="shared" si="110"/>
        <v>8.6023351648351731E-2</v>
      </c>
      <c r="AM101" s="34">
        <f>IFERROR(AJ101/3.974,0)</f>
        <v>1591.5953699043785</v>
      </c>
      <c r="AN101" s="34">
        <f t="shared" si="111"/>
        <v>0.28799745014115291</v>
      </c>
      <c r="AO101" s="14">
        <v>813</v>
      </c>
      <c r="AP101" s="2">
        <f t="shared" si="103"/>
        <v>-20</v>
      </c>
      <c r="AQ101" s="2">
        <f t="shared" si="97"/>
        <v>-2.4009603841536609E-2</v>
      </c>
      <c r="AR101" s="34">
        <f>IFERROR(AO101/3.974,0)</f>
        <v>204.5797684952189</v>
      </c>
      <c r="AS101" s="14">
        <v>486</v>
      </c>
      <c r="AT101" s="2">
        <f t="shared" si="98"/>
        <v>37</v>
      </c>
      <c r="AU101" s="2">
        <f t="shared" si="112"/>
        <v>8.2405345211581382E-2</v>
      </c>
      <c r="AV101" s="34">
        <f>IFERROR(AS101/3.974,0)</f>
        <v>122.29491696024157</v>
      </c>
      <c r="AW101" s="80">
        <f t="shared" si="113"/>
        <v>2.2129132137328113E-2</v>
      </c>
      <c r="AX101" s="14">
        <v>107</v>
      </c>
      <c r="AY101">
        <f t="shared" si="99"/>
        <v>5</v>
      </c>
      <c r="AZ101">
        <f t="shared" si="114"/>
        <v>4.9019607843137303E-2</v>
      </c>
      <c r="BA101" s="35">
        <f>IFERROR(AX101/3.974,0)</f>
        <v>26.92501258178158</v>
      </c>
      <c r="BB101" s="51">
        <f t="shared" si="115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72"/>
        <v>523</v>
      </c>
      <c r="BE101" s="51">
        <f t="shared" si="116"/>
        <v>7.2558268590455111E-2</v>
      </c>
      <c r="BF101" s="35">
        <f>IFERROR(BC101/3.974,0)</f>
        <v>1945.3950679416205</v>
      </c>
      <c r="BG101" s="35">
        <f t="shared" si="117"/>
        <v>0.3520171204808305</v>
      </c>
      <c r="BH101" s="45">
        <v>2527</v>
      </c>
      <c r="BI101" s="48">
        <f t="shared" si="75"/>
        <v>81</v>
      </c>
      <c r="BJ101" s="14">
        <v>9768</v>
      </c>
      <c r="BK101" s="48">
        <f t="shared" si="76"/>
        <v>237</v>
      </c>
      <c r="BL101" s="14">
        <v>6887</v>
      </c>
      <c r="BM101" s="48">
        <f t="shared" si="77"/>
        <v>151</v>
      </c>
      <c r="BN101" s="14">
        <v>2332</v>
      </c>
      <c r="BO101" s="48">
        <f t="shared" si="78"/>
        <v>57</v>
      </c>
      <c r="BP101" s="14">
        <v>448</v>
      </c>
      <c r="BQ101" s="48">
        <f t="shared" si="79"/>
        <v>14</v>
      </c>
      <c r="BR101" s="17">
        <v>9</v>
      </c>
      <c r="BS101" s="24">
        <f t="shared" si="80"/>
        <v>0</v>
      </c>
      <c r="BT101" s="17">
        <v>28</v>
      </c>
      <c r="BU101" s="24">
        <f t="shared" si="81"/>
        <v>0</v>
      </c>
      <c r="BV101" s="17">
        <v>84</v>
      </c>
      <c r="BW101" s="24">
        <f t="shared" si="82"/>
        <v>3</v>
      </c>
      <c r="BX101" s="17">
        <v>219</v>
      </c>
      <c r="BY101" s="24">
        <f t="shared" si="83"/>
        <v>4</v>
      </c>
      <c r="BZ101" s="20">
        <v>117</v>
      </c>
      <c r="CA101" s="27">
        <f t="shared" si="84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20"/>
        <v>635</v>
      </c>
      <c r="E102" s="10">
        <v>470</v>
      </c>
      <c r="F102">
        <f t="shared" si="119"/>
        <v>13</v>
      </c>
      <c r="G102" s="10">
        <v>13774</v>
      </c>
      <c r="H102">
        <f t="shared" si="107"/>
        <v>0</v>
      </c>
      <c r="I102">
        <f t="shared" si="86"/>
        <v>8353</v>
      </c>
      <c r="J102">
        <f t="shared" si="94"/>
        <v>622</v>
      </c>
      <c r="K102">
        <f t="shared" si="87"/>
        <v>2.0799221135548968E-2</v>
      </c>
      <c r="L102">
        <f t="shared" si="88"/>
        <v>0.60954994025755627</v>
      </c>
      <c r="M102">
        <f t="shared" si="89"/>
        <v>0.36965083860689474</v>
      </c>
      <c r="N102">
        <f t="shared" si="108"/>
        <v>2.8101075363986368E-2</v>
      </c>
      <c r="O102">
        <f t="shared" si="90"/>
        <v>2.7659574468085105E-2</v>
      </c>
      <c r="P102">
        <f t="shared" si="91"/>
        <v>0</v>
      </c>
      <c r="Q102">
        <f t="shared" si="92"/>
        <v>7.4464264336166652E-2</v>
      </c>
      <c r="R102">
        <f>+IFERROR(C102/3.974,"")</f>
        <v>5686.210367388022</v>
      </c>
      <c r="S102">
        <f>+IFERROR(E102/3.974,"")</f>
        <v>118.26874685455459</v>
      </c>
      <c r="T102">
        <f>+IFERROR(G102/3.974,"")</f>
        <v>3466.0291897332659</v>
      </c>
      <c r="U102">
        <f>+IFERROR(I102/3.974,"")</f>
        <v>2101.912430800201</v>
      </c>
      <c r="V102" s="12">
        <v>97402</v>
      </c>
      <c r="W102" s="1">
        <f t="shared" si="95"/>
        <v>2103</v>
      </c>
      <c r="X102" s="1">
        <f t="shared" si="60"/>
        <v>450</v>
      </c>
      <c r="Y102" s="34">
        <f>IFERROR(V102/3.974,0)</f>
        <v>24509.813789632612</v>
      </c>
      <c r="Z102" s="14">
        <v>72084</v>
      </c>
      <c r="AA102" s="2">
        <f t="shared" si="100"/>
        <v>1451</v>
      </c>
      <c r="AB102" s="29">
        <f t="shared" si="61"/>
        <v>0.74006693907722632</v>
      </c>
      <c r="AC102" s="32">
        <f t="shared" si="62"/>
        <v>346</v>
      </c>
      <c r="AD102" s="1">
        <f t="shared" si="96"/>
        <v>25318</v>
      </c>
      <c r="AE102" s="1">
        <f t="shared" si="101"/>
        <v>652</v>
      </c>
      <c r="AF102" s="29">
        <f t="shared" si="63"/>
        <v>0.25993306092277368</v>
      </c>
      <c r="AG102" s="32">
        <f t="shared" si="64"/>
        <v>104</v>
      </c>
      <c r="AH102" s="34">
        <f t="shared" si="109"/>
        <v>0.31003328578221589</v>
      </c>
      <c r="AI102" s="34">
        <f>IFERROR(AD102/3.974,0)</f>
        <v>6370.9109209864109</v>
      </c>
      <c r="AJ102" s="14">
        <v>6987</v>
      </c>
      <c r="AK102" s="2">
        <f t="shared" si="102"/>
        <v>662</v>
      </c>
      <c r="AL102" s="2">
        <f t="shared" si="110"/>
        <v>0.10466403162055338</v>
      </c>
      <c r="AM102" s="34">
        <f>IFERROR(AJ102/3.974,0)</f>
        <v>1758.1781580271766</v>
      </c>
      <c r="AN102" s="34">
        <f t="shared" si="111"/>
        <v>0.30920033632783112</v>
      </c>
      <c r="AO102" s="14">
        <v>773</v>
      </c>
      <c r="AP102" s="2">
        <f t="shared" si="103"/>
        <v>-40</v>
      </c>
      <c r="AQ102" s="2">
        <f t="shared" si="97"/>
        <v>-4.9200492004920049E-2</v>
      </c>
      <c r="AR102" s="34">
        <f>IFERROR(AO102/3.974,0)</f>
        <v>194.5143432310015</v>
      </c>
      <c r="AS102" s="14">
        <v>484</v>
      </c>
      <c r="AT102" s="2">
        <f t="shared" si="98"/>
        <v>-2</v>
      </c>
      <c r="AU102" s="2">
        <f t="shared" si="112"/>
        <v>-4.1152263374485409E-3</v>
      </c>
      <c r="AV102" s="34">
        <f>IFERROR(AS102/3.974,0)</f>
        <v>121.79164569703069</v>
      </c>
      <c r="AW102" s="80">
        <f t="shared" si="113"/>
        <v>2.1418772403416383E-2</v>
      </c>
      <c r="AX102" s="14">
        <v>109</v>
      </c>
      <c r="AY102">
        <f t="shared" si="99"/>
        <v>2</v>
      </c>
      <c r="AZ102">
        <f t="shared" si="114"/>
        <v>1.8691588785046731E-2</v>
      </c>
      <c r="BA102" s="35">
        <f>IFERROR(AX102/3.974,0)</f>
        <v>27.42828384499245</v>
      </c>
      <c r="BB102" s="51">
        <f t="shared" si="115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72"/>
        <v>622</v>
      </c>
      <c r="BE102" s="51">
        <f t="shared" si="116"/>
        <v>8.0455309791747531E-2</v>
      </c>
      <c r="BF102" s="35">
        <f>IFERROR(BC102/3.974,0)</f>
        <v>2101.912430800201</v>
      </c>
      <c r="BG102" s="35">
        <f t="shared" si="117"/>
        <v>0.36965083860689474</v>
      </c>
      <c r="BH102" s="45">
        <v>2635</v>
      </c>
      <c r="BI102" s="48">
        <f t="shared" si="75"/>
        <v>108</v>
      </c>
      <c r="BJ102" s="14">
        <v>10037</v>
      </c>
      <c r="BK102" s="48">
        <f t="shared" si="76"/>
        <v>269</v>
      </c>
      <c r="BL102" s="14">
        <v>7076</v>
      </c>
      <c r="BM102" s="48">
        <f t="shared" si="77"/>
        <v>189</v>
      </c>
      <c r="BN102" s="14">
        <v>2390</v>
      </c>
      <c r="BO102" s="48">
        <f t="shared" si="78"/>
        <v>58</v>
      </c>
      <c r="BP102" s="14">
        <v>459</v>
      </c>
      <c r="BQ102" s="48">
        <f t="shared" si="79"/>
        <v>11</v>
      </c>
      <c r="BR102" s="17">
        <v>9</v>
      </c>
      <c r="BS102" s="24">
        <f t="shared" si="80"/>
        <v>0</v>
      </c>
      <c r="BT102" s="17">
        <v>28</v>
      </c>
      <c r="BU102" s="24">
        <f t="shared" si="81"/>
        <v>0</v>
      </c>
      <c r="BV102" s="17">
        <v>88</v>
      </c>
      <c r="BW102" s="24">
        <f t="shared" si="82"/>
        <v>4</v>
      </c>
      <c r="BX102" s="17">
        <v>221</v>
      </c>
      <c r="BY102" s="24">
        <f t="shared" si="83"/>
        <v>2</v>
      </c>
      <c r="BZ102" s="20">
        <v>124</v>
      </c>
      <c r="CA102" s="27">
        <f t="shared" si="84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20"/>
        <v>754</v>
      </c>
      <c r="E103" s="10">
        <v>475</v>
      </c>
      <c r="F103">
        <f t="shared" si="119"/>
        <v>5</v>
      </c>
      <c r="G103" s="10">
        <v>13782</v>
      </c>
      <c r="H103">
        <f t="shared" si="107"/>
        <v>8</v>
      </c>
      <c r="I103">
        <f t="shared" si="86"/>
        <v>9094</v>
      </c>
      <c r="J103">
        <f t="shared" si="94"/>
        <v>741</v>
      </c>
      <c r="K103">
        <f t="shared" si="87"/>
        <v>2.034174125305126E-2</v>
      </c>
      <c r="L103">
        <f t="shared" si="88"/>
        <v>0.59021026936747889</v>
      </c>
      <c r="M103">
        <f t="shared" si="89"/>
        <v>0.38944798937946984</v>
      </c>
      <c r="N103">
        <f t="shared" si="108"/>
        <v>3.2289837694317161E-2</v>
      </c>
      <c r="O103">
        <f t="shared" si="90"/>
        <v>1.0526315789473684E-2</v>
      </c>
      <c r="P103">
        <f t="shared" si="91"/>
        <v>5.8046727615730664E-4</v>
      </c>
      <c r="Q103">
        <f t="shared" si="92"/>
        <v>8.1482296019353417E-2</v>
      </c>
      <c r="R103">
        <f>+IFERROR(C103/3.974,"")</f>
        <v>5875.9436336185199</v>
      </c>
      <c r="S103">
        <f>+IFERROR(E103/3.974,"")</f>
        <v>119.52692501258177</v>
      </c>
      <c r="T103">
        <f>+IFERROR(G103/3.974,"")</f>
        <v>3468.0422747861094</v>
      </c>
      <c r="U103">
        <f>+IFERROR(I103/3.974,"")</f>
        <v>2288.3744338198289</v>
      </c>
      <c r="V103" s="13">
        <v>99870</v>
      </c>
      <c r="W103" s="1">
        <f t="shared" si="95"/>
        <v>2468</v>
      </c>
      <c r="X103" s="1">
        <f t="shared" si="60"/>
        <v>365</v>
      </c>
      <c r="Y103" s="34">
        <f>IFERROR(V103/3.974,0)</f>
        <v>25130.850528434825</v>
      </c>
      <c r="Z103" s="15">
        <v>73779</v>
      </c>
      <c r="AA103" s="2">
        <f t="shared" si="100"/>
        <v>1695</v>
      </c>
      <c r="AB103" s="29">
        <f t="shared" si="61"/>
        <v>0.7387503754881346</v>
      </c>
      <c r="AC103" s="32">
        <f t="shared" si="62"/>
        <v>244</v>
      </c>
      <c r="AD103" s="1">
        <f t="shared" si="96"/>
        <v>26091</v>
      </c>
      <c r="AE103" s="1">
        <f t="shared" si="101"/>
        <v>773</v>
      </c>
      <c r="AF103" s="29">
        <f t="shared" si="63"/>
        <v>0.26124962451186545</v>
      </c>
      <c r="AG103" s="32">
        <f t="shared" si="64"/>
        <v>121</v>
      </c>
      <c r="AH103" s="34">
        <f t="shared" si="109"/>
        <v>0.31320907617504051</v>
      </c>
      <c r="AI103" s="34">
        <f>IFERROR(AD103/3.974,0)</f>
        <v>6565.4252642174124</v>
      </c>
      <c r="AJ103" s="15">
        <v>7717</v>
      </c>
      <c r="AK103" s="2">
        <f t="shared" si="102"/>
        <v>730</v>
      </c>
      <c r="AL103" s="2">
        <f t="shared" si="110"/>
        <v>0.10447974810362104</v>
      </c>
      <c r="AM103" s="34">
        <f>IFERROR(AJ103/3.974,0)</f>
        <v>1941.8721690991442</v>
      </c>
      <c r="AN103" s="34">
        <f t="shared" si="111"/>
        <v>0.33047835210483489</v>
      </c>
      <c r="AO103" s="15">
        <v>784</v>
      </c>
      <c r="AP103" s="2">
        <f t="shared" si="103"/>
        <v>11</v>
      </c>
      <c r="AQ103" s="2">
        <f t="shared" si="97"/>
        <v>1.4230271668822736E-2</v>
      </c>
      <c r="AR103" s="34">
        <f>IFERROR(AO103/3.974,0)</f>
        <v>197.2823351786613</v>
      </c>
      <c r="AS103" s="15">
        <v>476</v>
      </c>
      <c r="AT103" s="2">
        <f t="shared" si="98"/>
        <v>-8</v>
      </c>
      <c r="AU103" s="2">
        <f t="shared" si="112"/>
        <v>-1.6528925619834656E-2</v>
      </c>
      <c r="AV103" s="34">
        <f>IFERROR(AS103/3.974,0)</f>
        <v>119.77856064418721</v>
      </c>
      <c r="AW103" s="80">
        <f t="shared" si="113"/>
        <v>2.0384565971478738E-2</v>
      </c>
      <c r="AX103" s="15">
        <v>117</v>
      </c>
      <c r="AY103">
        <f t="shared" si="99"/>
        <v>8</v>
      </c>
      <c r="AZ103">
        <f t="shared" si="114"/>
        <v>7.3394495412844041E-2</v>
      </c>
      <c r="BA103" s="35">
        <f>IFERROR(AX103/3.974,0)</f>
        <v>29.441368897835932</v>
      </c>
      <c r="BB103" s="51">
        <f t="shared" si="115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72"/>
        <v>741</v>
      </c>
      <c r="BE103" s="51">
        <f t="shared" si="116"/>
        <v>8.871064288279662E-2</v>
      </c>
      <c r="BF103" s="35">
        <f>IFERROR(BC103/3.974,0)</f>
        <v>2288.3744338198289</v>
      </c>
      <c r="BG103" s="35">
        <f t="shared" si="117"/>
        <v>0.38944798937946984</v>
      </c>
      <c r="BH103" s="45">
        <v>2726</v>
      </c>
      <c r="BI103" s="48">
        <f t="shared" si="75"/>
        <v>91</v>
      </c>
      <c r="BJ103" s="14">
        <v>10380</v>
      </c>
      <c r="BK103" s="48">
        <f t="shared" si="76"/>
        <v>343</v>
      </c>
      <c r="BL103" s="14">
        <v>7316</v>
      </c>
      <c r="BM103" s="48">
        <f t="shared" si="77"/>
        <v>240</v>
      </c>
      <c r="BN103" s="14">
        <v>2461</v>
      </c>
      <c r="BO103" s="48">
        <f t="shared" si="78"/>
        <v>71</v>
      </c>
      <c r="BP103" s="14">
        <v>468</v>
      </c>
      <c r="BQ103" s="48">
        <f t="shared" si="79"/>
        <v>9</v>
      </c>
      <c r="BR103" s="17">
        <v>9</v>
      </c>
      <c r="BS103" s="24">
        <f t="shared" si="80"/>
        <v>0</v>
      </c>
      <c r="BT103" s="17">
        <v>28</v>
      </c>
      <c r="BU103" s="24">
        <f t="shared" si="81"/>
        <v>0</v>
      </c>
      <c r="BV103" s="17">
        <v>90</v>
      </c>
      <c r="BW103" s="24">
        <f t="shared" si="82"/>
        <v>2</v>
      </c>
      <c r="BX103" s="17">
        <v>223</v>
      </c>
      <c r="BY103" s="24">
        <f t="shared" si="83"/>
        <v>2</v>
      </c>
      <c r="BZ103" s="20">
        <v>125</v>
      </c>
      <c r="CA103" s="27">
        <f t="shared" si="84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20"/>
        <v>923</v>
      </c>
      <c r="E104" s="10">
        <v>485</v>
      </c>
      <c r="F104">
        <f t="shared" si="119"/>
        <v>10</v>
      </c>
      <c r="G104" s="10">
        <v>14359</v>
      </c>
      <c r="H104">
        <f t="shared" si="107"/>
        <v>577</v>
      </c>
      <c r="I104">
        <f t="shared" si="86"/>
        <v>9430</v>
      </c>
      <c r="J104">
        <f t="shared" si="94"/>
        <v>336</v>
      </c>
      <c r="K104">
        <f t="shared" si="87"/>
        <v>1.9980225755952871E-2</v>
      </c>
      <c r="L104">
        <f t="shared" si="88"/>
        <v>0.5915382714014995</v>
      </c>
      <c r="M104">
        <f t="shared" si="89"/>
        <v>0.38848150284254757</v>
      </c>
      <c r="N104">
        <f t="shared" si="108"/>
        <v>3.8024223448957735E-2</v>
      </c>
      <c r="O104">
        <f t="shared" si="90"/>
        <v>2.0618556701030927E-2</v>
      </c>
      <c r="P104">
        <f t="shared" si="91"/>
        <v>4.0183856814541404E-2</v>
      </c>
      <c r="Q104">
        <f t="shared" si="92"/>
        <v>3.5630965005302224E-2</v>
      </c>
      <c r="R104">
        <f>+IFERROR(C104/3.974,"")</f>
        <v>6108.2033215903366</v>
      </c>
      <c r="S104">
        <f>+IFERROR(E104/3.974,"")</f>
        <v>122.04328132863613</v>
      </c>
      <c r="T104">
        <f>+IFERROR(G104/3.974,"")</f>
        <v>3613.2360342224456</v>
      </c>
      <c r="U104">
        <f>+IFERROR(I104/3.974,"")</f>
        <v>2372.9240060392549</v>
      </c>
      <c r="V104" s="13">
        <v>102703</v>
      </c>
      <c r="W104" s="1">
        <f t="shared" si="95"/>
        <v>2833</v>
      </c>
      <c r="X104" s="1">
        <f t="shared" si="60"/>
        <v>365</v>
      </c>
      <c r="Y104" s="34">
        <f>IFERROR(V104/3.974,0)</f>
        <v>25843.734272773025</v>
      </c>
      <c r="Z104" s="15">
        <v>75676</v>
      </c>
      <c r="AA104" s="2">
        <f t="shared" si="100"/>
        <v>1897</v>
      </c>
      <c r="AB104" s="29">
        <f t="shared" si="61"/>
        <v>0.73684313019093894</v>
      </c>
      <c r="AC104" s="32">
        <f t="shared" si="62"/>
        <v>202</v>
      </c>
      <c r="AD104" s="1">
        <f t="shared" si="96"/>
        <v>27027</v>
      </c>
      <c r="AE104" s="1">
        <f t="shared" si="101"/>
        <v>936</v>
      </c>
      <c r="AF104" s="29">
        <f t="shared" si="63"/>
        <v>0.26315686980906106</v>
      </c>
      <c r="AG104" s="32">
        <f t="shared" si="64"/>
        <v>163</v>
      </c>
      <c r="AH104" s="34">
        <f t="shared" si="109"/>
        <v>0.33039181080127072</v>
      </c>
      <c r="AI104" s="34">
        <f>IFERROR(AD104/3.974,0)</f>
        <v>6800.9562154001005</v>
      </c>
      <c r="AJ104" s="15">
        <v>8056</v>
      </c>
      <c r="AK104" s="2">
        <f t="shared" si="102"/>
        <v>339</v>
      </c>
      <c r="AL104" s="2">
        <f t="shared" si="110"/>
        <v>4.3928987948684828E-2</v>
      </c>
      <c r="AM104" s="34">
        <f>IFERROR(AJ104/3.974,0)</f>
        <v>2027.1766482133869</v>
      </c>
      <c r="AN104" s="34">
        <f t="shared" si="111"/>
        <v>0.33187772925764192</v>
      </c>
      <c r="AO104" s="15">
        <v>748</v>
      </c>
      <c r="AP104" s="2">
        <f t="shared" si="103"/>
        <v>-36</v>
      </c>
      <c r="AQ104" s="2">
        <f t="shared" si="97"/>
        <v>-4.5918367346938771E-2</v>
      </c>
      <c r="AR104" s="34">
        <f>IFERROR(AO104/3.974,0)</f>
        <v>188.22345244086563</v>
      </c>
      <c r="AS104" s="15">
        <v>503</v>
      </c>
      <c r="AT104" s="2">
        <f t="shared" si="98"/>
        <v>27</v>
      </c>
      <c r="AU104" s="2">
        <f t="shared" si="112"/>
        <v>5.6722689075630273E-2</v>
      </c>
      <c r="AV104" s="34">
        <f>IFERROR(AS104/3.974,0)</f>
        <v>126.57272269753396</v>
      </c>
      <c r="AW104" s="80">
        <f t="shared" si="113"/>
        <v>2.0721759907720193E-2</v>
      </c>
      <c r="AX104" s="15">
        <v>123</v>
      </c>
      <c r="AY104">
        <f t="shared" si="99"/>
        <v>6</v>
      </c>
      <c r="AZ104">
        <f t="shared" si="114"/>
        <v>5.1282051282051322E-2</v>
      </c>
      <c r="BA104" s="35">
        <f>IFERROR(AX104/3.974,0)</f>
        <v>30.951182687468545</v>
      </c>
      <c r="BB104" s="51">
        <f t="shared" si="115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72"/>
        <v>336</v>
      </c>
      <c r="BE104" s="51">
        <f t="shared" si="116"/>
        <v>3.6947437871123867E-2</v>
      </c>
      <c r="BF104" s="35">
        <f>IFERROR(BC104/3.974,0)</f>
        <v>2372.9240060392549</v>
      </c>
      <c r="BG104" s="35">
        <f t="shared" si="117"/>
        <v>0.38848150284254757</v>
      </c>
      <c r="BH104" s="45">
        <v>2849</v>
      </c>
      <c r="BI104" s="48">
        <f t="shared" si="75"/>
        <v>123</v>
      </c>
      <c r="BJ104" s="14">
        <v>10718</v>
      </c>
      <c r="BK104" s="48">
        <f t="shared" si="76"/>
        <v>338</v>
      </c>
      <c r="BL104" s="14">
        <v>7709</v>
      </c>
      <c r="BM104" s="48">
        <f t="shared" si="77"/>
        <v>393</v>
      </c>
      <c r="BN104" s="14">
        <v>2520</v>
      </c>
      <c r="BO104" s="48">
        <f t="shared" si="78"/>
        <v>59</v>
      </c>
      <c r="BP104" s="14">
        <v>478</v>
      </c>
      <c r="BQ104" s="48">
        <f t="shared" si="79"/>
        <v>10</v>
      </c>
      <c r="BR104" s="17">
        <v>9</v>
      </c>
      <c r="BS104" s="24">
        <f t="shared" si="80"/>
        <v>0</v>
      </c>
      <c r="BT104" s="17">
        <v>28</v>
      </c>
      <c r="BU104" s="24">
        <f t="shared" si="81"/>
        <v>0</v>
      </c>
      <c r="BV104" s="17">
        <v>95</v>
      </c>
      <c r="BW104" s="24">
        <f t="shared" si="82"/>
        <v>5</v>
      </c>
      <c r="BX104" s="17">
        <v>225</v>
      </c>
      <c r="BY104" s="24">
        <f t="shared" si="83"/>
        <v>2</v>
      </c>
      <c r="BZ104" s="20">
        <v>128</v>
      </c>
      <c r="CA104" s="27">
        <f t="shared" si="84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20"/>
        <v>948</v>
      </c>
      <c r="E105" s="10">
        <v>493</v>
      </c>
      <c r="F105">
        <f t="shared" si="119"/>
        <v>8</v>
      </c>
      <c r="G105" s="10">
        <v>14359</v>
      </c>
      <c r="H105">
        <f t="shared" si="107"/>
        <v>0</v>
      </c>
      <c r="I105">
        <f t="shared" si="86"/>
        <v>10370</v>
      </c>
      <c r="J105">
        <f t="shared" si="94"/>
        <v>940</v>
      </c>
      <c r="K105">
        <f t="shared" si="87"/>
        <v>1.9546427721830149E-2</v>
      </c>
      <c r="L105">
        <f t="shared" si="88"/>
        <v>0.56930457537070811</v>
      </c>
      <c r="M105">
        <f t="shared" si="89"/>
        <v>0.41114899690746176</v>
      </c>
      <c r="N105">
        <f t="shared" si="108"/>
        <v>3.7586234239949251E-2</v>
      </c>
      <c r="O105">
        <f t="shared" si="90"/>
        <v>1.6227180527383367E-2</v>
      </c>
      <c r="P105">
        <f t="shared" si="91"/>
        <v>0</v>
      </c>
      <c r="Q105">
        <f t="shared" si="92"/>
        <v>9.0646094503375116E-2</v>
      </c>
      <c r="R105">
        <f>+IFERROR(C105/3.974,"")</f>
        <v>6346.7539003522897</v>
      </c>
      <c r="S105">
        <f>+IFERROR(E105/3.974,"")</f>
        <v>124.05636638147961</v>
      </c>
      <c r="T105">
        <f>+IFERROR(G105/3.974,"")</f>
        <v>3613.2360342224456</v>
      </c>
      <c r="U105">
        <f>+IFERROR(I105/3.974,"")</f>
        <v>2609.4614997483641</v>
      </c>
      <c r="V105" s="13">
        <v>105470</v>
      </c>
      <c r="W105" s="1">
        <f t="shared" si="95"/>
        <v>2767</v>
      </c>
      <c r="X105" s="1">
        <f t="shared" si="60"/>
        <v>-66</v>
      </c>
      <c r="Y105" s="34">
        <f>IFERROR(V105/3.974,0)</f>
        <v>26540.010065425264</v>
      </c>
      <c r="Z105" s="15">
        <v>77494</v>
      </c>
      <c r="AA105" s="2">
        <f t="shared" si="100"/>
        <v>1818</v>
      </c>
      <c r="AB105" s="29">
        <f t="shared" si="61"/>
        <v>0.73474921778704849</v>
      </c>
      <c r="AC105" s="32">
        <f t="shared" si="62"/>
        <v>-79</v>
      </c>
      <c r="AD105" s="1">
        <f t="shared" si="96"/>
        <v>27976</v>
      </c>
      <c r="AE105" s="1">
        <f t="shared" si="101"/>
        <v>949</v>
      </c>
      <c r="AF105" s="29">
        <f t="shared" si="63"/>
        <v>0.26525078221295156</v>
      </c>
      <c r="AG105" s="32">
        <f t="shared" si="64"/>
        <v>13</v>
      </c>
      <c r="AH105" s="34">
        <f t="shared" si="109"/>
        <v>0.34297072641850379</v>
      </c>
      <c r="AI105" s="34">
        <f>IFERROR(AD105/3.974,0)</f>
        <v>7039.7584297936583</v>
      </c>
      <c r="AJ105" s="15">
        <v>9008</v>
      </c>
      <c r="AK105" s="2">
        <f t="shared" si="102"/>
        <v>952</v>
      </c>
      <c r="AL105" s="2">
        <f t="shared" si="110"/>
        <v>0.1181727904667329</v>
      </c>
      <c r="AM105" s="34">
        <f>IFERROR(AJ105/3.974,0)</f>
        <v>2266.7337695017613</v>
      </c>
      <c r="AN105" s="34">
        <f t="shared" si="111"/>
        <v>0.3571485211323448</v>
      </c>
      <c r="AO105" s="15">
        <v>722</v>
      </c>
      <c r="AP105" s="2">
        <f t="shared" si="103"/>
        <v>-26</v>
      </c>
      <c r="AQ105" s="2">
        <f t="shared" si="97"/>
        <v>-3.4759358288770081E-2</v>
      </c>
      <c r="AR105" s="34">
        <f>IFERROR(AO105/3.974,0)</f>
        <v>181.68092601912429</v>
      </c>
      <c r="AS105" s="15">
        <v>519</v>
      </c>
      <c r="AT105" s="2">
        <f t="shared" si="98"/>
        <v>16</v>
      </c>
      <c r="AU105" s="2">
        <f t="shared" si="112"/>
        <v>3.1809145129224614E-2</v>
      </c>
      <c r="AV105" s="34">
        <f>IFERROR(AS105/3.974,0)</f>
        <v>130.59889280322093</v>
      </c>
      <c r="AW105" s="80">
        <f t="shared" si="113"/>
        <v>2.0577273808579811E-2</v>
      </c>
      <c r="AX105" s="15">
        <v>121</v>
      </c>
      <c r="AY105">
        <f t="shared" si="99"/>
        <v>-2</v>
      </c>
      <c r="AZ105">
        <f t="shared" si="114"/>
        <v>-1.6260162601625994E-2</v>
      </c>
      <c r="BA105" s="35">
        <f>IFERROR(AX105/3.974,0)</f>
        <v>30.447911424257672</v>
      </c>
      <c r="BB105" s="51">
        <f t="shared" si="115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72"/>
        <v>940</v>
      </c>
      <c r="BE105" s="51">
        <f t="shared" si="116"/>
        <v>9.9681866383881212E-2</v>
      </c>
      <c r="BF105" s="35">
        <f>IFERROR(BC105/3.974,0)</f>
        <v>2609.4614997483641</v>
      </c>
      <c r="BG105" s="35">
        <f t="shared" si="117"/>
        <v>0.41114899690746176</v>
      </c>
      <c r="BH105" s="45">
        <v>3009</v>
      </c>
      <c r="BI105" s="48">
        <f t="shared" si="75"/>
        <v>160</v>
      </c>
      <c r="BJ105" s="14">
        <v>11106</v>
      </c>
      <c r="BK105" s="48">
        <f t="shared" si="76"/>
        <v>388</v>
      </c>
      <c r="BL105" s="14">
        <v>8004</v>
      </c>
      <c r="BM105" s="48">
        <f t="shared" si="77"/>
        <v>295</v>
      </c>
      <c r="BN105" s="14">
        <v>2608</v>
      </c>
      <c r="BO105" s="48">
        <f t="shared" si="78"/>
        <v>88</v>
      </c>
      <c r="BP105" s="14">
        <v>495</v>
      </c>
      <c r="BQ105" s="48">
        <f t="shared" si="79"/>
        <v>17</v>
      </c>
      <c r="BR105" s="17">
        <v>9</v>
      </c>
      <c r="BS105" s="24">
        <f t="shared" si="80"/>
        <v>0</v>
      </c>
      <c r="BT105" s="17">
        <v>28</v>
      </c>
      <c r="BU105" s="24">
        <f t="shared" si="81"/>
        <v>0</v>
      </c>
      <c r="BV105" s="17">
        <v>95</v>
      </c>
      <c r="BW105" s="24">
        <f t="shared" si="82"/>
        <v>0</v>
      </c>
      <c r="BX105" s="17">
        <v>231</v>
      </c>
      <c r="BY105" s="24">
        <f t="shared" si="83"/>
        <v>6</v>
      </c>
      <c r="BZ105" s="20">
        <v>130</v>
      </c>
      <c r="CA105" s="27">
        <f t="shared" si="84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20"/>
        <v>808</v>
      </c>
      <c r="E106" s="10">
        <v>501</v>
      </c>
      <c r="F106">
        <f t="shared" si="119"/>
        <v>8</v>
      </c>
      <c r="G106" s="10">
        <v>14359</v>
      </c>
      <c r="H106">
        <f t="shared" si="107"/>
        <v>0</v>
      </c>
      <c r="I106">
        <f t="shared" si="86"/>
        <v>11170</v>
      </c>
      <c r="J106">
        <f t="shared" si="94"/>
        <v>800</v>
      </c>
      <c r="K106">
        <f t="shared" si="87"/>
        <v>1.9247022666154436E-2</v>
      </c>
      <c r="L106">
        <f t="shared" si="88"/>
        <v>0.55163273146369574</v>
      </c>
      <c r="M106">
        <f t="shared" si="89"/>
        <v>0.42912024587014985</v>
      </c>
      <c r="N106">
        <f t="shared" si="108"/>
        <v>3.1041106415674223E-2</v>
      </c>
      <c r="O106">
        <f t="shared" si="90"/>
        <v>1.5968063872255488E-2</v>
      </c>
      <c r="P106">
        <f t="shared" si="91"/>
        <v>0</v>
      </c>
      <c r="Q106">
        <f t="shared" si="92"/>
        <v>7.1620411817367946E-2</v>
      </c>
      <c r="R106">
        <f>+IFERROR(C106/3.974,"")</f>
        <v>6550.0754906894817</v>
      </c>
      <c r="S106">
        <f>+IFERROR(E106/3.974,"")</f>
        <v>126.0694514343231</v>
      </c>
      <c r="T106">
        <f>+IFERROR(G106/3.974,"")</f>
        <v>3613.2360342224456</v>
      </c>
      <c r="U106">
        <f>+IFERROR(I106/3.974,"")</f>
        <v>2810.7700050327126</v>
      </c>
      <c r="V106" s="13">
        <v>107903</v>
      </c>
      <c r="W106" s="1">
        <f t="shared" si="95"/>
        <v>2433</v>
      </c>
      <c r="X106" s="1">
        <f t="shared" si="60"/>
        <v>-334</v>
      </c>
      <c r="Y106" s="34">
        <f>IFERROR(V106/3.974,0)</f>
        <v>27152.239557121287</v>
      </c>
      <c r="Z106" s="15">
        <v>79096</v>
      </c>
      <c r="AA106" s="2">
        <f t="shared" si="100"/>
        <v>1602</v>
      </c>
      <c r="AB106" s="29">
        <f t="shared" si="61"/>
        <v>0.73302873877464014</v>
      </c>
      <c r="AC106" s="32">
        <f t="shared" si="62"/>
        <v>-216</v>
      </c>
      <c r="AD106" s="1">
        <f t="shared" si="96"/>
        <v>28807</v>
      </c>
      <c r="AE106" s="1">
        <f t="shared" si="101"/>
        <v>831</v>
      </c>
      <c r="AF106" s="29">
        <f t="shared" si="63"/>
        <v>0.2669712612253598</v>
      </c>
      <c r="AG106" s="32">
        <f t="shared" si="64"/>
        <v>-118</v>
      </c>
      <c r="AH106" s="34">
        <f t="shared" si="109"/>
        <v>0.34155363748458695</v>
      </c>
      <c r="AI106" s="34">
        <f>IFERROR(AD106/3.974,0)</f>
        <v>7248.8676396577748</v>
      </c>
      <c r="AJ106" s="15">
        <v>9708</v>
      </c>
      <c r="AK106" s="2">
        <f t="shared" si="102"/>
        <v>700</v>
      </c>
      <c r="AL106" s="2">
        <f t="shared" si="110"/>
        <v>7.7708703374777865E-2</v>
      </c>
      <c r="AM106" s="34">
        <f>IFERROR(AJ106/3.974,0)</f>
        <v>2442.8787116255662</v>
      </c>
      <c r="AN106" s="34">
        <f t="shared" si="111"/>
        <v>0.37295428351901649</v>
      </c>
      <c r="AO106" s="15">
        <v>738</v>
      </c>
      <c r="AP106" s="2">
        <f t="shared" si="103"/>
        <v>16</v>
      </c>
      <c r="AQ106" s="2">
        <f t="shared" si="97"/>
        <v>2.2160664819944609E-2</v>
      </c>
      <c r="AR106" s="34">
        <f>IFERROR(AO106/3.974,0)</f>
        <v>185.70709612481127</v>
      </c>
      <c r="AS106" s="15">
        <v>595</v>
      </c>
      <c r="AT106" s="2">
        <f t="shared" si="98"/>
        <v>76</v>
      </c>
      <c r="AU106" s="2">
        <f t="shared" si="112"/>
        <v>0.1464354527938343</v>
      </c>
      <c r="AV106" s="34">
        <f>IFERROR(AS106/3.974,0)</f>
        <v>149.723200805234</v>
      </c>
      <c r="AW106" s="80">
        <f t="shared" si="113"/>
        <v>2.28582404917403E-2</v>
      </c>
      <c r="AX106" s="15">
        <v>129</v>
      </c>
      <c r="AY106">
        <f t="shared" si="99"/>
        <v>8</v>
      </c>
      <c r="AZ106">
        <f t="shared" si="114"/>
        <v>6.6115702479338845E-2</v>
      </c>
      <c r="BA106" s="35">
        <f>IFERROR(AX106/3.974,0)</f>
        <v>32.460996477101155</v>
      </c>
      <c r="BB106" s="51">
        <f t="shared" si="115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72"/>
        <v>800</v>
      </c>
      <c r="BE106" s="51">
        <f t="shared" si="116"/>
        <v>7.7145612343297865E-2</v>
      </c>
      <c r="BF106" s="35">
        <f>IFERROR(BC106/3.974,0)</f>
        <v>2810.7700050327126</v>
      </c>
      <c r="BG106" s="35">
        <f t="shared" si="117"/>
        <v>0.42912024587014985</v>
      </c>
      <c r="BH106" s="45">
        <v>3112</v>
      </c>
      <c r="BI106" s="48">
        <f t="shared" si="75"/>
        <v>103</v>
      </c>
      <c r="BJ106" s="14">
        <v>11449</v>
      </c>
      <c r="BK106" s="48">
        <f t="shared" si="76"/>
        <v>343</v>
      </c>
      <c r="BL106" s="14">
        <v>8243</v>
      </c>
      <c r="BM106" s="48">
        <f t="shared" si="77"/>
        <v>239</v>
      </c>
      <c r="BN106" s="14">
        <v>2707</v>
      </c>
      <c r="BO106" s="48">
        <f t="shared" si="78"/>
        <v>99</v>
      </c>
      <c r="BP106" s="14">
        <v>519</v>
      </c>
      <c r="BQ106" s="48">
        <f t="shared" si="79"/>
        <v>24</v>
      </c>
      <c r="BR106" s="17">
        <v>9</v>
      </c>
      <c r="BS106" s="24">
        <f t="shared" si="80"/>
        <v>0</v>
      </c>
      <c r="BT106" s="17">
        <v>28</v>
      </c>
      <c r="BU106" s="24">
        <f t="shared" si="81"/>
        <v>0</v>
      </c>
      <c r="BV106" s="17">
        <v>95</v>
      </c>
      <c r="BW106" s="24">
        <f t="shared" si="82"/>
        <v>0</v>
      </c>
      <c r="BX106" s="17">
        <v>237</v>
      </c>
      <c r="BY106" s="24">
        <f t="shared" si="83"/>
        <v>6</v>
      </c>
      <c r="BZ106" s="20">
        <v>132</v>
      </c>
      <c r="CA106" s="27">
        <f t="shared" si="84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20"/>
        <v>722</v>
      </c>
      <c r="E107" s="10">
        <v>521</v>
      </c>
      <c r="F107">
        <f t="shared" si="119"/>
        <v>20</v>
      </c>
      <c r="G107" s="10">
        <v>14664</v>
      </c>
      <c r="H107">
        <f t="shared" si="107"/>
        <v>305</v>
      </c>
      <c r="I107">
        <f t="shared" si="86"/>
        <v>11567</v>
      </c>
      <c r="J107">
        <f t="shared" si="94"/>
        <v>397</v>
      </c>
      <c r="K107">
        <f t="shared" si="87"/>
        <v>1.9475179425837319E-2</v>
      </c>
      <c r="L107">
        <f t="shared" si="88"/>
        <v>0.5481459330143541</v>
      </c>
      <c r="M107">
        <f t="shared" si="89"/>
        <v>0.43237888755980863</v>
      </c>
      <c r="N107">
        <f t="shared" si="108"/>
        <v>2.6988636363636364E-2</v>
      </c>
      <c r="O107">
        <f t="shared" si="90"/>
        <v>3.8387715930902108E-2</v>
      </c>
      <c r="P107">
        <f t="shared" si="91"/>
        <v>2.079923622476814E-2</v>
      </c>
      <c r="Q107">
        <f t="shared" si="92"/>
        <v>3.4321777470389905E-2</v>
      </c>
      <c r="R107">
        <f>+IFERROR(C107/3.974,"")</f>
        <v>6731.7564167086057</v>
      </c>
      <c r="S107">
        <f>+IFERROR(E107/3.974,"")</f>
        <v>131.10216406643181</v>
      </c>
      <c r="T107">
        <f>+IFERROR(G107/3.974,"")</f>
        <v>3689.9849018621035</v>
      </c>
      <c r="U107">
        <f>+IFERROR(I107/3.974,"")</f>
        <v>2910.6693507800701</v>
      </c>
      <c r="V107" s="13">
        <v>109990</v>
      </c>
      <c r="W107" s="1">
        <f t="shared" si="95"/>
        <v>2087</v>
      </c>
      <c r="X107" s="1">
        <f t="shared" si="60"/>
        <v>-346</v>
      </c>
      <c r="Y107" s="34">
        <f>IFERROR(V107/3.974,0)</f>
        <v>27677.40312028183</v>
      </c>
      <c r="Z107" s="15">
        <v>80449</v>
      </c>
      <c r="AA107" s="2">
        <f t="shared" si="100"/>
        <v>1353</v>
      </c>
      <c r="AB107" s="29">
        <f t="shared" si="61"/>
        <v>0.73142103827620697</v>
      </c>
      <c r="AC107" s="32">
        <f t="shared" si="62"/>
        <v>-249</v>
      </c>
      <c r="AD107" s="1">
        <f t="shared" si="96"/>
        <v>29541</v>
      </c>
      <c r="AE107" s="1">
        <f t="shared" si="101"/>
        <v>734</v>
      </c>
      <c r="AF107" s="29">
        <f t="shared" si="63"/>
        <v>0.26857896172379309</v>
      </c>
      <c r="AG107" s="32">
        <f t="shared" si="64"/>
        <v>-97</v>
      </c>
      <c r="AH107" s="34">
        <f t="shared" si="109"/>
        <v>0.35170100622903688</v>
      </c>
      <c r="AI107" s="34">
        <f>IFERROR(AD107/3.974,0)</f>
        <v>7433.5681932561647</v>
      </c>
      <c r="AJ107" s="15">
        <v>10049</v>
      </c>
      <c r="AK107" s="2">
        <f t="shared" si="102"/>
        <v>341</v>
      </c>
      <c r="AL107" s="2">
        <f t="shared" si="110"/>
        <v>3.5125669550885918E-2</v>
      </c>
      <c r="AM107" s="34">
        <f>IFERROR(AJ107/3.974,0)</f>
        <v>2528.6864620030196</v>
      </c>
      <c r="AN107" s="34">
        <f t="shared" si="111"/>
        <v>0.37563546650717705</v>
      </c>
      <c r="AO107" s="15">
        <v>771</v>
      </c>
      <c r="AP107" s="2">
        <f t="shared" si="103"/>
        <v>33</v>
      </c>
      <c r="AQ107" s="2">
        <f t="shared" si="97"/>
        <v>4.471544715447151E-2</v>
      </c>
      <c r="AR107" s="34">
        <f>IFERROR(AO107/3.974,0)</f>
        <v>194.01107196779063</v>
      </c>
      <c r="AS107" s="15">
        <v>615</v>
      </c>
      <c r="AT107" s="2">
        <f t="shared" si="98"/>
        <v>20</v>
      </c>
      <c r="AU107" s="2">
        <f t="shared" si="112"/>
        <v>3.3613445378151363E-2</v>
      </c>
      <c r="AV107" s="34">
        <f>IFERROR(AS107/3.974,0)</f>
        <v>154.75591343734271</v>
      </c>
      <c r="AW107" s="80">
        <f t="shared" si="113"/>
        <v>2.2988935406698566E-2</v>
      </c>
      <c r="AX107" s="15">
        <v>132</v>
      </c>
      <c r="AY107">
        <f t="shared" si="99"/>
        <v>3</v>
      </c>
      <c r="AZ107">
        <f t="shared" si="114"/>
        <v>2.3255813953488413E-2</v>
      </c>
      <c r="BA107" s="35">
        <f>IFERROR(AX107/3.974,0)</f>
        <v>33.215903371917463</v>
      </c>
      <c r="BB107" s="51">
        <f t="shared" si="115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72"/>
        <v>397</v>
      </c>
      <c r="BE107" s="51">
        <f t="shared" si="116"/>
        <v>3.5541629364368887E-2</v>
      </c>
      <c r="BF107" s="35">
        <f>IFERROR(BC107/3.974,0)</f>
        <v>2910.6693507800701</v>
      </c>
      <c r="BG107" s="35">
        <f t="shared" si="117"/>
        <v>0.43237888755980863</v>
      </c>
      <c r="BH107" s="45">
        <v>3215</v>
      </c>
      <c r="BI107" s="48">
        <f t="shared" si="75"/>
        <v>103</v>
      </c>
      <c r="BJ107" s="14">
        <v>11731</v>
      </c>
      <c r="BK107" s="48">
        <f t="shared" si="76"/>
        <v>282</v>
      </c>
      <c r="BL107" s="14">
        <v>8475</v>
      </c>
      <c r="BM107" s="48">
        <f t="shared" si="77"/>
        <v>232</v>
      </c>
      <c r="BN107" s="14">
        <v>2789</v>
      </c>
      <c r="BO107" s="48">
        <f t="shared" si="78"/>
        <v>82</v>
      </c>
      <c r="BP107" s="14">
        <v>542</v>
      </c>
      <c r="BQ107" s="48">
        <f t="shared" si="79"/>
        <v>23</v>
      </c>
      <c r="BR107" s="17">
        <v>9</v>
      </c>
      <c r="BS107" s="24">
        <f t="shared" si="80"/>
        <v>0</v>
      </c>
      <c r="BT107" s="17">
        <v>28</v>
      </c>
      <c r="BU107" s="24">
        <f t="shared" si="81"/>
        <v>0</v>
      </c>
      <c r="BV107" s="17">
        <v>98</v>
      </c>
      <c r="BW107" s="24">
        <f t="shared" si="82"/>
        <v>3</v>
      </c>
      <c r="BX107" s="17">
        <v>248</v>
      </c>
      <c r="BY107" s="24">
        <f t="shared" si="83"/>
        <v>11</v>
      </c>
      <c r="BZ107" s="20">
        <v>138</v>
      </c>
      <c r="CA107" s="27">
        <f t="shared" si="84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20"/>
        <v>562</v>
      </c>
      <c r="E108" s="10">
        <v>536</v>
      </c>
      <c r="F108">
        <f t="shared" si="119"/>
        <v>15</v>
      </c>
      <c r="G108" s="10">
        <v>14694</v>
      </c>
      <c r="H108">
        <f t="shared" si="107"/>
        <v>30</v>
      </c>
      <c r="I108">
        <f t="shared" si="86"/>
        <v>12084</v>
      </c>
      <c r="J108">
        <f t="shared" si="94"/>
        <v>517</v>
      </c>
      <c r="K108">
        <f t="shared" si="87"/>
        <v>1.9623636230504504E-2</v>
      </c>
      <c r="L108">
        <f t="shared" si="88"/>
        <v>0.53796587830416631</v>
      </c>
      <c r="M108">
        <f t="shared" si="89"/>
        <v>0.44241048546532913</v>
      </c>
      <c r="N108">
        <f t="shared" si="108"/>
        <v>2.0575529032730466E-2</v>
      </c>
      <c r="O108">
        <f t="shared" si="90"/>
        <v>2.7985074626865673E-2</v>
      </c>
      <c r="P108">
        <f t="shared" si="91"/>
        <v>2.0416496529195591E-3</v>
      </c>
      <c r="Q108">
        <f t="shared" si="92"/>
        <v>4.2783846408474012E-2</v>
      </c>
      <c r="R108">
        <f>+IFERROR(C108/3.974,"")</f>
        <v>6873.1756416708604</v>
      </c>
      <c r="S108">
        <f>+IFERROR(E108/3.974,"")</f>
        <v>134.87669854051333</v>
      </c>
      <c r="T108">
        <f>+IFERROR(G108/3.974,"")</f>
        <v>3697.5339708102665</v>
      </c>
      <c r="U108">
        <f>+IFERROR(I108/3.974,"")</f>
        <v>3040.7649723200802</v>
      </c>
      <c r="V108" s="13">
        <v>111735</v>
      </c>
      <c r="W108" s="1">
        <f t="shared" si="95"/>
        <v>1745</v>
      </c>
      <c r="X108" s="1">
        <f t="shared" si="60"/>
        <v>-342</v>
      </c>
      <c r="Y108" s="34">
        <f>IFERROR(V108/3.974,0)</f>
        <v>28116.507297433316</v>
      </c>
      <c r="Z108" s="15">
        <v>81588</v>
      </c>
      <c r="AA108" s="2">
        <f t="shared" si="100"/>
        <v>1139</v>
      </c>
      <c r="AB108" s="29">
        <f t="shared" si="61"/>
        <v>0.73019197207678888</v>
      </c>
      <c r="AC108" s="32">
        <f t="shared" si="62"/>
        <v>-214</v>
      </c>
      <c r="AD108" s="1">
        <f t="shared" si="96"/>
        <v>30147</v>
      </c>
      <c r="AE108" s="1">
        <f t="shared" si="101"/>
        <v>606</v>
      </c>
      <c r="AF108" s="29">
        <f t="shared" si="63"/>
        <v>0.26980802792321118</v>
      </c>
      <c r="AG108" s="32">
        <f t="shared" si="64"/>
        <v>-128</v>
      </c>
      <c r="AH108" s="34">
        <f t="shared" si="109"/>
        <v>0.34727793696275072</v>
      </c>
      <c r="AI108" s="34">
        <f>IFERROR(AD108/3.974,0)</f>
        <v>7586.0593860090585</v>
      </c>
      <c r="AJ108" s="15">
        <v>10548</v>
      </c>
      <c r="AK108" s="2">
        <f t="shared" si="102"/>
        <v>499</v>
      </c>
      <c r="AL108" s="2">
        <f t="shared" si="110"/>
        <v>4.9656682256941087E-2</v>
      </c>
      <c r="AM108" s="34">
        <f>IFERROR(AJ108/3.974,0)</f>
        <v>2654.2526421741318</v>
      </c>
      <c r="AN108" s="34">
        <f t="shared" si="111"/>
        <v>0.38617558761074905</v>
      </c>
      <c r="AO108" s="15">
        <v>756</v>
      </c>
      <c r="AP108" s="2">
        <f t="shared" si="103"/>
        <v>-15</v>
      </c>
      <c r="AQ108" s="2">
        <f t="shared" si="97"/>
        <v>-1.945525291828798E-2</v>
      </c>
      <c r="AR108" s="34">
        <f>IFERROR(AO108/3.974,0)</f>
        <v>190.23653749370911</v>
      </c>
      <c r="AS108" s="15">
        <v>649</v>
      </c>
      <c r="AT108" s="2">
        <f t="shared" si="98"/>
        <v>34</v>
      </c>
      <c r="AU108" s="2">
        <f t="shared" si="112"/>
        <v>5.5284552845528356E-2</v>
      </c>
      <c r="AV108" s="34">
        <f>IFERROR(AS108/3.974,0)</f>
        <v>163.31152491192753</v>
      </c>
      <c r="AW108" s="80">
        <f t="shared" si="113"/>
        <v>2.3760708794025042E-2</v>
      </c>
      <c r="AX108" s="15">
        <v>131</v>
      </c>
      <c r="AY108">
        <f t="shared" si="99"/>
        <v>-1</v>
      </c>
      <c r="AZ108">
        <f t="shared" si="114"/>
        <v>-7.575757575757569E-3</v>
      </c>
      <c r="BA108" s="35">
        <f>IFERROR(AX108/3.974,0)</f>
        <v>32.964267740312025</v>
      </c>
      <c r="BB108" s="51">
        <f t="shared" si="115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72"/>
        <v>517</v>
      </c>
      <c r="BE108" s="51">
        <f t="shared" si="116"/>
        <v>4.4696118267484986E-2</v>
      </c>
      <c r="BF108" s="35">
        <f>IFERROR(BC108/3.974,0)</f>
        <v>3040.7649723200802</v>
      </c>
      <c r="BG108" s="35">
        <f t="shared" si="117"/>
        <v>0.44241048546532913</v>
      </c>
      <c r="BH108" s="45">
        <v>3286</v>
      </c>
      <c r="BI108" s="48">
        <f t="shared" si="75"/>
        <v>71</v>
      </c>
      <c r="BJ108" s="14">
        <v>11948</v>
      </c>
      <c r="BK108" s="48">
        <f t="shared" si="76"/>
        <v>217</v>
      </c>
      <c r="BL108" s="14">
        <v>8673</v>
      </c>
      <c r="BM108" s="48">
        <f t="shared" si="77"/>
        <v>198</v>
      </c>
      <c r="BN108" s="14">
        <v>2848</v>
      </c>
      <c r="BO108" s="48">
        <f t="shared" si="78"/>
        <v>59</v>
      </c>
      <c r="BP108" s="14">
        <v>559</v>
      </c>
      <c r="BQ108" s="48">
        <f t="shared" si="79"/>
        <v>17</v>
      </c>
      <c r="BR108" s="17">
        <v>10</v>
      </c>
      <c r="BS108" s="24">
        <f t="shared" si="80"/>
        <v>1</v>
      </c>
      <c r="BT108" s="17">
        <v>29</v>
      </c>
      <c r="BU108" s="24">
        <f t="shared" si="81"/>
        <v>1</v>
      </c>
      <c r="BV108" s="17">
        <v>102</v>
      </c>
      <c r="BW108" s="24">
        <f t="shared" si="82"/>
        <v>4</v>
      </c>
      <c r="BX108" s="17">
        <v>252</v>
      </c>
      <c r="BY108" s="24">
        <f t="shared" si="83"/>
        <v>4</v>
      </c>
      <c r="BZ108" s="20">
        <v>143</v>
      </c>
      <c r="CA108" s="27">
        <f t="shared" si="84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20"/>
        <v>716</v>
      </c>
      <c r="E109" s="10">
        <v>547</v>
      </c>
      <c r="F109">
        <f t="shared" si="119"/>
        <v>11</v>
      </c>
      <c r="G109" s="10">
        <v>14794</v>
      </c>
      <c r="H109">
        <f>G109-G108</f>
        <v>100</v>
      </c>
      <c r="I109">
        <f t="shared" si="86"/>
        <v>12689</v>
      </c>
      <c r="J109">
        <f t="shared" si="94"/>
        <v>605</v>
      </c>
      <c r="K109">
        <f t="shared" si="87"/>
        <v>1.9514805565465573E-2</v>
      </c>
      <c r="L109">
        <f t="shared" si="88"/>
        <v>0.52779165180164112</v>
      </c>
      <c r="M109">
        <f t="shared" si="89"/>
        <v>0.45269354263289335</v>
      </c>
      <c r="N109">
        <f t="shared" si="108"/>
        <v>2.5544059935783091E-2</v>
      </c>
      <c r="O109">
        <f t="shared" si="90"/>
        <v>2.0109689213893969E-2</v>
      </c>
      <c r="P109">
        <f t="shared" si="91"/>
        <v>6.7594970934162502E-3</v>
      </c>
      <c r="Q109">
        <f t="shared" si="92"/>
        <v>4.767909212703917E-2</v>
      </c>
      <c r="R109">
        <f>+IFERROR(C109/3.974,"")</f>
        <v>7053.3467539003523</v>
      </c>
      <c r="S109">
        <f>+IFERROR(E109/3.974,"")</f>
        <v>137.64469048817313</v>
      </c>
      <c r="T109">
        <f>+IFERROR(G109/3.974,"")</f>
        <v>3722.6975339708101</v>
      </c>
      <c r="U109">
        <f>+IFERROR(I109/3.974,"")</f>
        <v>3193.004529441369</v>
      </c>
      <c r="V109" s="13">
        <v>114042</v>
      </c>
      <c r="W109" s="1">
        <f t="shared" si="95"/>
        <v>2307</v>
      </c>
      <c r="X109" s="1">
        <f t="shared" si="60"/>
        <v>562</v>
      </c>
      <c r="Y109" s="34">
        <f>IFERROR(V109/3.974,0)</f>
        <v>28697.030699547053</v>
      </c>
      <c r="Z109" s="15">
        <v>83167</v>
      </c>
      <c r="AA109" s="2">
        <f t="shared" si="100"/>
        <v>1579</v>
      </c>
      <c r="AB109" s="29">
        <f t="shared" si="61"/>
        <v>0.72926641062064856</v>
      </c>
      <c r="AC109" s="32">
        <f t="shared" si="62"/>
        <v>440</v>
      </c>
      <c r="AD109" s="1">
        <f t="shared" si="96"/>
        <v>30875</v>
      </c>
      <c r="AE109" s="1">
        <f t="shared" si="101"/>
        <v>728</v>
      </c>
      <c r="AF109" s="29">
        <f t="shared" si="63"/>
        <v>0.27073358937935149</v>
      </c>
      <c r="AG109" s="32">
        <f t="shared" si="64"/>
        <v>122</v>
      </c>
      <c r="AH109" s="34">
        <f t="shared" si="109"/>
        <v>0.31556133506718681</v>
      </c>
      <c r="AI109" s="34">
        <f>IFERROR(AD109/3.974,0)</f>
        <v>7769.2501258178154</v>
      </c>
      <c r="AJ109" s="15">
        <v>11135</v>
      </c>
      <c r="AK109" s="2">
        <f t="shared" si="102"/>
        <v>587</v>
      </c>
      <c r="AL109" s="2">
        <f t="shared" si="110"/>
        <v>5.5650360257868847E-2</v>
      </c>
      <c r="AM109" s="34">
        <f>IFERROR(AJ109/3.974,0)</f>
        <v>2801.962757926522</v>
      </c>
      <c r="AN109" s="34">
        <f t="shared" si="111"/>
        <v>0.39725294327506244</v>
      </c>
      <c r="AO109" s="15">
        <v>766</v>
      </c>
      <c r="AP109" s="2">
        <f t="shared" si="103"/>
        <v>10</v>
      </c>
      <c r="AQ109" s="2">
        <f t="shared" si="97"/>
        <v>1.3227513227513255E-2</v>
      </c>
      <c r="AR109" s="34">
        <f>IFERROR(AO109/3.974,0)</f>
        <v>192.75289380976346</v>
      </c>
      <c r="AS109" s="15">
        <v>649</v>
      </c>
      <c r="AT109" s="2">
        <f t="shared" si="98"/>
        <v>0</v>
      </c>
      <c r="AU109" s="2">
        <f t="shared" si="112"/>
        <v>0</v>
      </c>
      <c r="AV109" s="34">
        <f>IFERROR(AS109/3.974,0)</f>
        <v>163.31152491192753</v>
      </c>
      <c r="AW109" s="80">
        <f t="shared" si="113"/>
        <v>2.3153763824473778E-2</v>
      </c>
      <c r="AX109" s="15">
        <v>130</v>
      </c>
      <c r="AY109">
        <f t="shared" si="99"/>
        <v>-1</v>
      </c>
      <c r="AZ109">
        <f t="shared" si="114"/>
        <v>-7.6335877862595547E-3</v>
      </c>
      <c r="BA109" s="35">
        <f>IFERROR(AX109/3.974,0)</f>
        <v>32.712632108706593</v>
      </c>
      <c r="BB109" s="51">
        <f t="shared" si="115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72"/>
        <v>596</v>
      </c>
      <c r="BE109" s="51">
        <f t="shared" si="116"/>
        <v>4.9321416749420699E-2</v>
      </c>
      <c r="BF109" s="35">
        <f>IFERROR(BC109/3.974,0)</f>
        <v>3190.73980875692</v>
      </c>
      <c r="BG109" s="35">
        <f t="shared" si="117"/>
        <v>0.45237245808062793</v>
      </c>
      <c r="BH109" s="45">
        <v>3361</v>
      </c>
      <c r="BI109" s="48">
        <f t="shared" si="75"/>
        <v>75</v>
      </c>
      <c r="BJ109" s="14">
        <v>12244</v>
      </c>
      <c r="BK109" s="48">
        <f t="shared" si="76"/>
        <v>296</v>
      </c>
      <c r="BL109" s="14">
        <v>8929</v>
      </c>
      <c r="BM109" s="48">
        <f t="shared" si="77"/>
        <v>256</v>
      </c>
      <c r="BN109" s="14">
        <v>2918</v>
      </c>
      <c r="BO109" s="48">
        <f t="shared" si="78"/>
        <v>70</v>
      </c>
      <c r="BP109" s="14">
        <v>578</v>
      </c>
      <c r="BQ109" s="48">
        <f t="shared" si="79"/>
        <v>19</v>
      </c>
      <c r="BR109" s="17">
        <v>11</v>
      </c>
      <c r="BS109" s="24">
        <f t="shared" si="80"/>
        <v>1</v>
      </c>
      <c r="BT109" s="17">
        <v>32</v>
      </c>
      <c r="BU109" s="24">
        <f t="shared" si="81"/>
        <v>3</v>
      </c>
      <c r="BV109" s="17">
        <v>106</v>
      </c>
      <c r="BW109" s="24">
        <f t="shared" si="82"/>
        <v>4</v>
      </c>
      <c r="BX109" s="17">
        <v>255</v>
      </c>
      <c r="BY109" s="24">
        <f t="shared" si="83"/>
        <v>3</v>
      </c>
      <c r="BZ109" s="20">
        <v>143</v>
      </c>
      <c r="CA109" s="27">
        <f t="shared" si="84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20"/>
        <v>1007</v>
      </c>
      <c r="E110" s="10">
        <v>564</v>
      </c>
      <c r="F110">
        <f t="shared" si="119"/>
        <v>17</v>
      </c>
      <c r="G110" s="10">
        <v>14800</v>
      </c>
      <c r="H110">
        <f t="shared" ref="H110:H121" si="121">G110-G109</f>
        <v>6</v>
      </c>
      <c r="I110">
        <f>+IFERROR(C110-E110-G110,"")</f>
        <v>13673</v>
      </c>
      <c r="J110">
        <f t="shared" si="94"/>
        <v>984</v>
      </c>
      <c r="K110">
        <f t="shared" si="87"/>
        <v>1.9423494162620104E-2</v>
      </c>
      <c r="L110">
        <f t="shared" si="88"/>
        <v>0.5096945276715914</v>
      </c>
      <c r="M110">
        <f t="shared" si="89"/>
        <v>0.47088197816578847</v>
      </c>
      <c r="N110">
        <f t="shared" si="108"/>
        <v>3.4679891173330576E-2</v>
      </c>
      <c r="O110">
        <f t="shared" si="90"/>
        <v>3.0141843971631204E-2</v>
      </c>
      <c r="P110">
        <f t="shared" si="91"/>
        <v>4.0540540540540538E-4</v>
      </c>
      <c r="Q110">
        <f t="shared" si="92"/>
        <v>7.1966649601404226E-2</v>
      </c>
      <c r="R110">
        <f>+IFERROR(C110/3.974,"")</f>
        <v>7306.7438349270251</v>
      </c>
      <c r="S110">
        <f>+IFERROR(E110/3.974,"")</f>
        <v>141.92249622546552</v>
      </c>
      <c r="T110">
        <f>+IFERROR(G110/3.974,"")</f>
        <v>3724.2073477604426</v>
      </c>
      <c r="U110">
        <f>+IFERROR(I110/3.974,"")</f>
        <v>3440.6139909411172</v>
      </c>
      <c r="V110" s="13">
        <v>117266</v>
      </c>
      <c r="W110" s="1">
        <f t="shared" si="95"/>
        <v>3224</v>
      </c>
      <c r="X110" s="1">
        <f t="shared" si="60"/>
        <v>917</v>
      </c>
      <c r="Y110" s="34">
        <f>IFERROR(V110/3.974,0)</f>
        <v>29508.303975842977</v>
      </c>
      <c r="Z110" s="15">
        <v>85384</v>
      </c>
      <c r="AA110" s="2">
        <f t="shared" si="100"/>
        <v>2217</v>
      </c>
      <c r="AB110" s="29">
        <f t="shared" si="61"/>
        <v>0.72812238841607968</v>
      </c>
      <c r="AC110" s="32">
        <f t="shared" si="62"/>
        <v>638</v>
      </c>
      <c r="AD110" s="1">
        <f t="shared" si="96"/>
        <v>31882</v>
      </c>
      <c r="AE110" s="1">
        <f t="shared" si="101"/>
        <v>1007</v>
      </c>
      <c r="AF110" s="29">
        <f t="shared" si="63"/>
        <v>0.27187761158392032</v>
      </c>
      <c r="AG110" s="32">
        <f t="shared" si="64"/>
        <v>279</v>
      </c>
      <c r="AH110" s="34">
        <f t="shared" si="109"/>
        <v>0.31234491315136476</v>
      </c>
      <c r="AI110" s="34">
        <f>IFERROR(AD110/3.974,0)</f>
        <v>8022.6472068444891</v>
      </c>
      <c r="AJ110" s="15">
        <v>12111</v>
      </c>
      <c r="AK110" s="2">
        <f t="shared" si="102"/>
        <v>976</v>
      </c>
      <c r="AL110" s="2">
        <f t="shared" si="110"/>
        <v>8.7651549169285969E-2</v>
      </c>
      <c r="AM110" s="34">
        <f>IFERROR(AJ110/3.974,0)</f>
        <v>3047.5591343734272</v>
      </c>
      <c r="AN110" s="34">
        <f t="shared" si="111"/>
        <v>0.4170885422047732</v>
      </c>
      <c r="AO110" s="15">
        <v>736</v>
      </c>
      <c r="AP110" s="2">
        <f t="shared" si="103"/>
        <v>-30</v>
      </c>
      <c r="AQ110" s="2">
        <f t="shared" si="97"/>
        <v>-3.9164490861618773E-2</v>
      </c>
      <c r="AR110" s="34">
        <f>IFERROR(AO110/3.974,0)</f>
        <v>185.2038248616004</v>
      </c>
      <c r="AS110" s="15">
        <v>686</v>
      </c>
      <c r="AT110" s="2">
        <f t="shared" si="98"/>
        <v>37</v>
      </c>
      <c r="AU110" s="2">
        <f t="shared" si="112"/>
        <v>5.7010785824345156E-2</v>
      </c>
      <c r="AV110" s="34">
        <f>IFERROR(AS110/3.974,0)</f>
        <v>172.62204328132862</v>
      </c>
      <c r="AW110" s="80">
        <f t="shared" si="113"/>
        <v>2.3625030133967006E-2</v>
      </c>
      <c r="AX110" s="15">
        <v>140</v>
      </c>
      <c r="AY110">
        <f t="shared" si="99"/>
        <v>10</v>
      </c>
      <c r="AZ110">
        <f t="shared" si="114"/>
        <v>7.6923076923076872E-2</v>
      </c>
      <c r="BA110" s="35">
        <f>IFERROR(AX110/3.974,0)</f>
        <v>35.228988424760942</v>
      </c>
      <c r="BB110" s="51">
        <f t="shared" si="115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72"/>
        <v>993</v>
      </c>
      <c r="BE110" s="51">
        <f t="shared" si="116"/>
        <v>7.831230283911661E-2</v>
      </c>
      <c r="BF110" s="35">
        <f>IFERROR(BC110/3.974,0)</f>
        <v>3440.6139909411172</v>
      </c>
      <c r="BG110" s="35">
        <f t="shared" si="117"/>
        <v>0.47088197816578847</v>
      </c>
      <c r="BH110" s="45">
        <v>3477</v>
      </c>
      <c r="BI110" s="48">
        <f t="shared" si="75"/>
        <v>116</v>
      </c>
      <c r="BJ110" s="14">
        <v>12732</v>
      </c>
      <c r="BK110" s="48">
        <f t="shared" si="76"/>
        <v>488</v>
      </c>
      <c r="BL110" s="14">
        <v>9228</v>
      </c>
      <c r="BM110" s="48">
        <f t="shared" si="77"/>
        <v>299</v>
      </c>
      <c r="BN110" s="14">
        <v>3009</v>
      </c>
      <c r="BO110" s="48">
        <f t="shared" si="78"/>
        <v>91</v>
      </c>
      <c r="BP110" s="14">
        <v>591</v>
      </c>
      <c r="BQ110" s="48">
        <f t="shared" si="79"/>
        <v>13</v>
      </c>
      <c r="BR110" s="17">
        <v>11</v>
      </c>
      <c r="BS110" s="24">
        <f t="shared" si="80"/>
        <v>0</v>
      </c>
      <c r="BT110" s="17">
        <v>32</v>
      </c>
      <c r="BU110" s="24">
        <f t="shared" si="81"/>
        <v>0</v>
      </c>
      <c r="BV110" s="17">
        <v>111</v>
      </c>
      <c r="BW110" s="24">
        <f t="shared" si="82"/>
        <v>5</v>
      </c>
      <c r="BX110" s="17">
        <v>263</v>
      </c>
      <c r="BY110" s="24">
        <f t="shared" si="83"/>
        <v>8</v>
      </c>
      <c r="BZ110" s="20">
        <v>147</v>
      </c>
      <c r="CA110" s="27">
        <f t="shared" si="84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20"/>
        <v>868</v>
      </c>
      <c r="E111" s="10">
        <v>575</v>
      </c>
      <c r="F111">
        <f t="shared" si="119"/>
        <v>11</v>
      </c>
      <c r="G111" s="10">
        <v>15270</v>
      </c>
      <c r="H111">
        <f t="shared" si="121"/>
        <v>470</v>
      </c>
      <c r="I111">
        <f t="shared" ref="I111:I121" si="122">+IFERROR(C111-E111-G111,"")</f>
        <v>14060</v>
      </c>
      <c r="J111">
        <f t="shared" si="94"/>
        <v>387</v>
      </c>
      <c r="K111">
        <f t="shared" si="87"/>
        <v>1.9227553920749037E-2</v>
      </c>
      <c r="L111">
        <f t="shared" si="88"/>
        <v>0.51061695368667448</v>
      </c>
      <c r="M111">
        <f t="shared" si="89"/>
        <v>0.47015549239257648</v>
      </c>
      <c r="N111">
        <f t="shared" si="108"/>
        <v>2.9025246614278549E-2</v>
      </c>
      <c r="O111">
        <f t="shared" si="90"/>
        <v>1.9130434782608695E-2</v>
      </c>
      <c r="P111">
        <f t="shared" si="91"/>
        <v>3.0779305828421741E-2</v>
      </c>
      <c r="Q111">
        <f t="shared" si="92"/>
        <v>2.7524893314366999E-2</v>
      </c>
      <c r="R111">
        <f>+IFERROR(C111/3.974,"")</f>
        <v>7525.1635631605432</v>
      </c>
      <c r="S111">
        <f>+IFERROR(E111/3.974,"")</f>
        <v>144.69048817312532</v>
      </c>
      <c r="T111">
        <f>+IFERROR(G111/3.974,"")</f>
        <v>3842.4760946149972</v>
      </c>
      <c r="U111">
        <f>+IFERROR(I111/3.974,"")</f>
        <v>3537.9969803724207</v>
      </c>
      <c r="V111" s="13">
        <v>120303</v>
      </c>
      <c r="W111" s="1">
        <f t="shared" si="95"/>
        <v>3037</v>
      </c>
      <c r="X111" s="1">
        <f t="shared" si="60"/>
        <v>-187</v>
      </c>
      <c r="Y111" s="34">
        <f>IFERROR(V111/3.974,0)</f>
        <v>30272.521389028683</v>
      </c>
      <c r="Z111" s="15">
        <v>87545</v>
      </c>
      <c r="AA111" s="2">
        <f t="shared" si="100"/>
        <v>2161</v>
      </c>
      <c r="AB111" s="29">
        <f t="shared" si="61"/>
        <v>0.72770421352750969</v>
      </c>
      <c r="AC111" s="32">
        <f t="shared" si="62"/>
        <v>-56</v>
      </c>
      <c r="AD111" s="1">
        <f t="shared" si="96"/>
        <v>32758</v>
      </c>
      <c r="AE111" s="1">
        <f t="shared" si="101"/>
        <v>876</v>
      </c>
      <c r="AF111" s="29">
        <f t="shared" si="63"/>
        <v>0.27229578647249031</v>
      </c>
      <c r="AG111" s="32">
        <f t="shared" si="64"/>
        <v>-131</v>
      </c>
      <c r="AH111" s="34">
        <f t="shared" si="109"/>
        <v>0.2884425419822193</v>
      </c>
      <c r="AI111" s="34">
        <f>IFERROR(AD111/3.974,0)</f>
        <v>8243.0800201308502</v>
      </c>
      <c r="AJ111" s="15">
        <v>12457</v>
      </c>
      <c r="AK111" s="2">
        <f t="shared" si="102"/>
        <v>346</v>
      </c>
      <c r="AL111" s="2">
        <f t="shared" si="110"/>
        <v>2.8569069441004125E-2</v>
      </c>
      <c r="AM111" s="34">
        <f>IFERROR(AJ111/3.974,0)</f>
        <v>3134.6250629089077</v>
      </c>
      <c r="AN111" s="34">
        <f t="shared" si="111"/>
        <v>0.41655241598394915</v>
      </c>
      <c r="AO111" s="15">
        <v>741</v>
      </c>
      <c r="AP111" s="2">
        <f t="shared" si="103"/>
        <v>5</v>
      </c>
      <c r="AQ111" s="2">
        <f t="shared" si="97"/>
        <v>6.7934782608696231E-3</v>
      </c>
      <c r="AR111" s="34">
        <f>IFERROR(AO111/3.974,0)</f>
        <v>186.46200301962756</v>
      </c>
      <c r="AS111" s="15">
        <v>714</v>
      </c>
      <c r="AT111" s="2">
        <f t="shared" si="98"/>
        <v>28</v>
      </c>
      <c r="AU111" s="2">
        <f t="shared" si="112"/>
        <v>4.081632653061229E-2</v>
      </c>
      <c r="AV111" s="34">
        <f>IFERROR(AS111/3.974,0)</f>
        <v>179.66784096628081</v>
      </c>
      <c r="AW111" s="80">
        <f t="shared" si="113"/>
        <v>2.3875606085938805E-2</v>
      </c>
      <c r="AX111" s="15">
        <v>148</v>
      </c>
      <c r="AY111">
        <f t="shared" si="99"/>
        <v>8</v>
      </c>
      <c r="AZ111">
        <f t="shared" si="114"/>
        <v>5.7142857142857162E-2</v>
      </c>
      <c r="BA111" s="35">
        <f>IFERROR(AX111/3.974,0)</f>
        <v>37.242073477604428</v>
      </c>
      <c r="BB111" s="51">
        <f t="shared" si="115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72"/>
        <v>387</v>
      </c>
      <c r="BE111" s="51">
        <f t="shared" si="116"/>
        <v>2.830395670299124E-2</v>
      </c>
      <c r="BF111" s="35">
        <f>IFERROR(BC111/3.974,0)</f>
        <v>3537.9969803724207</v>
      </c>
      <c r="BG111" s="35">
        <f t="shared" si="117"/>
        <v>0.47015549239257648</v>
      </c>
      <c r="BH111" s="45">
        <v>3580</v>
      </c>
      <c r="BI111" s="48">
        <f t="shared" si="75"/>
        <v>103</v>
      </c>
      <c r="BJ111" s="14">
        <v>13127</v>
      </c>
      <c r="BK111" s="48">
        <f t="shared" si="76"/>
        <v>395</v>
      </c>
      <c r="BL111" s="14">
        <v>9506</v>
      </c>
      <c r="BM111" s="48">
        <f t="shared" si="77"/>
        <v>278</v>
      </c>
      <c r="BN111" s="14">
        <v>3088</v>
      </c>
      <c r="BO111" s="48">
        <f t="shared" si="78"/>
        <v>79</v>
      </c>
      <c r="BP111" s="14">
        <v>604</v>
      </c>
      <c r="BQ111" s="48">
        <f t="shared" si="79"/>
        <v>13</v>
      </c>
      <c r="BR111" s="17">
        <v>11</v>
      </c>
      <c r="BS111" s="24">
        <f t="shared" si="80"/>
        <v>0</v>
      </c>
      <c r="BT111" s="17">
        <v>33</v>
      </c>
      <c r="BU111" s="24">
        <f t="shared" si="81"/>
        <v>1</v>
      </c>
      <c r="BV111" s="17">
        <v>112</v>
      </c>
      <c r="BW111" s="24">
        <f t="shared" si="82"/>
        <v>1</v>
      </c>
      <c r="BX111" s="17">
        <v>269</v>
      </c>
      <c r="BY111" s="24">
        <f t="shared" si="83"/>
        <v>6</v>
      </c>
      <c r="BZ111" s="20">
        <v>150</v>
      </c>
      <c r="CA111" s="27">
        <f t="shared" si="84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20"/>
        <v>753</v>
      </c>
      <c r="E112" s="10">
        <v>592</v>
      </c>
      <c r="F112">
        <f t="shared" si="119"/>
        <v>17</v>
      </c>
      <c r="G112" s="10">
        <v>15370</v>
      </c>
      <c r="H112">
        <f t="shared" si="121"/>
        <v>100</v>
      </c>
      <c r="I112">
        <f t="shared" si="122"/>
        <v>14696</v>
      </c>
      <c r="J112">
        <f t="shared" si="94"/>
        <v>636</v>
      </c>
      <c r="K112">
        <f t="shared" si="87"/>
        <v>1.9309804944875726E-2</v>
      </c>
      <c r="L112">
        <f t="shared" si="88"/>
        <v>0.50133733446408768</v>
      </c>
      <c r="M112">
        <f t="shared" si="89"/>
        <v>0.4793528605910366</v>
      </c>
      <c r="N112">
        <f t="shared" si="108"/>
        <v>2.4561289059951724E-2</v>
      </c>
      <c r="O112">
        <f t="shared" si="90"/>
        <v>2.8716216216216218E-2</v>
      </c>
      <c r="P112">
        <f t="shared" si="91"/>
        <v>6.5061808718282366E-3</v>
      </c>
      <c r="Q112">
        <f t="shared" si="92"/>
        <v>4.3277082199237885E-2</v>
      </c>
      <c r="R112">
        <f>+IFERROR(C112/3.974,"")</f>
        <v>7714.6451937594356</v>
      </c>
      <c r="S112">
        <f>+IFERROR(E112/3.974,"")</f>
        <v>148.96829391041771</v>
      </c>
      <c r="T112">
        <f>+IFERROR(G112/3.974,"")</f>
        <v>3867.6396577755409</v>
      </c>
      <c r="U112">
        <f>+IFERROR(I112/3.974,"")</f>
        <v>3698.0372420734775</v>
      </c>
      <c r="V112" s="13">
        <v>122668</v>
      </c>
      <c r="W112" s="1">
        <f t="shared" si="95"/>
        <v>2365</v>
      </c>
      <c r="X112" s="1">
        <f t="shared" si="60"/>
        <v>-672</v>
      </c>
      <c r="Y112" s="34">
        <f>IFERROR(V112/3.974,0)</f>
        <v>30867.63965777554</v>
      </c>
      <c r="Z112" s="15">
        <v>89143</v>
      </c>
      <c r="AA112" s="2">
        <f t="shared" si="100"/>
        <v>1598</v>
      </c>
      <c r="AB112" s="29">
        <f t="shared" si="61"/>
        <v>0.72670134020282384</v>
      </c>
      <c r="AC112" s="32">
        <f t="shared" si="62"/>
        <v>-563</v>
      </c>
      <c r="AD112" s="1">
        <f t="shared" si="96"/>
        <v>33525</v>
      </c>
      <c r="AE112" s="1">
        <f t="shared" si="101"/>
        <v>767</v>
      </c>
      <c r="AF112" s="29">
        <f t="shared" si="63"/>
        <v>0.2732986597971761</v>
      </c>
      <c r="AG112" s="32">
        <f t="shared" si="64"/>
        <v>-109</v>
      </c>
      <c r="AH112" s="34">
        <f t="shared" si="109"/>
        <v>0.32431289640591965</v>
      </c>
      <c r="AI112" s="34">
        <f>IFERROR(AD112/3.974,0)</f>
        <v>8436.0845495722187</v>
      </c>
      <c r="AJ112" s="15">
        <v>13116</v>
      </c>
      <c r="AK112" s="2">
        <f t="shared" si="102"/>
        <v>659</v>
      </c>
      <c r="AL112" s="2">
        <f t="shared" si="110"/>
        <v>5.2901982820903859E-2</v>
      </c>
      <c r="AM112" s="34">
        <f>IFERROR(AJ112/3.974,0)</f>
        <v>3300.4529441368895</v>
      </c>
      <c r="AN112" s="34">
        <f t="shared" si="111"/>
        <v>0.42781655685302367</v>
      </c>
      <c r="AO112" s="15">
        <v>712</v>
      </c>
      <c r="AP112" s="2">
        <f t="shared" si="103"/>
        <v>-29</v>
      </c>
      <c r="AQ112" s="2">
        <f t="shared" si="97"/>
        <v>-3.9136302294197067E-2</v>
      </c>
      <c r="AR112" s="34">
        <f>IFERROR(AO112/3.974,0)</f>
        <v>179.16456970306996</v>
      </c>
      <c r="AS112" s="15">
        <v>727</v>
      </c>
      <c r="AT112" s="2">
        <f t="shared" si="98"/>
        <v>13</v>
      </c>
      <c r="AU112" s="2">
        <f t="shared" si="112"/>
        <v>1.8207282913165201E-2</v>
      </c>
      <c r="AV112" s="34">
        <f>IFERROR(AS112/3.974,0)</f>
        <v>182.93910417715148</v>
      </c>
      <c r="AW112" s="80">
        <f t="shared" si="113"/>
        <v>2.3713223302237588E-2</v>
      </c>
      <c r="AX112" s="15">
        <v>141</v>
      </c>
      <c r="AY112">
        <f t="shared" si="99"/>
        <v>-7</v>
      </c>
      <c r="AZ112">
        <f t="shared" si="114"/>
        <v>-4.7297297297297258E-2</v>
      </c>
      <c r="BA112" s="35">
        <f>IFERROR(AX112/3.974,0)</f>
        <v>35.480624056366381</v>
      </c>
      <c r="BB112" s="51">
        <f t="shared" si="115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72"/>
        <v>636</v>
      </c>
      <c r="BE112" s="51">
        <f t="shared" si="116"/>
        <v>4.523470839260324E-2</v>
      </c>
      <c r="BF112" s="35">
        <f>IFERROR(BC112/3.974,0)</f>
        <v>3698.0372420734775</v>
      </c>
      <c r="BG112" s="35">
        <f t="shared" si="117"/>
        <v>0.4793528605910366</v>
      </c>
      <c r="BH112" s="45">
        <v>3670</v>
      </c>
      <c r="BI112" s="48">
        <f t="shared" si="75"/>
        <v>90</v>
      </c>
      <c r="BJ112" s="14">
        <v>13461</v>
      </c>
      <c r="BK112" s="48">
        <f t="shared" si="76"/>
        <v>334</v>
      </c>
      <c r="BL112" s="14">
        <v>9747</v>
      </c>
      <c r="BM112" s="48">
        <f t="shared" si="77"/>
        <v>241</v>
      </c>
      <c r="BN112" s="14">
        <v>3159</v>
      </c>
      <c r="BO112" s="48">
        <f t="shared" si="78"/>
        <v>71</v>
      </c>
      <c r="BP112" s="14">
        <v>621</v>
      </c>
      <c r="BQ112" s="48">
        <f t="shared" si="79"/>
        <v>17</v>
      </c>
      <c r="BR112" s="17">
        <v>11</v>
      </c>
      <c r="BS112" s="24">
        <f t="shared" si="80"/>
        <v>0</v>
      </c>
      <c r="BT112" s="17">
        <v>33</v>
      </c>
      <c r="BU112" s="24">
        <f t="shared" si="81"/>
        <v>0</v>
      </c>
      <c r="BV112" s="17">
        <v>116</v>
      </c>
      <c r="BW112" s="24">
        <f t="shared" si="82"/>
        <v>4</v>
      </c>
      <c r="BX112" s="17">
        <v>279</v>
      </c>
      <c r="BY112" s="24">
        <f t="shared" si="83"/>
        <v>10</v>
      </c>
      <c r="BZ112" s="20">
        <v>153</v>
      </c>
      <c r="CA112" s="27">
        <f t="shared" si="84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20"/>
        <v>1028</v>
      </c>
      <c r="E113" s="10">
        <v>604</v>
      </c>
      <c r="F113">
        <f t="shared" si="119"/>
        <v>12</v>
      </c>
      <c r="G113" s="10">
        <v>15470</v>
      </c>
      <c r="H113">
        <f t="shared" si="121"/>
        <v>100</v>
      </c>
      <c r="I113">
        <f t="shared" si="122"/>
        <v>15612</v>
      </c>
      <c r="J113">
        <f t="shared" si="94"/>
        <v>916</v>
      </c>
      <c r="K113">
        <f t="shared" si="87"/>
        <v>1.906204632960929E-2</v>
      </c>
      <c r="L113">
        <f t="shared" si="88"/>
        <v>0.48822823960108563</v>
      </c>
      <c r="M113">
        <f t="shared" si="89"/>
        <v>0.49270971406930508</v>
      </c>
      <c r="N113">
        <f t="shared" si="108"/>
        <v>3.2443350375560183E-2</v>
      </c>
      <c r="O113">
        <f t="shared" si="90"/>
        <v>1.9867549668874173E-2</v>
      </c>
      <c r="P113">
        <f t="shared" si="91"/>
        <v>6.4641241111829343E-3</v>
      </c>
      <c r="Q113">
        <f t="shared" si="92"/>
        <v>5.867281578273123E-2</v>
      </c>
      <c r="R113">
        <f>+IFERROR(C113/3.974,"")</f>
        <v>7973.3266230498239</v>
      </c>
      <c r="S113">
        <f>+IFERROR(E113/3.974,"")</f>
        <v>151.98792148968292</v>
      </c>
      <c r="T113">
        <f>+IFERROR(G113/3.974,"")</f>
        <v>3892.8032209360845</v>
      </c>
      <c r="U113">
        <f>+IFERROR(I113/3.974,"")</f>
        <v>3928.5354806240562</v>
      </c>
      <c r="V113" s="13">
        <v>125570</v>
      </c>
      <c r="W113" s="1">
        <f t="shared" si="95"/>
        <v>2902</v>
      </c>
      <c r="X113" s="1">
        <f t="shared" si="60"/>
        <v>537</v>
      </c>
      <c r="Y113" s="34">
        <f>IFERROR(V113/3.974,0)</f>
        <v>31597.886260694511</v>
      </c>
      <c r="Z113" s="15">
        <v>91023</v>
      </c>
      <c r="AA113" s="2">
        <f t="shared" si="100"/>
        <v>1880</v>
      </c>
      <c r="AB113" s="29">
        <f t="shared" si="61"/>
        <v>0.72487855379469623</v>
      </c>
      <c r="AC113" s="32">
        <f t="shared" si="62"/>
        <v>282</v>
      </c>
      <c r="AD113" s="1">
        <f t="shared" si="96"/>
        <v>34547</v>
      </c>
      <c r="AE113" s="1">
        <f t="shared" si="101"/>
        <v>1022</v>
      </c>
      <c r="AF113" s="29">
        <f t="shared" si="63"/>
        <v>0.27512144620530382</v>
      </c>
      <c r="AG113" s="32">
        <f t="shared" si="64"/>
        <v>255</v>
      </c>
      <c r="AH113" s="34">
        <f t="shared" si="109"/>
        <v>0.352170916609235</v>
      </c>
      <c r="AI113" s="34">
        <f>IFERROR(AD113/3.974,0)</f>
        <v>8693.2561650729731</v>
      </c>
      <c r="AJ113" s="15">
        <v>13996</v>
      </c>
      <c r="AK113" s="2">
        <f t="shared" si="102"/>
        <v>880</v>
      </c>
      <c r="AL113" s="2">
        <f t="shared" si="110"/>
        <v>6.7093626105519943E-2</v>
      </c>
      <c r="AM113" s="34">
        <f>IFERROR(AJ113/3.974,0)</f>
        <v>3521.8922999496726</v>
      </c>
      <c r="AN113" s="34">
        <f t="shared" si="111"/>
        <v>0.44170927223379408</v>
      </c>
      <c r="AO113" s="15">
        <v>764</v>
      </c>
      <c r="AP113" s="2">
        <f t="shared" si="103"/>
        <v>52</v>
      </c>
      <c r="AQ113" s="2">
        <f t="shared" si="97"/>
        <v>7.3033707865168607E-2</v>
      </c>
      <c r="AR113" s="34">
        <f>IFERROR(AO113/3.974,0)</f>
        <v>192.24962254655259</v>
      </c>
      <c r="AS113" s="15">
        <v>712</v>
      </c>
      <c r="AT113" s="2">
        <f t="shared" si="98"/>
        <v>-15</v>
      </c>
      <c r="AU113" s="2">
        <f t="shared" si="112"/>
        <v>-2.063273727647863E-2</v>
      </c>
      <c r="AV113" s="34">
        <f>IFERROR(AS113/3.974,0)</f>
        <v>179.16456970306996</v>
      </c>
      <c r="AW113" s="80">
        <f t="shared" si="113"/>
        <v>2.2470491699804331E-2</v>
      </c>
      <c r="AX113" s="15">
        <v>140</v>
      </c>
      <c r="AY113">
        <f t="shared" si="99"/>
        <v>-1</v>
      </c>
      <c r="AZ113">
        <f t="shared" si="114"/>
        <v>-7.0921985815602939E-3</v>
      </c>
      <c r="BA113" s="35">
        <f>IFERROR(AX113/3.974,0)</f>
        <v>35.228988424760942</v>
      </c>
      <c r="BB113" s="51">
        <f t="shared" si="115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72"/>
        <v>916</v>
      </c>
      <c r="BE113" s="51">
        <f t="shared" si="116"/>
        <v>6.2329885683179098E-2</v>
      </c>
      <c r="BF113" s="35">
        <f>IFERROR(BC113/3.974,0)</f>
        <v>3928.5354806240562</v>
      </c>
      <c r="BG113" s="35">
        <f t="shared" si="117"/>
        <v>0.49270971406930508</v>
      </c>
      <c r="BH113" s="45">
        <v>3808</v>
      </c>
      <c r="BI113" s="48">
        <f t="shared" si="75"/>
        <v>138</v>
      </c>
      <c r="BJ113" s="14">
        <v>13911</v>
      </c>
      <c r="BK113" s="48">
        <f t="shared" si="76"/>
        <v>450</v>
      </c>
      <c r="BL113" s="14">
        <v>10051</v>
      </c>
      <c r="BM113" s="48">
        <f t="shared" si="77"/>
        <v>304</v>
      </c>
      <c r="BN113" s="14">
        <v>3270</v>
      </c>
      <c r="BO113" s="48">
        <f t="shared" si="78"/>
        <v>111</v>
      </c>
      <c r="BP113" s="14">
        <v>646</v>
      </c>
      <c r="BQ113" s="48">
        <f t="shared" si="79"/>
        <v>25</v>
      </c>
      <c r="BR113" s="17">
        <v>12</v>
      </c>
      <c r="BS113" s="24">
        <f t="shared" si="80"/>
        <v>1</v>
      </c>
      <c r="BT113" s="17">
        <v>35</v>
      </c>
      <c r="BU113" s="24">
        <f t="shared" si="81"/>
        <v>2</v>
      </c>
      <c r="BV113" s="17">
        <v>117</v>
      </c>
      <c r="BW113" s="24">
        <f t="shared" si="82"/>
        <v>1</v>
      </c>
      <c r="BX113" s="17">
        <v>282</v>
      </c>
      <c r="BY113" s="24">
        <f t="shared" si="83"/>
        <v>3</v>
      </c>
      <c r="BZ113" s="20">
        <v>158</v>
      </c>
      <c r="CA113" s="27">
        <f t="shared" si="84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20"/>
        <v>1099</v>
      </c>
      <c r="E114" s="10">
        <v>620</v>
      </c>
      <c r="F114">
        <f t="shared" si="119"/>
        <v>16</v>
      </c>
      <c r="G114" s="10">
        <v>15595</v>
      </c>
      <c r="H114">
        <f t="shared" si="121"/>
        <v>125</v>
      </c>
      <c r="I114">
        <f t="shared" si="122"/>
        <v>16570</v>
      </c>
      <c r="J114">
        <f t="shared" si="94"/>
        <v>958</v>
      </c>
      <c r="K114">
        <f t="shared" si="87"/>
        <v>1.8911087387524783E-2</v>
      </c>
      <c r="L114">
        <f t="shared" si="88"/>
        <v>0.47567485130394999</v>
      </c>
      <c r="M114">
        <f t="shared" si="89"/>
        <v>0.50541406130852529</v>
      </c>
      <c r="N114">
        <f t="shared" si="108"/>
        <v>3.3521427482080222E-2</v>
      </c>
      <c r="O114">
        <f t="shared" si="90"/>
        <v>2.5806451612903226E-2</v>
      </c>
      <c r="P114">
        <f t="shared" si="91"/>
        <v>8.0153895479320291E-3</v>
      </c>
      <c r="Q114">
        <f t="shared" si="92"/>
        <v>5.7815328907664457E-2</v>
      </c>
      <c r="R114">
        <f>+IFERROR(C114/3.974,"")</f>
        <v>8249.8741821841977</v>
      </c>
      <c r="S114">
        <f>+IFERROR(E114/3.974,"")</f>
        <v>156.01409159536991</v>
      </c>
      <c r="T114">
        <f>+IFERROR(G114/3.974,"")</f>
        <v>3924.2576748867637</v>
      </c>
      <c r="U114">
        <f>+IFERROR(I114/3.974,"")</f>
        <v>4169.6024157020629</v>
      </c>
      <c r="V114" s="12">
        <v>128795</v>
      </c>
      <c r="W114" s="1">
        <f t="shared" si="95"/>
        <v>3225</v>
      </c>
      <c r="X114" s="1">
        <f t="shared" si="60"/>
        <v>323</v>
      </c>
      <c r="Y114" s="34">
        <f>IFERROR(V114/3.974,0)</f>
        <v>32409.41117262204</v>
      </c>
      <c r="Z114" s="14">
        <v>93124</v>
      </c>
      <c r="AA114" s="2">
        <f t="shared" si="100"/>
        <v>2101</v>
      </c>
      <c r="AB114" s="29">
        <f t="shared" si="61"/>
        <v>0.72304049070227883</v>
      </c>
      <c r="AC114" s="32">
        <f t="shared" si="62"/>
        <v>221</v>
      </c>
      <c r="AD114" s="1">
        <f t="shared" si="96"/>
        <v>35671</v>
      </c>
      <c r="AE114" s="1">
        <f t="shared" si="101"/>
        <v>1124</v>
      </c>
      <c r="AF114" s="29">
        <f t="shared" si="63"/>
        <v>0.27695950929772117</v>
      </c>
      <c r="AG114" s="32">
        <f t="shared" si="64"/>
        <v>102</v>
      </c>
      <c r="AH114" s="34">
        <f t="shared" si="109"/>
        <v>0.34852713178294575</v>
      </c>
      <c r="AI114" s="34">
        <f>IFERROR(AD114/3.974,0)</f>
        <v>8976.0946149974825</v>
      </c>
      <c r="AJ114" s="14">
        <v>14961</v>
      </c>
      <c r="AK114" s="2">
        <f t="shared" si="102"/>
        <v>965</v>
      </c>
      <c r="AL114" s="2">
        <f t="shared" si="110"/>
        <v>6.8948270934552802E-2</v>
      </c>
      <c r="AM114" s="34">
        <f>IFERROR(AJ114/3.974,0)</f>
        <v>3764.7206844489178</v>
      </c>
      <c r="AN114" s="34">
        <f t="shared" si="111"/>
        <v>0.45633673936251334</v>
      </c>
      <c r="AO114" s="14">
        <v>718</v>
      </c>
      <c r="AP114" s="2">
        <f t="shared" si="103"/>
        <v>-46</v>
      </c>
      <c r="AQ114" s="2">
        <f t="shared" si="97"/>
        <v>-6.0209424083769614E-2</v>
      </c>
      <c r="AR114" s="34">
        <f>IFERROR(AO114/3.974,0)</f>
        <v>180.67438349270256</v>
      </c>
      <c r="AS114" s="14">
        <v>744</v>
      </c>
      <c r="AT114" s="2">
        <f t="shared" si="98"/>
        <v>32</v>
      </c>
      <c r="AU114" s="2">
        <f t="shared" si="112"/>
        <v>4.4943820224719211E-2</v>
      </c>
      <c r="AV114" s="34">
        <f>IFERROR(AS114/3.974,0)</f>
        <v>187.21690991444387</v>
      </c>
      <c r="AW114" s="80">
        <f t="shared" si="113"/>
        <v>2.269330486502974E-2</v>
      </c>
      <c r="AX114" s="15">
        <v>147</v>
      </c>
      <c r="AY114">
        <f t="shared" si="99"/>
        <v>7</v>
      </c>
      <c r="AZ114">
        <f t="shared" si="114"/>
        <v>5.0000000000000044E-2</v>
      </c>
      <c r="BA114" s="35">
        <f>IFERROR(AX114/3.974,0)</f>
        <v>36.99043784599899</v>
      </c>
      <c r="BB114" s="51">
        <f t="shared" si="115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72"/>
        <v>958</v>
      </c>
      <c r="BE114" s="51">
        <f t="shared" si="116"/>
        <v>6.1363054060978639E-2</v>
      </c>
      <c r="BF114" s="35">
        <f>IFERROR(BC114/3.974,0)</f>
        <v>4169.6024157020629</v>
      </c>
      <c r="BG114" s="35">
        <f t="shared" si="117"/>
        <v>0.50541406130852529</v>
      </c>
      <c r="BH114" s="45">
        <v>3959</v>
      </c>
      <c r="BI114" s="48">
        <f t="shared" si="75"/>
        <v>151</v>
      </c>
      <c r="BJ114" s="14">
        <v>14420</v>
      </c>
      <c r="BK114" s="48">
        <f t="shared" si="76"/>
        <v>509</v>
      </c>
      <c r="BL114" s="14">
        <v>10358</v>
      </c>
      <c r="BM114" s="48">
        <f t="shared" si="77"/>
        <v>307</v>
      </c>
      <c r="BN114" s="14">
        <v>3386</v>
      </c>
      <c r="BO114" s="48">
        <f t="shared" si="78"/>
        <v>116</v>
      </c>
      <c r="BP114" s="14">
        <v>662</v>
      </c>
      <c r="BQ114" s="48">
        <f t="shared" si="79"/>
        <v>16</v>
      </c>
      <c r="BR114" s="17">
        <v>12</v>
      </c>
      <c r="BS114" s="24">
        <f t="shared" si="80"/>
        <v>0</v>
      </c>
      <c r="BT114" s="17">
        <v>37</v>
      </c>
      <c r="BU114" s="24">
        <f t="shared" si="81"/>
        <v>2</v>
      </c>
      <c r="BV114" s="17">
        <v>122</v>
      </c>
      <c r="BW114" s="24">
        <f t="shared" si="82"/>
        <v>5</v>
      </c>
      <c r="BX114" s="17">
        <v>287</v>
      </c>
      <c r="BY114" s="24">
        <f t="shared" si="83"/>
        <v>5</v>
      </c>
      <c r="BZ114" s="20">
        <v>162</v>
      </c>
      <c r="CA114" s="27">
        <f t="shared" si="84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20"/>
        <v>765</v>
      </c>
      <c r="E115" s="10">
        <v>631</v>
      </c>
      <c r="F115">
        <f t="shared" si="119"/>
        <v>11</v>
      </c>
      <c r="G115" s="10">
        <v>15745</v>
      </c>
      <c r="H115">
        <f t="shared" si="121"/>
        <v>150</v>
      </c>
      <c r="I115">
        <f t="shared" si="122"/>
        <v>17174</v>
      </c>
      <c r="J115">
        <f t="shared" si="94"/>
        <v>604</v>
      </c>
      <c r="K115">
        <f t="shared" si="87"/>
        <v>1.8807749627421759E-2</v>
      </c>
      <c r="L115">
        <f t="shared" si="88"/>
        <v>0.46929955290611031</v>
      </c>
      <c r="M115">
        <f t="shared" si="89"/>
        <v>0.51189269746646793</v>
      </c>
      <c r="N115">
        <f t="shared" si="108"/>
        <v>2.2801788375558869E-2</v>
      </c>
      <c r="O115">
        <f t="shared" si="90"/>
        <v>1.7432646592709985E-2</v>
      </c>
      <c r="P115">
        <f t="shared" si="91"/>
        <v>9.5268339155287398E-3</v>
      </c>
      <c r="Q115">
        <f t="shared" si="92"/>
        <v>3.5169442180039596E-2</v>
      </c>
      <c r="R115">
        <f>+IFERROR(C115/3.974,"")</f>
        <v>8442.3754403623552</v>
      </c>
      <c r="S115">
        <f>+IFERROR(E115/3.974,"")</f>
        <v>158.78208354302967</v>
      </c>
      <c r="T115">
        <f>+IFERROR(G115/3.974,"")</f>
        <v>3962.0030196275789</v>
      </c>
      <c r="U115">
        <f>+IFERROR(I115/3.974,"")</f>
        <v>4321.5903371917466</v>
      </c>
      <c r="V115" s="12">
        <v>130776</v>
      </c>
      <c r="W115" s="1">
        <f t="shared" si="95"/>
        <v>1981</v>
      </c>
      <c r="X115" s="1">
        <f t="shared" si="60"/>
        <v>-1244</v>
      </c>
      <c r="Y115" s="34">
        <f>IFERROR(V115/3.974,0)</f>
        <v>32907.901358832409</v>
      </c>
      <c r="Z115" s="14">
        <v>94336</v>
      </c>
      <c r="AA115" s="2">
        <f t="shared" si="100"/>
        <v>1212</v>
      </c>
      <c r="AB115" s="29">
        <f t="shared" si="61"/>
        <v>0.72135560041597846</v>
      </c>
      <c r="AC115" s="32">
        <f t="shared" si="62"/>
        <v>-889</v>
      </c>
      <c r="AD115" s="1">
        <f t="shared" si="96"/>
        <v>36440</v>
      </c>
      <c r="AE115" s="1">
        <f t="shared" si="101"/>
        <v>769</v>
      </c>
      <c r="AF115" s="29">
        <f t="shared" si="63"/>
        <v>0.27864439958402154</v>
      </c>
      <c r="AG115" s="32">
        <f t="shared" si="64"/>
        <v>-355</v>
      </c>
      <c r="AH115" s="34">
        <f t="shared" si="109"/>
        <v>0.38818778394750125</v>
      </c>
      <c r="AI115" s="34">
        <f>IFERROR(AD115/3.974,0)</f>
        <v>9169.6024157020638</v>
      </c>
      <c r="AJ115" s="14">
        <v>15590</v>
      </c>
      <c r="AK115" s="2">
        <f t="shared" si="102"/>
        <v>629</v>
      </c>
      <c r="AL115" s="2">
        <f t="shared" si="110"/>
        <v>4.204264420827486E-2</v>
      </c>
      <c r="AM115" s="34">
        <f>IFERROR(AJ115/3.974,0)</f>
        <v>3922.9994967287366</v>
      </c>
      <c r="AN115" s="34">
        <f t="shared" si="111"/>
        <v>0.46467958271236959</v>
      </c>
      <c r="AO115" s="14">
        <v>664</v>
      </c>
      <c r="AP115" s="2">
        <f t="shared" si="103"/>
        <v>-54</v>
      </c>
      <c r="AQ115" s="2">
        <f t="shared" si="97"/>
        <v>-7.5208913649025044E-2</v>
      </c>
      <c r="AR115" s="34">
        <f>IFERROR(AO115/3.974,0)</f>
        <v>167.08605938600905</v>
      </c>
      <c r="AS115" s="14">
        <v>774</v>
      </c>
      <c r="AT115" s="2">
        <f t="shared" si="98"/>
        <v>30</v>
      </c>
      <c r="AU115" s="2">
        <f t="shared" si="112"/>
        <v>4.0322580645161255E-2</v>
      </c>
      <c r="AV115" s="34">
        <f>IFERROR(AS115/3.974,0)</f>
        <v>194.76597886260694</v>
      </c>
      <c r="AW115" s="80">
        <f t="shared" si="113"/>
        <v>2.3070044709388973E-2</v>
      </c>
      <c r="AX115" s="14">
        <v>146</v>
      </c>
      <c r="AY115">
        <f t="shared" si="99"/>
        <v>-1</v>
      </c>
      <c r="AZ115">
        <f t="shared" si="114"/>
        <v>-6.8027210884353817E-3</v>
      </c>
      <c r="BA115" s="35">
        <f>IFERROR(AX115/3.974,0)</f>
        <v>36.738802214393559</v>
      </c>
      <c r="BB115" s="51">
        <f t="shared" si="115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72"/>
        <v>604</v>
      </c>
      <c r="BE115" s="51">
        <f t="shared" si="116"/>
        <v>3.6451418225709187E-2</v>
      </c>
      <c r="BF115" s="35">
        <f>IFERROR(BC115/3.974,0)</f>
        <v>4321.5903371917466</v>
      </c>
      <c r="BG115" s="35">
        <f t="shared" si="117"/>
        <v>0.51189269746646793</v>
      </c>
      <c r="BH115" s="45">
        <v>4037</v>
      </c>
      <c r="BI115" s="48">
        <f t="shared" si="75"/>
        <v>78</v>
      </c>
      <c r="BJ115" s="14">
        <v>14748</v>
      </c>
      <c r="BK115" s="48">
        <f t="shared" si="76"/>
        <v>328</v>
      </c>
      <c r="BL115" s="14">
        <v>10602</v>
      </c>
      <c r="BM115" s="48">
        <f t="shared" si="77"/>
        <v>244</v>
      </c>
      <c r="BN115" s="14">
        <v>3483</v>
      </c>
      <c r="BO115" s="48">
        <f t="shared" si="78"/>
        <v>97</v>
      </c>
      <c r="BP115" s="14">
        <v>680</v>
      </c>
      <c r="BQ115" s="48">
        <f t="shared" si="79"/>
        <v>18</v>
      </c>
      <c r="BR115" s="17">
        <v>12</v>
      </c>
      <c r="BS115" s="24">
        <f t="shared" si="80"/>
        <v>0</v>
      </c>
      <c r="BT115" s="17">
        <v>37</v>
      </c>
      <c r="BU115" s="24">
        <f t="shared" si="81"/>
        <v>0</v>
      </c>
      <c r="BV115" s="17">
        <v>124</v>
      </c>
      <c r="BW115" s="24">
        <f t="shared" si="82"/>
        <v>2</v>
      </c>
      <c r="BX115" s="17">
        <v>292</v>
      </c>
      <c r="BY115" s="24">
        <f t="shared" si="83"/>
        <v>5</v>
      </c>
      <c r="BZ115" s="20">
        <v>166</v>
      </c>
      <c r="CA115" s="27">
        <f t="shared" si="84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20"/>
        <v>913</v>
      </c>
      <c r="E116" s="10">
        <v>645</v>
      </c>
      <c r="F116">
        <f t="shared" si="119"/>
        <v>14</v>
      </c>
      <c r="G116" s="10">
        <v>15945</v>
      </c>
      <c r="H116">
        <f t="shared" si="121"/>
        <v>200</v>
      </c>
      <c r="I116">
        <f t="shared" si="122"/>
        <v>17873</v>
      </c>
      <c r="J116">
        <f t="shared" si="94"/>
        <v>699</v>
      </c>
      <c r="K116">
        <f t="shared" si="87"/>
        <v>1.8715724109914983E-2</v>
      </c>
      <c r="L116">
        <f t="shared" si="88"/>
        <v>0.46267010997301455</v>
      </c>
      <c r="M116">
        <f t="shared" si="89"/>
        <v>0.51861416591707044</v>
      </c>
      <c r="N116">
        <f t="shared" si="108"/>
        <v>2.6492180019150973E-2</v>
      </c>
      <c r="O116">
        <f t="shared" si="90"/>
        <v>2.1705426356589147E-2</v>
      </c>
      <c r="P116">
        <f t="shared" si="91"/>
        <v>1.2543116964565695E-2</v>
      </c>
      <c r="Q116">
        <f t="shared" si="92"/>
        <v>3.9109270967380969E-2</v>
      </c>
      <c r="R116">
        <f>+IFERROR(C116/3.974,"")</f>
        <v>8672.1187720181169</v>
      </c>
      <c r="S116">
        <f>+IFERROR(E116/3.974,"")</f>
        <v>162.30498238550578</v>
      </c>
      <c r="T116">
        <f>+IFERROR(G116/3.974,"")</f>
        <v>4012.3301459486661</v>
      </c>
      <c r="U116">
        <f>+IFERROR(I116/3.974,"")</f>
        <v>4497.483643683945</v>
      </c>
      <c r="V116" s="12">
        <v>133449</v>
      </c>
      <c r="W116" s="1">
        <f t="shared" si="95"/>
        <v>2673</v>
      </c>
      <c r="X116" s="1">
        <f t="shared" si="60"/>
        <v>692</v>
      </c>
      <c r="Y116" s="34">
        <f>IFERROR(V116/3.974,0)</f>
        <v>33580.523402113737</v>
      </c>
      <c r="Z116" s="14">
        <v>96093</v>
      </c>
      <c r="AA116" s="2">
        <f t="shared" si="100"/>
        <v>1757</v>
      </c>
      <c r="AB116" s="29">
        <f t="shared" si="61"/>
        <v>0.72007283681406375</v>
      </c>
      <c r="AC116" s="32">
        <f t="shared" si="62"/>
        <v>545</v>
      </c>
      <c r="AD116" s="1">
        <f t="shared" si="96"/>
        <v>37356</v>
      </c>
      <c r="AE116" s="1">
        <f t="shared" si="101"/>
        <v>916</v>
      </c>
      <c r="AF116" s="29">
        <f t="shared" si="63"/>
        <v>0.27992716318593619</v>
      </c>
      <c r="AG116" s="32">
        <f t="shared" si="64"/>
        <v>147</v>
      </c>
      <c r="AH116" s="34">
        <f t="shared" si="109"/>
        <v>0.34268612046389824</v>
      </c>
      <c r="AI116" s="34">
        <f>IFERROR(AD116/3.974,0)</f>
        <v>9400.1006542526411</v>
      </c>
      <c r="AJ116" s="14">
        <v>16251</v>
      </c>
      <c r="AK116" s="2">
        <f t="shared" si="102"/>
        <v>661</v>
      </c>
      <c r="AL116" s="2">
        <f t="shared" si="110"/>
        <v>4.2398973701090359E-2</v>
      </c>
      <c r="AM116" s="34">
        <f>IFERROR(AJ116/3.974,0)</f>
        <v>4089.3306492199295</v>
      </c>
      <c r="AN116" s="34">
        <f t="shared" si="111"/>
        <v>0.47154919769027653</v>
      </c>
      <c r="AO116" s="14">
        <v>679</v>
      </c>
      <c r="AP116" s="2">
        <f t="shared" si="103"/>
        <v>15</v>
      </c>
      <c r="AQ116" s="2">
        <f t="shared" si="97"/>
        <v>2.2590361445783191E-2</v>
      </c>
      <c r="AR116" s="34">
        <f>IFERROR(AO116/3.974,0)</f>
        <v>170.86059386009057</v>
      </c>
      <c r="AS116" s="14">
        <v>794</v>
      </c>
      <c r="AT116" s="2">
        <f t="shared" si="98"/>
        <v>20</v>
      </c>
      <c r="AU116" s="2">
        <f t="shared" si="112"/>
        <v>2.5839793281653645E-2</v>
      </c>
      <c r="AV116" s="34">
        <f>IFERROR(AS116/3.974,0)</f>
        <v>199.79869149471565</v>
      </c>
      <c r="AW116" s="80">
        <f t="shared" si="113"/>
        <v>2.3039201462437976E-2</v>
      </c>
      <c r="AX116" s="14">
        <v>149</v>
      </c>
      <c r="AY116">
        <f t="shared" si="99"/>
        <v>3</v>
      </c>
      <c r="AZ116">
        <f t="shared" si="114"/>
        <v>2.0547945205479534E-2</v>
      </c>
      <c r="BA116" s="35">
        <f>IFERROR(AX116/3.974,0)</f>
        <v>37.49370910920986</v>
      </c>
      <c r="BB116" s="51">
        <f t="shared" si="115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72"/>
        <v>699</v>
      </c>
      <c r="BE116" s="51">
        <f t="shared" si="116"/>
        <v>4.0701059741469647E-2</v>
      </c>
      <c r="BF116" s="35">
        <f>IFERROR(BC116/3.974,0)</f>
        <v>4497.483643683945</v>
      </c>
      <c r="BG116" s="35">
        <f t="shared" si="117"/>
        <v>0.51861416591707044</v>
      </c>
      <c r="BH116" s="45">
        <v>4149</v>
      </c>
      <c r="BI116" s="48">
        <f t="shared" si="75"/>
        <v>112</v>
      </c>
      <c r="BJ116" s="14">
        <v>15132</v>
      </c>
      <c r="BK116" s="48">
        <f t="shared" si="76"/>
        <v>384</v>
      </c>
      <c r="BL116" s="14">
        <v>10901</v>
      </c>
      <c r="BM116" s="48">
        <f t="shared" si="77"/>
        <v>299</v>
      </c>
      <c r="BN116" s="14">
        <v>3580</v>
      </c>
      <c r="BO116" s="48">
        <f t="shared" si="78"/>
        <v>97</v>
      </c>
      <c r="BP116" s="14">
        <v>701</v>
      </c>
      <c r="BQ116" s="48">
        <f t="shared" si="79"/>
        <v>21</v>
      </c>
      <c r="BR116" s="17">
        <v>12</v>
      </c>
      <c r="BS116" s="24">
        <f t="shared" si="80"/>
        <v>0</v>
      </c>
      <c r="BT116" s="17">
        <v>38</v>
      </c>
      <c r="BU116" s="24">
        <f t="shared" si="81"/>
        <v>1</v>
      </c>
      <c r="BV116" s="17">
        <v>130</v>
      </c>
      <c r="BW116" s="24">
        <f t="shared" si="82"/>
        <v>6</v>
      </c>
      <c r="BX116" s="17">
        <v>295</v>
      </c>
      <c r="BY116" s="24">
        <f t="shared" si="83"/>
        <v>3</v>
      </c>
      <c r="BZ116" s="20">
        <v>170</v>
      </c>
      <c r="CA116" s="27">
        <f t="shared" si="84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20"/>
        <v>774</v>
      </c>
      <c r="E117" s="10">
        <v>667</v>
      </c>
      <c r="F117">
        <f t="shared" si="119"/>
        <v>22</v>
      </c>
      <c r="G117" s="10">
        <v>16445</v>
      </c>
      <c r="H117">
        <f t="shared" si="121"/>
        <v>500</v>
      </c>
      <c r="I117">
        <f t="shared" si="122"/>
        <v>18125</v>
      </c>
      <c r="J117">
        <f t="shared" si="94"/>
        <v>252</v>
      </c>
      <c r="K117">
        <f t="shared" si="87"/>
        <v>1.892896671112751E-2</v>
      </c>
      <c r="L117">
        <f t="shared" si="88"/>
        <v>0.46669693787779892</v>
      </c>
      <c r="M117">
        <f t="shared" si="89"/>
        <v>0.5143740954110736</v>
      </c>
      <c r="N117">
        <f t="shared" si="108"/>
        <v>2.1965547577830122E-2</v>
      </c>
      <c r="O117">
        <f t="shared" si="90"/>
        <v>3.2983508245877063E-2</v>
      </c>
      <c r="P117">
        <f t="shared" si="91"/>
        <v>3.0404378230465188E-2</v>
      </c>
      <c r="Q117">
        <f t="shared" si="92"/>
        <v>1.3903448275862068E-2</v>
      </c>
      <c r="R117">
        <f>+IFERROR(C117/3.974,"")</f>
        <v>8866.8847508807248</v>
      </c>
      <c r="S117">
        <f>+IFERROR(E117/3.974,"")</f>
        <v>167.84096628082537</v>
      </c>
      <c r="T117">
        <f>+IFERROR(G117/3.974,"")</f>
        <v>4138.1479617513842</v>
      </c>
      <c r="U117">
        <f>+IFERROR(I117/3.974,"")</f>
        <v>4560.8958228485153</v>
      </c>
      <c r="V117" s="12">
        <v>135801</v>
      </c>
      <c r="W117" s="1">
        <f t="shared" si="95"/>
        <v>2352</v>
      </c>
      <c r="X117" s="1">
        <f t="shared" si="60"/>
        <v>-321</v>
      </c>
      <c r="Y117" s="34">
        <f>IFERROR(V117/3.974,0)</f>
        <v>34172.370407649723</v>
      </c>
      <c r="Z117" s="14">
        <v>97666</v>
      </c>
      <c r="AA117" s="2">
        <f t="shared" si="100"/>
        <v>1573</v>
      </c>
      <c r="AB117" s="29">
        <f t="shared" si="61"/>
        <v>0.71918468936163948</v>
      </c>
      <c r="AC117" s="32">
        <f t="shared" si="62"/>
        <v>-184</v>
      </c>
      <c r="AD117" s="1">
        <f t="shared" si="96"/>
        <v>38135</v>
      </c>
      <c r="AE117" s="1">
        <f t="shared" si="101"/>
        <v>779</v>
      </c>
      <c r="AF117" s="29">
        <f t="shared" si="63"/>
        <v>0.28081531063836052</v>
      </c>
      <c r="AG117" s="32">
        <f t="shared" si="64"/>
        <v>-137</v>
      </c>
      <c r="AH117" s="34">
        <f t="shared" si="109"/>
        <v>0.3312074829931973</v>
      </c>
      <c r="AI117" s="34">
        <f>IFERROR(AD117/3.974,0)</f>
        <v>9596.1248112732756</v>
      </c>
      <c r="AJ117" s="14">
        <v>16508</v>
      </c>
      <c r="AK117" s="2">
        <f t="shared" si="102"/>
        <v>257</v>
      </c>
      <c r="AL117" s="2">
        <f t="shared" si="110"/>
        <v>1.5814411420835617E-2</v>
      </c>
      <c r="AM117" s="34">
        <f>IFERROR(AJ117/3.974,0)</f>
        <v>4154.0010065425258</v>
      </c>
      <c r="AN117" s="34">
        <f t="shared" si="111"/>
        <v>0.46848483128529672</v>
      </c>
      <c r="AO117" s="14">
        <v>673</v>
      </c>
      <c r="AP117" s="2">
        <f t="shared" si="103"/>
        <v>-6</v>
      </c>
      <c r="AQ117" s="2">
        <f t="shared" si="97"/>
        <v>-8.8365243004417948E-3</v>
      </c>
      <c r="AR117" s="34">
        <f>IFERROR(AO117/3.974,0)</f>
        <v>169.35078007045797</v>
      </c>
      <c r="AS117" s="14">
        <v>795</v>
      </c>
      <c r="AT117" s="2">
        <f t="shared" si="98"/>
        <v>1</v>
      </c>
      <c r="AU117" s="2">
        <f t="shared" si="112"/>
        <v>1.2594458438286438E-3</v>
      </c>
      <c r="AV117" s="34">
        <f>IFERROR(AS117/3.974,0)</f>
        <v>200.05032712632106</v>
      </c>
      <c r="AW117" s="80">
        <f t="shared" si="113"/>
        <v>2.2561512046996055E-2</v>
      </c>
      <c r="AX117" s="14">
        <v>149</v>
      </c>
      <c r="AY117">
        <f t="shared" si="99"/>
        <v>0</v>
      </c>
      <c r="AZ117">
        <f t="shared" si="114"/>
        <v>0</v>
      </c>
      <c r="BA117" s="35">
        <f>IFERROR(AX117/3.974,0)</f>
        <v>37.49370910920986</v>
      </c>
      <c r="BB117" s="51">
        <f t="shared" si="115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72"/>
        <v>252</v>
      </c>
      <c r="BE117" s="51">
        <f t="shared" si="116"/>
        <v>1.4099479662060155E-2</v>
      </c>
      <c r="BF117" s="35">
        <f>IFERROR(BC117/3.974,0)</f>
        <v>4560.8958228485153</v>
      </c>
      <c r="BG117" s="35">
        <f t="shared" si="117"/>
        <v>0.5143740954110736</v>
      </c>
      <c r="BH117" s="45">
        <v>4240</v>
      </c>
      <c r="BI117" s="48">
        <f t="shared" si="75"/>
        <v>91</v>
      </c>
      <c r="BJ117" s="14">
        <v>15476</v>
      </c>
      <c r="BK117" s="48">
        <f t="shared" si="76"/>
        <v>344</v>
      </c>
      <c r="BL117" s="14">
        <v>11145</v>
      </c>
      <c r="BM117" s="48">
        <f t="shared" si="77"/>
        <v>244</v>
      </c>
      <c r="BN117" s="14">
        <v>3657</v>
      </c>
      <c r="BO117" s="48">
        <f t="shared" si="78"/>
        <v>77</v>
      </c>
      <c r="BP117" s="14">
        <v>719</v>
      </c>
      <c r="BQ117" s="48">
        <f t="shared" si="79"/>
        <v>18</v>
      </c>
      <c r="BR117" s="17">
        <v>12</v>
      </c>
      <c r="BS117" s="24">
        <f t="shared" si="80"/>
        <v>0</v>
      </c>
      <c r="BT117" s="17">
        <v>40</v>
      </c>
      <c r="BU117" s="24">
        <f t="shared" si="81"/>
        <v>2</v>
      </c>
      <c r="BV117" s="17">
        <v>138</v>
      </c>
      <c r="BW117" s="24">
        <f t="shared" si="82"/>
        <v>8</v>
      </c>
      <c r="BX117" s="17">
        <v>302</v>
      </c>
      <c r="BY117" s="24">
        <f t="shared" si="83"/>
        <v>7</v>
      </c>
      <c r="BZ117" s="20">
        <v>175</v>
      </c>
      <c r="CA117" s="27">
        <f t="shared" si="84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20"/>
        <v>758</v>
      </c>
      <c r="E118" s="10">
        <v>698</v>
      </c>
      <c r="F118">
        <f t="shared" si="119"/>
        <v>31</v>
      </c>
      <c r="G118" s="10">
        <v>16945</v>
      </c>
      <c r="H118">
        <f t="shared" si="121"/>
        <v>500</v>
      </c>
      <c r="I118">
        <f t="shared" si="122"/>
        <v>18352</v>
      </c>
      <c r="J118">
        <f t="shared" si="94"/>
        <v>227</v>
      </c>
      <c r="K118">
        <f t="shared" si="87"/>
        <v>1.9391582164189472E-2</v>
      </c>
      <c r="L118">
        <f t="shared" si="88"/>
        <v>0.47075982775385472</v>
      </c>
      <c r="M118">
        <f t="shared" si="89"/>
        <v>0.50984859008195582</v>
      </c>
      <c r="N118">
        <f t="shared" si="108"/>
        <v>2.105848034449229E-2</v>
      </c>
      <c r="O118">
        <f t="shared" si="90"/>
        <v>4.4412607449856735E-2</v>
      </c>
      <c r="P118">
        <f t="shared" si="91"/>
        <v>2.9507229271171435E-2</v>
      </c>
      <c r="Q118">
        <f t="shared" si="92"/>
        <v>1.236922406277245E-2</v>
      </c>
      <c r="R118">
        <f>+IFERROR(C118/3.974,"")</f>
        <v>9057.6245596376448</v>
      </c>
      <c r="S118">
        <f>+IFERROR(E118/3.974,"")</f>
        <v>175.64167086059385</v>
      </c>
      <c r="T118">
        <f>+IFERROR(G118/3.974,"")</f>
        <v>4263.9657775541018</v>
      </c>
      <c r="U118">
        <f>+IFERROR(I118/3.974,"")</f>
        <v>4618.0171112229491</v>
      </c>
      <c r="V118" s="12">
        <v>138081</v>
      </c>
      <c r="W118" s="1">
        <f t="shared" si="95"/>
        <v>2280</v>
      </c>
      <c r="X118" s="1">
        <f t="shared" si="60"/>
        <v>-72</v>
      </c>
      <c r="Y118" s="34">
        <f>IFERROR(V118/3.974,0)</f>
        <v>34746.099647710114</v>
      </c>
      <c r="Z118" s="14">
        <v>99169</v>
      </c>
      <c r="AA118" s="2">
        <f t="shared" si="100"/>
        <v>1503</v>
      </c>
      <c r="AB118" s="29">
        <f t="shared" si="61"/>
        <v>0.71819439314605193</v>
      </c>
      <c r="AC118" s="32">
        <f t="shared" si="62"/>
        <v>-70</v>
      </c>
      <c r="AD118" s="1">
        <f t="shared" si="96"/>
        <v>38912</v>
      </c>
      <c r="AE118" s="1">
        <f t="shared" si="101"/>
        <v>777</v>
      </c>
      <c r="AF118" s="29">
        <f t="shared" si="63"/>
        <v>0.28180560685394807</v>
      </c>
      <c r="AG118" s="32">
        <f t="shared" si="64"/>
        <v>-2</v>
      </c>
      <c r="AH118" s="34">
        <f t="shared" si="109"/>
        <v>0.34078947368421053</v>
      </c>
      <c r="AI118" s="34">
        <f>IFERROR(AD118/3.974,0)</f>
        <v>9791.645697030699</v>
      </c>
      <c r="AJ118" s="14">
        <v>16678</v>
      </c>
      <c r="AK118" s="2">
        <f t="shared" si="102"/>
        <v>170</v>
      </c>
      <c r="AL118" s="2">
        <f t="shared" si="110"/>
        <v>1.0298037315241038E-2</v>
      </c>
      <c r="AM118" s="34">
        <f>IFERROR(AJ118/3.974,0)</f>
        <v>4196.77906391545</v>
      </c>
      <c r="AN118" s="34">
        <f t="shared" si="111"/>
        <v>0.46334213085150716</v>
      </c>
      <c r="AO118" s="14">
        <v>705</v>
      </c>
      <c r="AP118" s="2">
        <f t="shared" si="103"/>
        <v>32</v>
      </c>
      <c r="AQ118" s="2">
        <f t="shared" si="97"/>
        <v>4.7548291233283857E-2</v>
      </c>
      <c r="AR118" s="34">
        <f>IFERROR(AO118/3.974,0)</f>
        <v>177.40312028183189</v>
      </c>
      <c r="AS118" s="14">
        <v>823</v>
      </c>
      <c r="AT118" s="2">
        <f t="shared" si="98"/>
        <v>28</v>
      </c>
      <c r="AU118" s="2">
        <f t="shared" si="112"/>
        <v>3.5220125786163514E-2</v>
      </c>
      <c r="AV118" s="34">
        <f>IFERROR(AS118/3.974,0)</f>
        <v>207.09612481127326</v>
      </c>
      <c r="AW118" s="80">
        <f t="shared" si="113"/>
        <v>2.2864286706487012E-2</v>
      </c>
      <c r="AX118" s="14">
        <v>146</v>
      </c>
      <c r="AY118">
        <f t="shared" si="99"/>
        <v>-3</v>
      </c>
      <c r="AZ118">
        <f t="shared" si="114"/>
        <v>-2.0134228187919434E-2</v>
      </c>
      <c r="BA118" s="35">
        <f>IFERROR(AX118/3.974,0)</f>
        <v>36.738802214393559</v>
      </c>
      <c r="BB118" s="51">
        <f t="shared" si="115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72"/>
        <v>227</v>
      </c>
      <c r="BE118" s="51">
        <f t="shared" si="116"/>
        <v>1.2524137931034574E-2</v>
      </c>
      <c r="BF118" s="35">
        <f>IFERROR(BC118/3.974,0)</f>
        <v>4618.0171112229491</v>
      </c>
      <c r="BG118" s="35">
        <f t="shared" si="117"/>
        <v>0.50984859008195582</v>
      </c>
      <c r="BH118" s="45">
        <v>4324</v>
      </c>
      <c r="BI118" s="48">
        <f t="shared" si="75"/>
        <v>84</v>
      </c>
      <c r="BJ118" s="14">
        <v>15809</v>
      </c>
      <c r="BK118" s="48">
        <f t="shared" si="76"/>
        <v>333</v>
      </c>
      <c r="BL118" s="14">
        <v>11375</v>
      </c>
      <c r="BM118" s="48">
        <f t="shared" si="77"/>
        <v>230</v>
      </c>
      <c r="BN118" s="14">
        <v>3742</v>
      </c>
      <c r="BO118" s="48">
        <f t="shared" si="78"/>
        <v>85</v>
      </c>
      <c r="BP118" s="14">
        <v>745</v>
      </c>
      <c r="BQ118" s="48">
        <f t="shared" si="79"/>
        <v>26</v>
      </c>
      <c r="BR118" s="17">
        <v>12</v>
      </c>
      <c r="BS118" s="24">
        <f t="shared" si="80"/>
        <v>0</v>
      </c>
      <c r="BT118" s="17">
        <v>42</v>
      </c>
      <c r="BU118" s="24">
        <f t="shared" si="81"/>
        <v>2</v>
      </c>
      <c r="BV118" s="17">
        <v>144</v>
      </c>
      <c r="BW118" s="24">
        <f t="shared" si="82"/>
        <v>6</v>
      </c>
      <c r="BX118" s="17">
        <v>314</v>
      </c>
      <c r="BY118" s="24">
        <f t="shared" si="83"/>
        <v>12</v>
      </c>
      <c r="BZ118" s="20">
        <v>186</v>
      </c>
      <c r="CA118" s="27">
        <f t="shared" si="84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20"/>
        <v>988</v>
      </c>
      <c r="E119" s="10">
        <v>720</v>
      </c>
      <c r="F119">
        <f t="shared" si="119"/>
        <v>22</v>
      </c>
      <c r="G119" s="10">
        <v>17761</v>
      </c>
      <c r="H119">
        <f t="shared" si="121"/>
        <v>816</v>
      </c>
      <c r="I119">
        <f t="shared" si="122"/>
        <v>18502</v>
      </c>
      <c r="J119">
        <f t="shared" si="94"/>
        <v>150</v>
      </c>
      <c r="K119">
        <f t="shared" si="87"/>
        <v>1.9468404402022552E-2</v>
      </c>
      <c r="L119">
        <f t="shared" si="88"/>
        <v>0.4802476813671146</v>
      </c>
      <c r="M119">
        <f t="shared" si="89"/>
        <v>0.50028391423086283</v>
      </c>
      <c r="N119">
        <f t="shared" si="108"/>
        <v>2.6714977151664279E-2</v>
      </c>
      <c r="O119">
        <f t="shared" si="90"/>
        <v>3.0555555555555555E-2</v>
      </c>
      <c r="P119">
        <f t="shared" si="91"/>
        <v>4.594335904509881E-2</v>
      </c>
      <c r="Q119">
        <f t="shared" si="92"/>
        <v>8.1072316506323634E-3</v>
      </c>
      <c r="R119">
        <f>+IFERROR(C119/3.974,"")</f>
        <v>9306.2405636638141</v>
      </c>
      <c r="S119">
        <f>+IFERROR(E119/3.974,"")</f>
        <v>181.17765475591344</v>
      </c>
      <c r="T119">
        <f>+IFERROR(G119/3.974,"")</f>
        <v>4469.3004529441369</v>
      </c>
      <c r="U119">
        <f>+IFERROR(I119/3.974,"")</f>
        <v>4655.7624559637643</v>
      </c>
      <c r="V119" s="12">
        <v>141283</v>
      </c>
      <c r="W119" s="1">
        <f t="shared" si="95"/>
        <v>3202</v>
      </c>
      <c r="X119" s="1">
        <f t="shared" si="60"/>
        <v>922</v>
      </c>
      <c r="Y119" s="34">
        <f>IFERROR(V119/3.974,0)</f>
        <v>35551.836940110719</v>
      </c>
      <c r="Z119" s="14">
        <v>101362</v>
      </c>
      <c r="AA119" s="2">
        <f t="shared" si="100"/>
        <v>2193</v>
      </c>
      <c r="AB119" s="29">
        <f t="shared" si="61"/>
        <v>0.71743946547001414</v>
      </c>
      <c r="AC119" s="32">
        <f t="shared" si="62"/>
        <v>690</v>
      </c>
      <c r="AD119" s="1">
        <f t="shared" si="96"/>
        <v>39921</v>
      </c>
      <c r="AE119" s="1">
        <f t="shared" si="101"/>
        <v>1009</v>
      </c>
      <c r="AF119" s="29">
        <f t="shared" si="63"/>
        <v>0.28256053452998592</v>
      </c>
      <c r="AG119" s="32">
        <f t="shared" si="64"/>
        <v>232</v>
      </c>
      <c r="AH119" s="34">
        <f t="shared" si="109"/>
        <v>0.31511555277951281</v>
      </c>
      <c r="AI119" s="34">
        <f>IFERROR(AD119/3.974,0)</f>
        <v>10045.546049320583</v>
      </c>
      <c r="AJ119" s="14">
        <v>16878</v>
      </c>
      <c r="AK119" s="2">
        <f t="shared" si="102"/>
        <v>200</v>
      </c>
      <c r="AL119" s="2">
        <f t="shared" si="110"/>
        <v>1.1991845545029411E-2</v>
      </c>
      <c r="AM119" s="34">
        <f>IFERROR(AJ119/3.974,0)</f>
        <v>4247.1061902365373</v>
      </c>
      <c r="AN119" s="34">
        <f t="shared" si="111"/>
        <v>0.45637184652407864</v>
      </c>
      <c r="AO119" s="14">
        <v>645</v>
      </c>
      <c r="AP119" s="2">
        <f t="shared" si="103"/>
        <v>-60</v>
      </c>
      <c r="AQ119" s="2">
        <f t="shared" si="97"/>
        <v>-8.5106382978723416E-2</v>
      </c>
      <c r="AR119" s="34">
        <f>IFERROR(AO119/3.974,0)</f>
        <v>162.30498238550578</v>
      </c>
      <c r="AS119" s="14">
        <v>825</v>
      </c>
      <c r="AT119" s="2">
        <f t="shared" si="98"/>
        <v>2</v>
      </c>
      <c r="AU119" s="2">
        <f t="shared" si="112"/>
        <v>2.430133657351119E-3</v>
      </c>
      <c r="AV119" s="34">
        <f>IFERROR(AS119/3.974,0)</f>
        <v>207.59939607448413</v>
      </c>
      <c r="AW119" s="80">
        <f t="shared" si="113"/>
        <v>2.2307546710650841E-2</v>
      </c>
      <c r="AX119" s="14">
        <v>154</v>
      </c>
      <c r="AY119">
        <f t="shared" si="99"/>
        <v>8</v>
      </c>
      <c r="AZ119">
        <f t="shared" si="114"/>
        <v>5.4794520547945202E-2</v>
      </c>
      <c r="BA119" s="35">
        <f>IFERROR(AX119/3.974,0)</f>
        <v>38.751887267237038</v>
      </c>
      <c r="BB119" s="51">
        <f t="shared" si="115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72"/>
        <v>150</v>
      </c>
      <c r="BE119" s="51">
        <f t="shared" si="116"/>
        <v>8.1734960767219089E-3</v>
      </c>
      <c r="BF119" s="35">
        <f>IFERROR(BC119/3.974,0)</f>
        <v>4655.7624559637643</v>
      </c>
      <c r="BG119" s="35">
        <f t="shared" si="117"/>
        <v>0.50028391423086283</v>
      </c>
      <c r="BH119" s="45">
        <v>4445</v>
      </c>
      <c r="BI119" s="48">
        <f t="shared" si="75"/>
        <v>121</v>
      </c>
      <c r="BJ119" s="14">
        <v>16233</v>
      </c>
      <c r="BK119" s="48">
        <f t="shared" si="76"/>
        <v>424</v>
      </c>
      <c r="BL119" s="14">
        <v>11705</v>
      </c>
      <c r="BM119" s="48">
        <f t="shared" si="77"/>
        <v>330</v>
      </c>
      <c r="BN119" s="14">
        <v>3844</v>
      </c>
      <c r="BO119" s="48">
        <f t="shared" si="78"/>
        <v>102</v>
      </c>
      <c r="BP119" s="14">
        <v>756</v>
      </c>
      <c r="BQ119" s="48">
        <f t="shared" si="79"/>
        <v>11</v>
      </c>
      <c r="BR119" s="17">
        <v>12</v>
      </c>
      <c r="BS119" s="24">
        <f t="shared" si="80"/>
        <v>0</v>
      </c>
      <c r="BT119" s="17">
        <v>45</v>
      </c>
      <c r="BU119" s="24">
        <f t="shared" si="81"/>
        <v>3</v>
      </c>
      <c r="BV119" s="17">
        <v>147</v>
      </c>
      <c r="BW119" s="24">
        <f t="shared" si="82"/>
        <v>3</v>
      </c>
      <c r="BX119" s="17">
        <v>321</v>
      </c>
      <c r="BY119" s="24">
        <f t="shared" si="83"/>
        <v>7</v>
      </c>
      <c r="BZ119" s="20">
        <v>195</v>
      </c>
      <c r="CA119" s="27">
        <f t="shared" si="84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20"/>
        <v>1166</v>
      </c>
      <c r="E120" s="10">
        <v>747</v>
      </c>
      <c r="F120">
        <f t="shared" si="119"/>
        <v>27</v>
      </c>
      <c r="G120" s="10">
        <v>17986</v>
      </c>
      <c r="H120">
        <f t="shared" si="121"/>
        <v>225</v>
      </c>
      <c r="I120">
        <f t="shared" si="122"/>
        <v>19416</v>
      </c>
      <c r="J120">
        <f t="shared" si="94"/>
        <v>914</v>
      </c>
      <c r="K120">
        <f t="shared" si="87"/>
        <v>1.9581116149833547E-2</v>
      </c>
      <c r="L120">
        <f t="shared" si="88"/>
        <v>0.47146714199585832</v>
      </c>
      <c r="M120">
        <f t="shared" si="89"/>
        <v>0.50895174185430814</v>
      </c>
      <c r="N120">
        <f t="shared" si="108"/>
        <v>3.0564366038428267E-2</v>
      </c>
      <c r="O120">
        <f t="shared" si="90"/>
        <v>3.614457831325301E-2</v>
      </c>
      <c r="P120">
        <f t="shared" si="91"/>
        <v>1.2509729789836539E-2</v>
      </c>
      <c r="Q120">
        <f t="shared" si="92"/>
        <v>4.707457766790276E-2</v>
      </c>
      <c r="R120">
        <f>+IFERROR(C120/3.974,"")</f>
        <v>9599.6477101157525</v>
      </c>
      <c r="S120">
        <f>+IFERROR(E120/3.974,"")</f>
        <v>187.97181680926019</v>
      </c>
      <c r="T120">
        <f>+IFERROR(G120/3.974,"")</f>
        <v>4525.9184700553596</v>
      </c>
      <c r="U120">
        <f>+IFERROR(I120/3.974,"")</f>
        <v>4885.7574232511324</v>
      </c>
      <c r="V120" s="12">
        <v>144918</v>
      </c>
      <c r="W120" s="1">
        <f t="shared" si="95"/>
        <v>3635</v>
      </c>
      <c r="X120" s="1">
        <f t="shared" si="60"/>
        <v>433</v>
      </c>
      <c r="Y120" s="34">
        <f>IFERROR(V120/3.974,0)</f>
        <v>36466.532460996474</v>
      </c>
      <c r="Z120" s="14">
        <v>103818</v>
      </c>
      <c r="AA120" s="2">
        <f t="shared" si="100"/>
        <v>2456</v>
      </c>
      <c r="AB120" s="29">
        <f t="shared" si="61"/>
        <v>0.71639133855007664</v>
      </c>
      <c r="AC120" s="32">
        <f t="shared" si="62"/>
        <v>263</v>
      </c>
      <c r="AD120" s="1">
        <f t="shared" si="96"/>
        <v>41100</v>
      </c>
      <c r="AE120" s="1">
        <f t="shared" si="101"/>
        <v>1179</v>
      </c>
      <c r="AF120" s="29">
        <f t="shared" si="63"/>
        <v>0.28360866144992342</v>
      </c>
      <c r="AG120" s="32">
        <f t="shared" si="64"/>
        <v>170</v>
      </c>
      <c r="AH120" s="34">
        <f t="shared" si="109"/>
        <v>0.32434662998624486</v>
      </c>
      <c r="AI120" s="34">
        <f>IFERROR(AD120/3.974,0)</f>
        <v>10342.224458983392</v>
      </c>
      <c r="AJ120" s="14">
        <v>17759</v>
      </c>
      <c r="AK120" s="2">
        <f t="shared" si="102"/>
        <v>881</v>
      </c>
      <c r="AL120" s="2">
        <f t="shared" si="110"/>
        <v>5.2198127740253675E-2</v>
      </c>
      <c r="AM120" s="34">
        <f>IFERROR(AJ120/3.974,0)</f>
        <v>4468.7971816809259</v>
      </c>
      <c r="AN120" s="34">
        <f t="shared" si="111"/>
        <v>0.46551678943091562</v>
      </c>
      <c r="AO120" s="14">
        <v>661</v>
      </c>
      <c r="AP120" s="2">
        <f t="shared" si="103"/>
        <v>16</v>
      </c>
      <c r="AQ120" s="2">
        <f t="shared" si="97"/>
        <v>2.4806201550387597E-2</v>
      </c>
      <c r="AR120" s="34">
        <f>IFERROR(AO120/3.974,0)</f>
        <v>166.33115249119274</v>
      </c>
      <c r="AS120" s="14">
        <v>843</v>
      </c>
      <c r="AT120" s="2">
        <f t="shared" si="98"/>
        <v>18</v>
      </c>
      <c r="AU120" s="2">
        <f t="shared" si="112"/>
        <v>2.1818181818181737E-2</v>
      </c>
      <c r="AV120" s="34">
        <f>IFERROR(AS120/3.974,0)</f>
        <v>212.12883744338197</v>
      </c>
      <c r="AW120" s="80">
        <f t="shared" si="113"/>
        <v>2.2097564811659545E-2</v>
      </c>
      <c r="AX120" s="14">
        <v>153</v>
      </c>
      <c r="AY120">
        <f t="shared" si="99"/>
        <v>-1</v>
      </c>
      <c r="AZ120">
        <f t="shared" si="114"/>
        <v>-6.4935064935064402E-3</v>
      </c>
      <c r="BA120" s="35">
        <f>IFERROR(AX120/3.974,0)</f>
        <v>38.500251635631606</v>
      </c>
      <c r="BB120" s="51">
        <f t="shared" si="115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72"/>
        <v>914</v>
      </c>
      <c r="BE120" s="51">
        <f t="shared" si="116"/>
        <v>4.9400064857853199E-2</v>
      </c>
      <c r="BF120" s="35">
        <f>IFERROR(BC120/3.974,0)</f>
        <v>4885.7574232511324</v>
      </c>
      <c r="BG120" s="35">
        <f t="shared" si="117"/>
        <v>0.50895174185430814</v>
      </c>
      <c r="BH120" s="45">
        <v>4599</v>
      </c>
      <c r="BI120" s="48">
        <f t="shared" si="75"/>
        <v>154</v>
      </c>
      <c r="BJ120" s="14">
        <v>16699</v>
      </c>
      <c r="BK120" s="48">
        <f t="shared" si="76"/>
        <v>466</v>
      </c>
      <c r="BL120" s="14">
        <v>12083</v>
      </c>
      <c r="BM120" s="48">
        <f t="shared" si="77"/>
        <v>378</v>
      </c>
      <c r="BN120" s="14">
        <v>3993</v>
      </c>
      <c r="BO120" s="48">
        <f t="shared" si="78"/>
        <v>149</v>
      </c>
      <c r="BP120" s="14">
        <v>775</v>
      </c>
      <c r="BQ120" s="48">
        <f t="shared" si="79"/>
        <v>19</v>
      </c>
      <c r="BR120" s="17">
        <v>12</v>
      </c>
      <c r="BS120" s="24">
        <f t="shared" si="80"/>
        <v>0</v>
      </c>
      <c r="BT120" s="17">
        <v>46</v>
      </c>
      <c r="BU120" s="24">
        <f t="shared" si="81"/>
        <v>1</v>
      </c>
      <c r="BV120" s="17">
        <v>152</v>
      </c>
      <c r="BW120" s="24">
        <f t="shared" si="82"/>
        <v>5</v>
      </c>
      <c r="BX120" s="17">
        <v>334</v>
      </c>
      <c r="BY120" s="24">
        <f t="shared" si="83"/>
        <v>13</v>
      </c>
      <c r="BZ120" s="20">
        <v>203</v>
      </c>
      <c r="CA120" s="27">
        <f t="shared" si="84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20"/>
        <v>1185</v>
      </c>
      <c r="E121" s="10">
        <v>770</v>
      </c>
      <c r="F121">
        <f t="shared" si="119"/>
        <v>23</v>
      </c>
      <c r="G121" s="10">
        <v>18036</v>
      </c>
      <c r="H121">
        <f t="shared" si="121"/>
        <v>50</v>
      </c>
      <c r="I121">
        <f t="shared" si="122"/>
        <v>20528</v>
      </c>
      <c r="J121">
        <f t="shared" si="94"/>
        <v>1112</v>
      </c>
      <c r="K121">
        <f t="shared" si="87"/>
        <v>1.9575939390857781E-2</v>
      </c>
      <c r="L121">
        <f t="shared" si="88"/>
        <v>0.45853460110845579</v>
      </c>
      <c r="M121">
        <f t="shared" si="89"/>
        <v>0.52188945950068644</v>
      </c>
      <c r="N121">
        <f t="shared" si="108"/>
        <v>3.0126608023592821E-2</v>
      </c>
      <c r="O121">
        <f t="shared" si="90"/>
        <v>2.987012987012987E-2</v>
      </c>
      <c r="P121">
        <f t="shared" si="91"/>
        <v>2.7722333111554667E-3</v>
      </c>
      <c r="Q121">
        <f t="shared" si="92"/>
        <v>5.416991426344505E-2</v>
      </c>
      <c r="R121">
        <f>+IFERROR(C121/3.974,"")</f>
        <v>9897.8359335681926</v>
      </c>
      <c r="S121">
        <f>+IFERROR(E121/3.974,"")</f>
        <v>193.75943633618519</v>
      </c>
      <c r="T121">
        <f>+IFERROR(G121/3.974,"")</f>
        <v>4538.5002516356317</v>
      </c>
      <c r="U121">
        <f>+IFERROR(I121/3.974,"")</f>
        <v>5165.5762455963759</v>
      </c>
      <c r="V121" s="12">
        <v>148115</v>
      </c>
      <c r="W121" s="1">
        <f t="shared" si="95"/>
        <v>3197</v>
      </c>
      <c r="X121" s="1">
        <f t="shared" si="60"/>
        <v>-438</v>
      </c>
      <c r="Y121" s="34">
        <f>IFERROR(V121/3.974,0)</f>
        <v>37271.011575239048</v>
      </c>
      <c r="Z121" s="14">
        <v>105805</v>
      </c>
      <c r="AA121" s="2">
        <f t="shared" si="100"/>
        <v>1987</v>
      </c>
      <c r="AB121" s="29">
        <f t="shared" si="61"/>
        <v>0.7143435843770044</v>
      </c>
      <c r="AC121" s="32">
        <f t="shared" si="62"/>
        <v>-469</v>
      </c>
      <c r="AD121" s="1">
        <f t="shared" si="96"/>
        <v>42310</v>
      </c>
      <c r="AE121" s="1">
        <f t="shared" si="101"/>
        <v>1210</v>
      </c>
      <c r="AF121" s="29">
        <f t="shared" si="63"/>
        <v>0.28565641562299565</v>
      </c>
      <c r="AG121" s="32">
        <f t="shared" si="64"/>
        <v>31</v>
      </c>
      <c r="AH121" s="34">
        <f t="shared" si="109"/>
        <v>0.37847982483578357</v>
      </c>
      <c r="AI121" s="34">
        <f>IFERROR(AD121/3.974,0)</f>
        <v>10646.703573225968</v>
      </c>
      <c r="AJ121" s="14">
        <v>18844</v>
      </c>
      <c r="AK121" s="2">
        <f t="shared" si="102"/>
        <v>1085</v>
      </c>
      <c r="AL121" s="2">
        <f t="shared" si="110"/>
        <v>6.1095782420181211E-2</v>
      </c>
      <c r="AM121" s="34">
        <f>IFERROR(AJ121/3.974,0)</f>
        <v>4741.8218419728228</v>
      </c>
      <c r="AN121" s="34">
        <f t="shared" si="111"/>
        <v>0.47907662581990135</v>
      </c>
      <c r="AO121" s="14">
        <v>676</v>
      </c>
      <c r="AP121" s="2">
        <f t="shared" si="103"/>
        <v>15</v>
      </c>
      <c r="AQ121" s="2">
        <f t="shared" si="97"/>
        <v>2.2692889561270801E-2</v>
      </c>
      <c r="AR121" s="34">
        <f>IFERROR(AO121/3.974,0)</f>
        <v>170.10568696527429</v>
      </c>
      <c r="AS121" s="14">
        <v>846</v>
      </c>
      <c r="AT121" s="2">
        <f t="shared" si="98"/>
        <v>3</v>
      </c>
      <c r="AU121" s="2">
        <f t="shared" si="112"/>
        <v>3.558718861210064E-3</v>
      </c>
      <c r="AV121" s="34">
        <f>IFERROR(AS121/3.974,0)</f>
        <v>212.88374433819828</v>
      </c>
      <c r="AW121" s="80">
        <f t="shared" si="113"/>
        <v>2.1508110032033356E-2</v>
      </c>
      <c r="AX121" s="14">
        <v>162</v>
      </c>
      <c r="AY121">
        <f t="shared" si="99"/>
        <v>9</v>
      </c>
      <c r="AZ121">
        <f t="shared" si="114"/>
        <v>5.8823529411764719E-2</v>
      </c>
      <c r="BA121" s="35">
        <f>IFERROR(AX121/3.974,0)</f>
        <v>40.764972320080524</v>
      </c>
      <c r="BB121" s="51">
        <f t="shared" si="115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72"/>
        <v>1112</v>
      </c>
      <c r="BE121" s="51">
        <f t="shared" si="116"/>
        <v>5.727235269880504E-2</v>
      </c>
      <c r="BF121" s="35">
        <f>IFERROR(BC121/3.974,0)</f>
        <v>5165.5762455963759</v>
      </c>
      <c r="BG121" s="35">
        <f t="shared" si="117"/>
        <v>0.52188945950068644</v>
      </c>
      <c r="BH121" s="45">
        <v>4762</v>
      </c>
      <c r="BI121" s="48">
        <f t="shared" si="75"/>
        <v>163</v>
      </c>
      <c r="BJ121" s="14">
        <v>17144</v>
      </c>
      <c r="BK121" s="48">
        <f t="shared" si="76"/>
        <v>445</v>
      </c>
      <c r="BL121" s="14">
        <v>12451</v>
      </c>
      <c r="BM121" s="48">
        <f t="shared" si="77"/>
        <v>368</v>
      </c>
      <c r="BN121" s="14">
        <v>4168</v>
      </c>
      <c r="BO121" s="48">
        <f t="shared" si="78"/>
        <v>175</v>
      </c>
      <c r="BP121" s="14">
        <v>809</v>
      </c>
      <c r="BQ121" s="48">
        <f t="shared" si="79"/>
        <v>34</v>
      </c>
      <c r="BR121" s="17">
        <v>12</v>
      </c>
      <c r="BS121" s="24">
        <f t="shared" si="80"/>
        <v>0</v>
      </c>
      <c r="BT121" s="17">
        <v>47</v>
      </c>
      <c r="BU121" s="24">
        <f t="shared" si="81"/>
        <v>1</v>
      </c>
      <c r="BV121" s="17">
        <v>157</v>
      </c>
      <c r="BW121" s="24">
        <f t="shared" si="82"/>
        <v>5</v>
      </c>
      <c r="BX121" s="17">
        <v>345</v>
      </c>
      <c r="BY121" s="24">
        <f t="shared" si="83"/>
        <v>11</v>
      </c>
      <c r="BZ121" s="20">
        <v>209</v>
      </c>
      <c r="CA121" s="27">
        <f t="shared" si="84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20"/>
        <v>957</v>
      </c>
      <c r="E122" s="10">
        <v>799</v>
      </c>
      <c r="F122">
        <f t="shared" si="119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94"/>
        <v>238</v>
      </c>
      <c r="K122">
        <f t="shared" si="87"/>
        <v>1.9830731428855081E-2</v>
      </c>
      <c r="L122">
        <f t="shared" si="88"/>
        <v>0.46476880692958727</v>
      </c>
      <c r="M122">
        <f t="shared" si="89"/>
        <v>0.51540046164155762</v>
      </c>
      <c r="N122">
        <f t="shared" si="108"/>
        <v>2.3752202725174358E-2</v>
      </c>
      <c r="O122">
        <f t="shared" si="90"/>
        <v>3.629536921151439E-2</v>
      </c>
      <c r="P122">
        <f t="shared" si="91"/>
        <v>3.6847164370394106E-2</v>
      </c>
      <c r="Q122">
        <f t="shared" si="92"/>
        <v>1.1461042088028508E-2</v>
      </c>
      <c r="R122">
        <f>+IFERROR(C122/3.974,"")</f>
        <v>10138.651233014594</v>
      </c>
      <c r="S122">
        <f>+IFERROR(E122/3.974,"")</f>
        <v>201.05686965274282</v>
      </c>
      <c r="T122">
        <f>+IFERROR(G122/3.974,"")</f>
        <v>4712.1288374433816</v>
      </c>
      <c r="U122">
        <f>+IFERROR(I122/3.974,"")</f>
        <v>5225.4655259184701</v>
      </c>
      <c r="V122" s="12">
        <v>150542</v>
      </c>
      <c r="W122" s="1">
        <f t="shared" si="95"/>
        <v>2427</v>
      </c>
      <c r="X122" s="1">
        <f t="shared" si="60"/>
        <v>-770</v>
      </c>
      <c r="Y122" s="34">
        <f>IFERROR(V122/3.974,0)</f>
        <v>37881.731253145444</v>
      </c>
      <c r="Z122" s="14">
        <v>107269</v>
      </c>
      <c r="AA122" s="2">
        <f t="shared" si="100"/>
        <v>1464</v>
      </c>
      <c r="AB122" s="29">
        <f t="shared" si="61"/>
        <v>0.71255197884975618</v>
      </c>
      <c r="AC122" s="32">
        <f t="shared" si="62"/>
        <v>-523</v>
      </c>
      <c r="AD122" s="1">
        <f t="shared" si="96"/>
        <v>43273</v>
      </c>
      <c r="AE122" s="1">
        <f t="shared" si="101"/>
        <v>963</v>
      </c>
      <c r="AF122" s="29">
        <f t="shared" si="63"/>
        <v>0.28744802115024376</v>
      </c>
      <c r="AG122" s="32">
        <f t="shared" si="64"/>
        <v>-247</v>
      </c>
      <c r="AH122" s="34">
        <f t="shared" si="109"/>
        <v>0.39678615574783682</v>
      </c>
      <c r="AI122" s="34">
        <f>IFERROR(AD122/3.974,0)</f>
        <v>10889.028686462003</v>
      </c>
      <c r="AJ122" s="14">
        <v>19012</v>
      </c>
      <c r="AK122" s="2">
        <f t="shared" si="102"/>
        <v>168</v>
      </c>
      <c r="AL122" s="2">
        <f t="shared" si="110"/>
        <v>8.9153046062406816E-3</v>
      </c>
      <c r="AM122" s="34">
        <f>IFERROR(AJ122/3.974,0)</f>
        <v>4784.096628082536</v>
      </c>
      <c r="AN122" s="34">
        <f t="shared" si="111"/>
        <v>0.47186716636469683</v>
      </c>
      <c r="AO122" s="14">
        <v>732</v>
      </c>
      <c r="AP122" s="2">
        <f t="shared" si="103"/>
        <v>56</v>
      </c>
      <c r="AQ122" s="2">
        <f t="shared" si="97"/>
        <v>8.2840236686390512E-2</v>
      </c>
      <c r="AR122" s="34">
        <f>IFERROR(AO122/3.974,0)</f>
        <v>184.19728233517864</v>
      </c>
      <c r="AS122" s="14">
        <v>862</v>
      </c>
      <c r="AT122" s="2">
        <f t="shared" si="98"/>
        <v>16</v>
      </c>
      <c r="AU122" s="2">
        <f t="shared" si="112"/>
        <v>1.891252955082745E-2</v>
      </c>
      <c r="AV122" s="34">
        <f>IFERROR(AS122/3.974,0)</f>
        <v>216.90991444388524</v>
      </c>
      <c r="AW122" s="80">
        <f t="shared" si="113"/>
        <v>2.1394356059665932E-2</v>
      </c>
      <c r="AX122" s="14">
        <v>160</v>
      </c>
      <c r="AY122">
        <f t="shared" si="99"/>
        <v>-2</v>
      </c>
      <c r="AZ122">
        <f t="shared" si="114"/>
        <v>-1.2345679012345734E-2</v>
      </c>
      <c r="BA122" s="35">
        <f>IFERROR(AX122/3.974,0)</f>
        <v>40.261701056869647</v>
      </c>
      <c r="BB122" s="51">
        <f t="shared" si="115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72"/>
        <v>238</v>
      </c>
      <c r="BE122" s="51">
        <f t="shared" si="116"/>
        <v>1.1593920498830901E-2</v>
      </c>
      <c r="BF122" s="35">
        <f>IFERROR(BC122/3.974,0)</f>
        <v>5225.4655259184701</v>
      </c>
      <c r="BG122" s="35">
        <f t="shared" si="117"/>
        <v>0.51540046164155762</v>
      </c>
      <c r="BH122" s="45">
        <v>4866</v>
      </c>
      <c r="BI122" s="48">
        <f t="shared" si="75"/>
        <v>104</v>
      </c>
      <c r="BJ122" s="14">
        <v>17549</v>
      </c>
      <c r="BK122" s="48">
        <f t="shared" si="76"/>
        <v>405</v>
      </c>
      <c r="BL122" s="14">
        <v>12760</v>
      </c>
      <c r="BM122" s="48">
        <f t="shared" si="77"/>
        <v>309</v>
      </c>
      <c r="BN122" s="14">
        <v>4294</v>
      </c>
      <c r="BO122" s="48">
        <f t="shared" si="78"/>
        <v>126</v>
      </c>
      <c r="BP122" s="14">
        <v>822</v>
      </c>
      <c r="BQ122" s="48">
        <f t="shared" si="79"/>
        <v>13</v>
      </c>
      <c r="BR122" s="17">
        <v>12</v>
      </c>
      <c r="BS122" s="24">
        <f t="shared" si="80"/>
        <v>0</v>
      </c>
      <c r="BT122" s="17">
        <v>49</v>
      </c>
      <c r="BU122" s="24">
        <f t="shared" si="81"/>
        <v>2</v>
      </c>
      <c r="BV122" s="17">
        <v>164</v>
      </c>
      <c r="BW122" s="24">
        <f t="shared" si="82"/>
        <v>7</v>
      </c>
      <c r="BX122" s="17">
        <v>359</v>
      </c>
      <c r="BY122" s="24">
        <f t="shared" si="83"/>
        <v>14</v>
      </c>
      <c r="BZ122" s="20">
        <v>215</v>
      </c>
      <c r="CA122" s="27">
        <f t="shared" si="84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20"/>
        <v>960</v>
      </c>
      <c r="E123" s="10">
        <v>819</v>
      </c>
      <c r="F123">
        <f t="shared" si="119"/>
        <v>20</v>
      </c>
      <c r="G123" s="10">
        <v>19469</v>
      </c>
      <c r="H123">
        <f t="shared" ref="H123:H136" si="123">G123-G122</f>
        <v>743</v>
      </c>
      <c r="I123">
        <f t="shared" ref="I123:I157" si="124">+IFERROR(C123-E123-G123,"")</f>
        <v>20963</v>
      </c>
      <c r="J123">
        <f t="shared" si="94"/>
        <v>197</v>
      </c>
      <c r="K123">
        <f t="shared" si="87"/>
        <v>1.9854064143899543E-2</v>
      </c>
      <c r="L123">
        <f t="shared" si="88"/>
        <v>0.4719643160165814</v>
      </c>
      <c r="M123">
        <f t="shared" si="89"/>
        <v>0.50818161983951904</v>
      </c>
      <c r="N123">
        <f t="shared" si="108"/>
        <v>2.3272163099076384E-2</v>
      </c>
      <c r="O123">
        <f t="shared" si="90"/>
        <v>2.442002442002442E-2</v>
      </c>
      <c r="P123">
        <f t="shared" si="91"/>
        <v>3.8163233858955259E-2</v>
      </c>
      <c r="Q123">
        <f t="shared" si="92"/>
        <v>9.3975098983924057E-3</v>
      </c>
      <c r="R123">
        <f>+IFERROR(C123/3.974,"")</f>
        <v>10380.221439355812</v>
      </c>
      <c r="S123">
        <f>+IFERROR(E123/3.974,"")</f>
        <v>206.08958228485153</v>
      </c>
      <c r="T123">
        <f>+IFERROR(G123/3.974,"")</f>
        <v>4899.09411172622</v>
      </c>
      <c r="U123">
        <f>+IFERROR(I123/3.974,"")</f>
        <v>5275.0377453447409</v>
      </c>
      <c r="V123" s="12">
        <v>153148</v>
      </c>
      <c r="W123" s="1">
        <f t="shared" si="95"/>
        <v>2606</v>
      </c>
      <c r="X123" s="1">
        <f t="shared" si="60"/>
        <v>179</v>
      </c>
      <c r="Y123" s="34">
        <f>IFERROR(V123/3.974,0)</f>
        <v>38537.493709109207</v>
      </c>
      <c r="Z123" s="14">
        <v>108893</v>
      </c>
      <c r="AA123" s="2">
        <f t="shared" si="100"/>
        <v>1624</v>
      </c>
      <c r="AB123" s="29">
        <f t="shared" si="61"/>
        <v>0.71103115940136341</v>
      </c>
      <c r="AC123" s="32">
        <f t="shared" si="62"/>
        <v>160</v>
      </c>
      <c r="AD123" s="1">
        <f t="shared" si="96"/>
        <v>44255</v>
      </c>
      <c r="AE123" s="1">
        <f t="shared" si="101"/>
        <v>982</v>
      </c>
      <c r="AF123" s="29">
        <f t="shared" si="63"/>
        <v>0.28896884059863659</v>
      </c>
      <c r="AG123" s="32">
        <f t="shared" si="64"/>
        <v>19</v>
      </c>
      <c r="AH123" s="34">
        <f t="shared" si="109"/>
        <v>0.37682271680736762</v>
      </c>
      <c r="AI123" s="34">
        <f>IFERROR(AD123/3.974,0)</f>
        <v>11136.134876698539</v>
      </c>
      <c r="AJ123" s="14">
        <v>19211</v>
      </c>
      <c r="AK123" s="2">
        <f t="shared" si="102"/>
        <v>199</v>
      </c>
      <c r="AL123" s="2">
        <f t="shared" si="110"/>
        <v>1.0467073427309126E-2</v>
      </c>
      <c r="AM123" s="34">
        <f>IFERROR(AJ123/3.974,0)</f>
        <v>4834.1721187720177</v>
      </c>
      <c r="AN123" s="34">
        <f t="shared" si="111"/>
        <v>0.46570992218370466</v>
      </c>
      <c r="AO123" s="14">
        <v>734</v>
      </c>
      <c r="AP123" s="2">
        <f t="shared" si="103"/>
        <v>2</v>
      </c>
      <c r="AQ123" s="2">
        <f t="shared" si="97"/>
        <v>2.732240437158362E-3</v>
      </c>
      <c r="AR123" s="34">
        <f>IFERROR(AO123/3.974,0)</f>
        <v>184.70055359838952</v>
      </c>
      <c r="AS123" s="14">
        <v>860</v>
      </c>
      <c r="AT123" s="2">
        <f t="shared" si="98"/>
        <v>-2</v>
      </c>
      <c r="AU123" s="2">
        <f t="shared" si="112"/>
        <v>-2.3201856148491462E-3</v>
      </c>
      <c r="AV123" s="34">
        <f>IFERROR(AS123/3.974,0)</f>
        <v>216.40664318067437</v>
      </c>
      <c r="AW123" s="80">
        <f t="shared" si="113"/>
        <v>2.0847979442922597E-2</v>
      </c>
      <c r="AX123" s="14">
        <v>158</v>
      </c>
      <c r="AY123">
        <f t="shared" si="99"/>
        <v>-2</v>
      </c>
      <c r="AZ123">
        <f t="shared" si="114"/>
        <v>-1.2499999999999956E-2</v>
      </c>
      <c r="BA123" s="35">
        <f>IFERROR(AX123/3.974,0)</f>
        <v>39.758429793658777</v>
      </c>
      <c r="BB123" s="51">
        <f t="shared" si="115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72"/>
        <v>197</v>
      </c>
      <c r="BE123" s="51">
        <f t="shared" si="116"/>
        <v>9.486660887989995E-3</v>
      </c>
      <c r="BF123" s="35">
        <f>IFERROR(BC123/3.974,0)</f>
        <v>5275.0377453447409</v>
      </c>
      <c r="BG123" s="35">
        <f t="shared" si="117"/>
        <v>0.50818161983951904</v>
      </c>
      <c r="BH123" s="45">
        <v>4955</v>
      </c>
      <c r="BI123" s="48">
        <f t="shared" si="75"/>
        <v>89</v>
      </c>
      <c r="BJ123" s="14">
        <v>17973</v>
      </c>
      <c r="BK123" s="48">
        <f t="shared" si="76"/>
        <v>424</v>
      </c>
      <c r="BL123" s="14">
        <v>13088</v>
      </c>
      <c r="BM123" s="48">
        <f t="shared" si="77"/>
        <v>328</v>
      </c>
      <c r="BN123" s="14">
        <v>4392</v>
      </c>
      <c r="BO123" s="48">
        <f t="shared" si="78"/>
        <v>98</v>
      </c>
      <c r="BP123" s="14">
        <v>843</v>
      </c>
      <c r="BQ123" s="48">
        <f t="shared" si="79"/>
        <v>21</v>
      </c>
      <c r="BR123" s="17">
        <v>12</v>
      </c>
      <c r="BS123" s="24">
        <f t="shared" si="80"/>
        <v>0</v>
      </c>
      <c r="BT123" s="17">
        <v>51</v>
      </c>
      <c r="BU123" s="24">
        <f t="shared" si="81"/>
        <v>2</v>
      </c>
      <c r="BV123" s="17">
        <v>167</v>
      </c>
      <c r="BW123" s="24">
        <f t="shared" si="82"/>
        <v>3</v>
      </c>
      <c r="BX123" s="17">
        <v>369</v>
      </c>
      <c r="BY123" s="24">
        <f t="shared" si="83"/>
        <v>10</v>
      </c>
      <c r="BZ123" s="20">
        <v>220</v>
      </c>
      <c r="CA123" s="27">
        <f t="shared" si="84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20"/>
        <v>965</v>
      </c>
      <c r="E124" s="10">
        <v>839</v>
      </c>
      <c r="F124">
        <f t="shared" si="119"/>
        <v>20</v>
      </c>
      <c r="G124" s="10">
        <v>20437</v>
      </c>
      <c r="H124">
        <f t="shared" si="123"/>
        <v>968</v>
      </c>
      <c r="I124">
        <f t="shared" si="124"/>
        <v>20940</v>
      </c>
      <c r="J124">
        <f t="shared" si="94"/>
        <v>-23</v>
      </c>
      <c r="K124">
        <f t="shared" si="87"/>
        <v>1.9873981428842145E-2</v>
      </c>
      <c r="L124">
        <f t="shared" si="88"/>
        <v>0.48410555239719538</v>
      </c>
      <c r="M124">
        <f t="shared" si="89"/>
        <v>0.4960204661739625</v>
      </c>
      <c r="N124">
        <f t="shared" si="108"/>
        <v>2.2858631798370287E-2</v>
      </c>
      <c r="O124">
        <f t="shared" si="90"/>
        <v>2.3837902264600714E-2</v>
      </c>
      <c r="P124">
        <f t="shared" si="91"/>
        <v>4.7365073151636738E-2</v>
      </c>
      <c r="Q124">
        <f t="shared" si="92"/>
        <v>-1.0983763132760267E-3</v>
      </c>
      <c r="R124">
        <f>+IFERROR(C124/3.974,"")</f>
        <v>10623.049823855057</v>
      </c>
      <c r="S124">
        <f>+IFERROR(E124/3.974,"")</f>
        <v>211.12229491696024</v>
      </c>
      <c r="T124">
        <f>+IFERROR(G124/3.974,"")</f>
        <v>5142.6774031202813</v>
      </c>
      <c r="U124">
        <f>+IFERROR(I124/3.974,"")</f>
        <v>5269.2501258178154</v>
      </c>
      <c r="V124" s="12">
        <v>155605</v>
      </c>
      <c r="W124" s="1">
        <f t="shared" si="95"/>
        <v>2457</v>
      </c>
      <c r="X124" s="1">
        <f t="shared" si="60"/>
        <v>-149</v>
      </c>
      <c r="Y124" s="34">
        <f>IFERROR(V124/3.974,0)</f>
        <v>39155.762455963762</v>
      </c>
      <c r="Z124" s="14">
        <v>110426</v>
      </c>
      <c r="AA124" s="2">
        <f t="shared" si="100"/>
        <v>1533</v>
      </c>
      <c r="AB124" s="29">
        <f t="shared" si="61"/>
        <v>0.70965585938755182</v>
      </c>
      <c r="AC124" s="32">
        <f t="shared" si="62"/>
        <v>-91</v>
      </c>
      <c r="AD124" s="1">
        <f t="shared" si="96"/>
        <v>45179</v>
      </c>
      <c r="AE124" s="1">
        <f t="shared" si="101"/>
        <v>924</v>
      </c>
      <c r="AF124" s="29">
        <f t="shared" si="63"/>
        <v>0.29034414061244818</v>
      </c>
      <c r="AG124" s="32">
        <f t="shared" si="64"/>
        <v>-58</v>
      </c>
      <c r="AH124" s="34">
        <f t="shared" si="109"/>
        <v>0.37606837606837606</v>
      </c>
      <c r="AI124" s="34">
        <f>IFERROR(AD124/3.974,0)</f>
        <v>11368.646200301962</v>
      </c>
      <c r="AJ124" s="14">
        <v>19182</v>
      </c>
      <c r="AK124" s="2">
        <f t="shared" si="102"/>
        <v>-29</v>
      </c>
      <c r="AL124" s="2">
        <f t="shared" si="110"/>
        <v>-1.5095518192702606E-3</v>
      </c>
      <c r="AM124" s="34">
        <f>IFERROR(AJ124/3.974,0)</f>
        <v>4826.8746854554602</v>
      </c>
      <c r="AN124" s="34">
        <f t="shared" si="111"/>
        <v>0.4543774872086413</v>
      </c>
      <c r="AO124" s="14">
        <v>709</v>
      </c>
      <c r="AP124" s="2">
        <f t="shared" si="103"/>
        <v>-25</v>
      </c>
      <c r="AQ124" s="2">
        <f t="shared" si="97"/>
        <v>-3.4059945504087197E-2</v>
      </c>
      <c r="AR124" s="34">
        <f>IFERROR(AO124/3.974,0)</f>
        <v>178.40966280825364</v>
      </c>
      <c r="AS124" s="14">
        <v>890</v>
      </c>
      <c r="AT124" s="2">
        <f t="shared" si="98"/>
        <v>30</v>
      </c>
      <c r="AU124" s="2">
        <f t="shared" si="112"/>
        <v>3.488372093023262E-2</v>
      </c>
      <c r="AV124" s="34">
        <f>IFERROR(AS124/3.974,0)</f>
        <v>223.95571212883743</v>
      </c>
      <c r="AW124" s="80">
        <f t="shared" si="113"/>
        <v>2.1082054197460679E-2</v>
      </c>
      <c r="AX124" s="14">
        <v>159</v>
      </c>
      <c r="AY124">
        <f t="shared" si="99"/>
        <v>1</v>
      </c>
      <c r="AZ124">
        <f t="shared" si="114"/>
        <v>6.3291139240506666E-3</v>
      </c>
      <c r="BA124" s="35">
        <f>IFERROR(AX124/3.974,0)</f>
        <v>40.010065425264216</v>
      </c>
      <c r="BB124" s="51">
        <f t="shared" si="115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72"/>
        <v>-23</v>
      </c>
      <c r="BE124" s="51">
        <f t="shared" si="116"/>
        <v>-1.0971712064112848E-3</v>
      </c>
      <c r="BF124" s="35">
        <f>IFERROR(BC124/3.974,0)</f>
        <v>5269.2501258178154</v>
      </c>
      <c r="BG124" s="35">
        <f t="shared" si="117"/>
        <v>0.4960204661739625</v>
      </c>
      <c r="BH124" s="45">
        <v>5086</v>
      </c>
      <c r="BI124" s="48">
        <f t="shared" si="75"/>
        <v>131</v>
      </c>
      <c r="BJ124" s="14">
        <v>18404</v>
      </c>
      <c r="BK124" s="48">
        <f t="shared" si="76"/>
        <v>431</v>
      </c>
      <c r="BL124" s="14">
        <v>13367</v>
      </c>
      <c r="BM124" s="48">
        <f t="shared" si="77"/>
        <v>279</v>
      </c>
      <c r="BN124" s="14">
        <v>4494</v>
      </c>
      <c r="BO124" s="48">
        <f t="shared" si="78"/>
        <v>102</v>
      </c>
      <c r="BP124" s="14">
        <v>865</v>
      </c>
      <c r="BQ124" s="48">
        <f t="shared" si="79"/>
        <v>22</v>
      </c>
      <c r="BR124" s="17">
        <v>12</v>
      </c>
      <c r="BS124" s="24">
        <f t="shared" si="80"/>
        <v>0</v>
      </c>
      <c r="BT124" s="17">
        <v>51</v>
      </c>
      <c r="BU124" s="24">
        <f t="shared" si="81"/>
        <v>0</v>
      </c>
      <c r="BV124" s="17">
        <v>173</v>
      </c>
      <c r="BW124" s="24">
        <f t="shared" si="82"/>
        <v>6</v>
      </c>
      <c r="BX124" s="17">
        <v>380</v>
      </c>
      <c r="BY124" s="24">
        <f t="shared" si="83"/>
        <v>11</v>
      </c>
      <c r="BZ124" s="20">
        <v>223</v>
      </c>
      <c r="CA124" s="27">
        <f t="shared" si="84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20"/>
        <v>1041</v>
      </c>
      <c r="E125" s="10">
        <v>863</v>
      </c>
      <c r="F125">
        <f t="shared" si="119"/>
        <v>24</v>
      </c>
      <c r="G125" s="10">
        <v>21426</v>
      </c>
      <c r="H125">
        <f t="shared" si="123"/>
        <v>989</v>
      </c>
      <c r="I125">
        <f t="shared" si="124"/>
        <v>20968</v>
      </c>
      <c r="J125">
        <f t="shared" si="94"/>
        <v>28</v>
      </c>
      <c r="K125">
        <f t="shared" si="87"/>
        <v>1.9950528238204222E-2</v>
      </c>
      <c r="L125">
        <f t="shared" si="88"/>
        <v>0.4953186767459602</v>
      </c>
      <c r="M125">
        <f t="shared" si="89"/>
        <v>0.4847307950158356</v>
      </c>
      <c r="N125">
        <f t="shared" si="108"/>
        <v>2.4065469172619459E-2</v>
      </c>
      <c r="O125">
        <f t="shared" si="90"/>
        <v>2.7809965237543453E-2</v>
      </c>
      <c r="P125">
        <f t="shared" si="91"/>
        <v>4.6158872398021099E-2</v>
      </c>
      <c r="Q125">
        <f t="shared" si="92"/>
        <v>1.3353681800839375E-3</v>
      </c>
      <c r="R125">
        <f>+IFERROR(C125/3.974,"")</f>
        <v>10885.002516356315</v>
      </c>
      <c r="S125">
        <f>+IFERROR(E125/3.974,"")</f>
        <v>217.16155007549068</v>
      </c>
      <c r="T125">
        <f>+IFERROR(G125/3.974,"")</f>
        <v>5391.545042778057</v>
      </c>
      <c r="U125">
        <f>+IFERROR(I125/3.974,"")</f>
        <v>5276.2959235027674</v>
      </c>
      <c r="V125" s="12">
        <v>158669</v>
      </c>
      <c r="W125" s="1">
        <f t="shared" si="95"/>
        <v>3064</v>
      </c>
      <c r="X125" s="1">
        <f t="shared" si="60"/>
        <v>607</v>
      </c>
      <c r="Y125" s="34">
        <f>IFERROR(V125/3.974,0)</f>
        <v>39926.774031202818</v>
      </c>
      <c r="Z125" s="14">
        <v>112407</v>
      </c>
      <c r="AA125" s="2">
        <f t="shared" si="100"/>
        <v>1981</v>
      </c>
      <c r="AB125" s="29">
        <f t="shared" si="61"/>
        <v>0.70843706079952606</v>
      </c>
      <c r="AC125" s="32">
        <f t="shared" si="62"/>
        <v>448</v>
      </c>
      <c r="AD125" s="1">
        <f t="shared" si="96"/>
        <v>46262</v>
      </c>
      <c r="AE125" s="1">
        <f t="shared" si="101"/>
        <v>1083</v>
      </c>
      <c r="AF125" s="29">
        <f t="shared" si="63"/>
        <v>0.29156293920047394</v>
      </c>
      <c r="AG125" s="32">
        <f t="shared" si="64"/>
        <v>159</v>
      </c>
      <c r="AH125" s="34">
        <f t="shared" si="109"/>
        <v>0.35345953002610964</v>
      </c>
      <c r="AI125" s="34">
        <f>IFERROR(AD125/3.974,0)</f>
        <v>11641.167589330649</v>
      </c>
      <c r="AJ125" s="14">
        <v>19193</v>
      </c>
      <c r="AK125" s="2">
        <f t="shared" si="102"/>
        <v>11</v>
      </c>
      <c r="AL125" s="2">
        <f t="shared" si="110"/>
        <v>5.7345428005417531E-4</v>
      </c>
      <c r="AM125" s="34">
        <f>IFERROR(AJ125/3.974,0)</f>
        <v>4829.6426774031197</v>
      </c>
      <c r="AN125" s="34">
        <f t="shared" si="111"/>
        <v>0.44369697390017798</v>
      </c>
      <c r="AO125" s="14">
        <v>656</v>
      </c>
      <c r="AP125" s="2">
        <f t="shared" si="103"/>
        <v>-53</v>
      </c>
      <c r="AQ125" s="2">
        <f t="shared" si="97"/>
        <v>-7.4753173483779967E-2</v>
      </c>
      <c r="AR125" s="34">
        <f>IFERROR(AO125/3.974,0)</f>
        <v>165.07297433316558</v>
      </c>
      <c r="AS125" s="14">
        <v>959</v>
      </c>
      <c r="AT125" s="2">
        <f t="shared" si="98"/>
        <v>69</v>
      </c>
      <c r="AU125" s="2">
        <f t="shared" si="112"/>
        <v>7.7528089887640483E-2</v>
      </c>
      <c r="AV125" s="34">
        <f>IFERROR(AS125/3.974,0)</f>
        <v>241.31857070961246</v>
      </c>
      <c r="AW125" s="80">
        <f t="shared" si="113"/>
        <v>2.2169822225304576E-2</v>
      </c>
      <c r="AX125" s="14">
        <v>160</v>
      </c>
      <c r="AY125">
        <f t="shared" si="99"/>
        <v>1</v>
      </c>
      <c r="AZ125">
        <f t="shared" si="114"/>
        <v>6.2893081761006275E-3</v>
      </c>
      <c r="BA125" s="35">
        <f>IFERROR(AX125/3.974,0)</f>
        <v>40.261701056869647</v>
      </c>
      <c r="BB125" s="51">
        <f t="shared" si="115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72"/>
        <v>28</v>
      </c>
      <c r="BE125" s="51">
        <f t="shared" si="116"/>
        <v>1.3371537726838412E-3</v>
      </c>
      <c r="BF125" s="35">
        <f>IFERROR(BC125/3.974,0)</f>
        <v>5276.2959235027674</v>
      </c>
      <c r="BG125" s="35">
        <f t="shared" si="117"/>
        <v>0.4847307950158356</v>
      </c>
      <c r="BH125" s="45">
        <v>5203</v>
      </c>
      <c r="BI125" s="48">
        <f t="shared" si="75"/>
        <v>117</v>
      </c>
      <c r="BJ125" s="14">
        <v>18855</v>
      </c>
      <c r="BK125" s="48">
        <f t="shared" si="76"/>
        <v>451</v>
      </c>
      <c r="BL125" s="14">
        <v>13695</v>
      </c>
      <c r="BM125" s="48">
        <f t="shared" si="77"/>
        <v>328</v>
      </c>
      <c r="BN125" s="14">
        <v>4613</v>
      </c>
      <c r="BO125" s="48">
        <f t="shared" si="78"/>
        <v>119</v>
      </c>
      <c r="BP125" s="14">
        <v>891</v>
      </c>
      <c r="BQ125" s="48">
        <f t="shared" si="79"/>
        <v>26</v>
      </c>
      <c r="BR125" s="17">
        <v>12</v>
      </c>
      <c r="BS125" s="24">
        <f t="shared" si="80"/>
        <v>0</v>
      </c>
      <c r="BT125" s="17">
        <v>53</v>
      </c>
      <c r="BU125" s="24">
        <f t="shared" si="81"/>
        <v>2</v>
      </c>
      <c r="BV125" s="17">
        <v>180</v>
      </c>
      <c r="BW125" s="24">
        <f t="shared" si="82"/>
        <v>7</v>
      </c>
      <c r="BX125" s="17">
        <v>392</v>
      </c>
      <c r="BY125" s="24">
        <f t="shared" si="83"/>
        <v>12</v>
      </c>
      <c r="BZ125" s="20">
        <v>226</v>
      </c>
      <c r="CA125" s="27">
        <f t="shared" si="84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20"/>
        <v>1075</v>
      </c>
      <c r="E126" s="10">
        <v>893</v>
      </c>
      <c r="F126">
        <f t="shared" si="119"/>
        <v>30</v>
      </c>
      <c r="G126" s="10">
        <v>22170</v>
      </c>
      <c r="H126">
        <f t="shared" si="123"/>
        <v>744</v>
      </c>
      <c r="I126">
        <f t="shared" si="124"/>
        <v>21269</v>
      </c>
      <c r="J126">
        <f t="shared" si="94"/>
        <v>301</v>
      </c>
      <c r="K126">
        <f t="shared" si="87"/>
        <v>2.0143462961292068E-2</v>
      </c>
      <c r="L126">
        <f t="shared" si="88"/>
        <v>0.50009022827754224</v>
      </c>
      <c r="M126">
        <f t="shared" si="89"/>
        <v>0.47976630876116577</v>
      </c>
      <c r="N126">
        <f t="shared" si="108"/>
        <v>2.4248849589461337E-2</v>
      </c>
      <c r="O126">
        <f t="shared" si="90"/>
        <v>3.3594624860022397E-2</v>
      </c>
      <c r="P126">
        <f t="shared" si="91"/>
        <v>3.3558863328822734E-2</v>
      </c>
      <c r="Q126">
        <f t="shared" si="92"/>
        <v>1.4152052282664911E-2</v>
      </c>
      <c r="R126">
        <f>+IFERROR(C126/3.974,"")</f>
        <v>11155.510820332158</v>
      </c>
      <c r="S126">
        <f>+IFERROR(E126/3.974,"")</f>
        <v>224.71061902365375</v>
      </c>
      <c r="T126">
        <f>+IFERROR(G126/3.974,"")</f>
        <v>5578.7619526925009</v>
      </c>
      <c r="U126">
        <f>+IFERROR(I126/3.974,"")</f>
        <v>5352.0382486160033</v>
      </c>
      <c r="V126" s="12">
        <v>161466</v>
      </c>
      <c r="W126" s="1">
        <f t="shared" si="95"/>
        <v>2797</v>
      </c>
      <c r="X126" s="1">
        <f t="shared" si="60"/>
        <v>-267</v>
      </c>
      <c r="Y126" s="34">
        <f>IFERROR(V126/3.974,0)</f>
        <v>40630.598892803217</v>
      </c>
      <c r="Z126" s="14">
        <v>114238</v>
      </c>
      <c r="AA126" s="2">
        <f t="shared" si="100"/>
        <v>1831</v>
      </c>
      <c r="AB126" s="29">
        <f t="shared" si="61"/>
        <v>0.70750498556971742</v>
      </c>
      <c r="AC126" s="32">
        <f t="shared" si="62"/>
        <v>-150</v>
      </c>
      <c r="AD126" s="1">
        <f t="shared" si="96"/>
        <v>47228</v>
      </c>
      <c r="AE126" s="1">
        <f t="shared" si="101"/>
        <v>966</v>
      </c>
      <c r="AF126" s="29">
        <f t="shared" si="63"/>
        <v>0.29249501443028253</v>
      </c>
      <c r="AG126" s="32">
        <f t="shared" si="64"/>
        <v>-117</v>
      </c>
      <c r="AH126" s="34">
        <f t="shared" si="109"/>
        <v>0.34537003932785126</v>
      </c>
      <c r="AI126" s="34">
        <f>IFERROR(AD126/3.974,0)</f>
        <v>11884.247609461499</v>
      </c>
      <c r="AJ126" s="14">
        <v>19497</v>
      </c>
      <c r="AK126" s="2">
        <f t="shared" si="102"/>
        <v>304</v>
      </c>
      <c r="AL126" s="2">
        <f t="shared" si="110"/>
        <v>1.5839108008127933E-2</v>
      </c>
      <c r="AM126" s="34">
        <f>IFERROR(AJ126/3.974,0)</f>
        <v>4906.1399094111721</v>
      </c>
      <c r="AN126" s="34">
        <f t="shared" si="111"/>
        <v>0.43979518180997923</v>
      </c>
      <c r="AO126" s="14">
        <v>678</v>
      </c>
      <c r="AP126" s="2">
        <f t="shared" si="103"/>
        <v>22</v>
      </c>
      <c r="AQ126" s="2">
        <f t="shared" si="97"/>
        <v>3.3536585365853577E-2</v>
      </c>
      <c r="AR126" s="34">
        <f>IFERROR(AO126/3.974,0)</f>
        <v>170.60895822848514</v>
      </c>
      <c r="AS126" s="14">
        <v>936</v>
      </c>
      <c r="AT126" s="2">
        <f t="shared" si="98"/>
        <v>-23</v>
      </c>
      <c r="AU126" s="2">
        <f t="shared" si="112"/>
        <v>-2.3983315954118845E-2</v>
      </c>
      <c r="AV126" s="34">
        <f>IFERROR(AS126/3.974,0)</f>
        <v>235.53095118268746</v>
      </c>
      <c r="AW126" s="80">
        <f t="shared" si="113"/>
        <v>2.1113416944870522E-2</v>
      </c>
      <c r="AX126" s="14">
        <v>158</v>
      </c>
      <c r="AY126">
        <f t="shared" si="99"/>
        <v>-2</v>
      </c>
      <c r="AZ126">
        <f t="shared" si="114"/>
        <v>-1.2499999999999956E-2</v>
      </c>
      <c r="BA126" s="35">
        <f>IFERROR(AX126/3.974,0)</f>
        <v>39.758429793658777</v>
      </c>
      <c r="BB126" s="51">
        <f t="shared" si="115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72"/>
        <v>301</v>
      </c>
      <c r="BE126" s="51">
        <f t="shared" si="116"/>
        <v>1.4355207935902392E-2</v>
      </c>
      <c r="BF126" s="35">
        <f>IFERROR(BC126/3.974,0)</f>
        <v>5352.0382486160033</v>
      </c>
      <c r="BG126" s="35">
        <f t="shared" si="117"/>
        <v>0.47976630876116577</v>
      </c>
      <c r="BH126" s="45">
        <v>5326</v>
      </c>
      <c r="BI126" s="48">
        <f t="shared" si="75"/>
        <v>123</v>
      </c>
      <c r="BJ126" s="14">
        <v>19329</v>
      </c>
      <c r="BK126" s="48">
        <f t="shared" si="76"/>
        <v>474</v>
      </c>
      <c r="BL126" s="14">
        <v>14048</v>
      </c>
      <c r="BM126" s="48">
        <f t="shared" si="77"/>
        <v>353</v>
      </c>
      <c r="BN126" s="14">
        <v>4715</v>
      </c>
      <c r="BO126" s="48">
        <f t="shared" si="78"/>
        <v>102</v>
      </c>
      <c r="BP126" s="14">
        <v>914</v>
      </c>
      <c r="BQ126" s="48">
        <f t="shared" si="79"/>
        <v>23</v>
      </c>
      <c r="BR126" s="17">
        <v>12</v>
      </c>
      <c r="BS126" s="24">
        <f t="shared" si="80"/>
        <v>0</v>
      </c>
      <c r="BT126" s="17">
        <v>54</v>
      </c>
      <c r="BU126" s="24">
        <f t="shared" si="81"/>
        <v>1</v>
      </c>
      <c r="BV126" s="17">
        <v>189</v>
      </c>
      <c r="BW126" s="24">
        <f t="shared" si="82"/>
        <v>9</v>
      </c>
      <c r="BX126" s="17">
        <v>410</v>
      </c>
      <c r="BY126" s="24">
        <f t="shared" si="83"/>
        <v>18</v>
      </c>
      <c r="BZ126" s="20">
        <v>228</v>
      </c>
      <c r="CA126" s="27">
        <f t="shared" si="84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20"/>
        <v>1301</v>
      </c>
      <c r="E127" s="10">
        <v>909</v>
      </c>
      <c r="F127">
        <f t="shared" si="119"/>
        <v>16</v>
      </c>
      <c r="G127" s="10">
        <v>23039</v>
      </c>
      <c r="H127">
        <f t="shared" si="123"/>
        <v>869</v>
      </c>
      <c r="I127">
        <f t="shared" si="124"/>
        <v>21685</v>
      </c>
      <c r="J127">
        <f t="shared" si="94"/>
        <v>416</v>
      </c>
      <c r="K127">
        <f t="shared" si="87"/>
        <v>1.9919794885280388E-2</v>
      </c>
      <c r="L127">
        <f t="shared" si="88"/>
        <v>0.50487585738391072</v>
      </c>
      <c r="M127">
        <f t="shared" si="89"/>
        <v>0.47520434773080883</v>
      </c>
      <c r="N127">
        <f t="shared" si="108"/>
        <v>2.8510069467271491E-2</v>
      </c>
      <c r="O127">
        <f t="shared" si="90"/>
        <v>1.7601760176017601E-2</v>
      </c>
      <c r="P127">
        <f t="shared" si="91"/>
        <v>3.7718650983115588E-2</v>
      </c>
      <c r="Q127">
        <f t="shared" si="92"/>
        <v>1.9183767581277381E-2</v>
      </c>
      <c r="R127">
        <f>+IFERROR(C127/3.974,"")</f>
        <v>11482.88877705083</v>
      </c>
      <c r="S127">
        <f>+IFERROR(E127/3.974,"")</f>
        <v>228.73678912934071</v>
      </c>
      <c r="T127">
        <f>+IFERROR(G127/3.974,"")</f>
        <v>5797.4333165576245</v>
      </c>
      <c r="U127">
        <f>+IFERROR(I127/3.974,"")</f>
        <v>5456.7186713638648</v>
      </c>
      <c r="V127" s="12">
        <v>164927</v>
      </c>
      <c r="W127" s="1">
        <f t="shared" si="95"/>
        <v>3461</v>
      </c>
      <c r="X127" s="1">
        <f t="shared" si="60"/>
        <v>664</v>
      </c>
      <c r="Y127" s="34">
        <f>IFERROR(V127/3.974,0)</f>
        <v>41501.509813789628</v>
      </c>
      <c r="Z127" s="14">
        <v>116372</v>
      </c>
      <c r="AA127" s="2">
        <f t="shared" si="100"/>
        <v>2134</v>
      </c>
      <c r="AB127" s="29">
        <f t="shared" si="61"/>
        <v>0.7055970217126365</v>
      </c>
      <c r="AC127" s="32">
        <f t="shared" si="62"/>
        <v>303</v>
      </c>
      <c r="AD127" s="1">
        <f t="shared" si="96"/>
        <v>48555</v>
      </c>
      <c r="AE127" s="1">
        <f t="shared" si="101"/>
        <v>1327</v>
      </c>
      <c r="AF127" s="29">
        <f t="shared" si="63"/>
        <v>0.2944029782873635</v>
      </c>
      <c r="AG127" s="32">
        <f t="shared" si="64"/>
        <v>361</v>
      </c>
      <c r="AH127" s="34">
        <f t="shared" si="109"/>
        <v>0.38341519791967638</v>
      </c>
      <c r="AI127" s="34">
        <f>IFERROR(AD127/3.974,0)</f>
        <v>12218.168092601913</v>
      </c>
      <c r="AJ127" s="14">
        <v>19867</v>
      </c>
      <c r="AK127" s="2">
        <f t="shared" si="102"/>
        <v>370</v>
      </c>
      <c r="AL127" s="2">
        <f t="shared" si="110"/>
        <v>1.8977278555675214E-2</v>
      </c>
      <c r="AM127" s="34">
        <f>IFERROR(AJ127/3.974,0)</f>
        <v>4999.2450931051835</v>
      </c>
      <c r="AN127" s="34">
        <f t="shared" si="111"/>
        <v>0.43536475796024804</v>
      </c>
      <c r="AO127" s="14">
        <v>672</v>
      </c>
      <c r="AP127" s="2">
        <f t="shared" si="103"/>
        <v>-6</v>
      </c>
      <c r="AQ127" s="2">
        <f t="shared" si="97"/>
        <v>-8.8495575221239076E-3</v>
      </c>
      <c r="AR127" s="34">
        <f>IFERROR(AO127/3.974,0)</f>
        <v>169.09914443885253</v>
      </c>
      <c r="AS127" s="14">
        <v>987</v>
      </c>
      <c r="AT127" s="2">
        <f t="shared" si="98"/>
        <v>51</v>
      </c>
      <c r="AU127" s="2">
        <f t="shared" si="112"/>
        <v>5.4487179487179516E-2</v>
      </c>
      <c r="AV127" s="34">
        <f>IFERROR(AS127/3.974,0)</f>
        <v>248.36436839456465</v>
      </c>
      <c r="AW127" s="80">
        <f t="shared" si="113"/>
        <v>2.1629084215370454E-2</v>
      </c>
      <c r="AX127" s="14">
        <v>159</v>
      </c>
      <c r="AY127">
        <f t="shared" si="99"/>
        <v>1</v>
      </c>
      <c r="AZ127">
        <f t="shared" si="114"/>
        <v>6.3291139240506666E-3</v>
      </c>
      <c r="BA127" s="35">
        <f>IFERROR(AX127/3.974,0)</f>
        <v>40.010065425264216</v>
      </c>
      <c r="BB127" s="51">
        <f t="shared" si="115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72"/>
        <v>416</v>
      </c>
      <c r="BE127" s="51">
        <f t="shared" si="116"/>
        <v>1.9558982556772797E-2</v>
      </c>
      <c r="BF127" s="35">
        <f>IFERROR(BC127/3.974,0)</f>
        <v>5456.7186713638648</v>
      </c>
      <c r="BG127" s="35">
        <f t="shared" si="117"/>
        <v>0.47520434773080883</v>
      </c>
      <c r="BH127" s="45">
        <v>5495</v>
      </c>
      <c r="BI127" s="48">
        <f t="shared" si="75"/>
        <v>169</v>
      </c>
      <c r="BJ127" s="14">
        <v>19912</v>
      </c>
      <c r="BK127" s="48">
        <f t="shared" si="76"/>
        <v>583</v>
      </c>
      <c r="BL127" s="14">
        <v>14445</v>
      </c>
      <c r="BM127" s="48">
        <f t="shared" si="77"/>
        <v>397</v>
      </c>
      <c r="BN127" s="14">
        <v>4848</v>
      </c>
      <c r="BO127" s="48">
        <f t="shared" si="78"/>
        <v>133</v>
      </c>
      <c r="BP127" s="14">
        <v>933</v>
      </c>
      <c r="BQ127" s="48">
        <f t="shared" si="79"/>
        <v>19</v>
      </c>
      <c r="BR127" s="17">
        <v>12</v>
      </c>
      <c r="BS127" s="24">
        <f t="shared" si="80"/>
        <v>0</v>
      </c>
      <c r="BT127" s="17">
        <v>55</v>
      </c>
      <c r="BU127" s="24">
        <f t="shared" si="81"/>
        <v>1</v>
      </c>
      <c r="BV127" s="17">
        <v>193</v>
      </c>
      <c r="BW127" s="24">
        <f t="shared" si="82"/>
        <v>4</v>
      </c>
      <c r="BX127" s="17">
        <v>419</v>
      </c>
      <c r="BY127" s="24">
        <f t="shared" si="83"/>
        <v>9</v>
      </c>
      <c r="BZ127" s="20">
        <v>230</v>
      </c>
      <c r="CA127" s="27">
        <f t="shared" si="84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20"/>
        <v>1540</v>
      </c>
      <c r="E128" s="10">
        <v>932</v>
      </c>
      <c r="F128">
        <f t="shared" si="119"/>
        <v>23</v>
      </c>
      <c r="G128" s="10">
        <v>23919</v>
      </c>
      <c r="H128">
        <f t="shared" si="123"/>
        <v>880</v>
      </c>
      <c r="I128">
        <f t="shared" si="124"/>
        <v>22322</v>
      </c>
      <c r="J128">
        <f t="shared" si="94"/>
        <v>637</v>
      </c>
      <c r="K128">
        <f t="shared" si="87"/>
        <v>1.9757064422445042E-2</v>
      </c>
      <c r="L128">
        <f t="shared" si="88"/>
        <v>0.50704852351981011</v>
      </c>
      <c r="M128">
        <f t="shared" si="89"/>
        <v>0.47319441205774487</v>
      </c>
      <c r="N128">
        <f t="shared" si="108"/>
        <v>3.2645793144383442E-2</v>
      </c>
      <c r="O128">
        <f t="shared" si="90"/>
        <v>2.4678111587982832E-2</v>
      </c>
      <c r="P128">
        <f t="shared" si="91"/>
        <v>3.6790835737279988E-2</v>
      </c>
      <c r="Q128">
        <f t="shared" si="92"/>
        <v>2.8536869456141922E-2</v>
      </c>
      <c r="R128">
        <f>+IFERROR(C128/3.974,"")</f>
        <v>11870.4076497232</v>
      </c>
      <c r="S128">
        <f>+IFERROR(E128/3.974,"")</f>
        <v>234.52440865626571</v>
      </c>
      <c r="T128">
        <f>+IFERROR(G128/3.974,"")</f>
        <v>6018.8726723704076</v>
      </c>
      <c r="U128">
        <f>+IFERROR(I128/3.974,"")</f>
        <v>5617.0105686965271</v>
      </c>
      <c r="V128" s="12">
        <v>168517</v>
      </c>
      <c r="W128" s="1">
        <f t="shared" si="95"/>
        <v>3590</v>
      </c>
      <c r="X128" s="1">
        <f t="shared" si="60"/>
        <v>129</v>
      </c>
      <c r="Y128" s="34">
        <f>IFERROR(V128/3.974,0)</f>
        <v>42404.881731253146</v>
      </c>
      <c r="Z128" s="14">
        <v>118412</v>
      </c>
      <c r="AA128" s="2">
        <f t="shared" si="100"/>
        <v>2040</v>
      </c>
      <c r="AB128" s="29">
        <f t="shared" si="61"/>
        <v>0.7026709471447985</v>
      </c>
      <c r="AC128" s="32">
        <f t="shared" si="62"/>
        <v>-94</v>
      </c>
      <c r="AD128" s="1">
        <f t="shared" si="96"/>
        <v>50105</v>
      </c>
      <c r="AE128" s="1">
        <f t="shared" si="101"/>
        <v>1550</v>
      </c>
      <c r="AF128" s="29">
        <f t="shared" si="63"/>
        <v>0.29732905285520156</v>
      </c>
      <c r="AG128" s="32">
        <f t="shared" si="64"/>
        <v>223</v>
      </c>
      <c r="AH128" s="34">
        <f t="shared" si="109"/>
        <v>0.43175487465181056</v>
      </c>
      <c r="AI128" s="34">
        <f>IFERROR(AD128/3.974,0)</f>
        <v>12608.203321590336</v>
      </c>
      <c r="AJ128" s="14">
        <v>20500</v>
      </c>
      <c r="AK128" s="2">
        <f t="shared" si="102"/>
        <v>633</v>
      </c>
      <c r="AL128" s="2">
        <f t="shared" si="110"/>
        <v>3.1861881512055268E-2</v>
      </c>
      <c r="AM128" s="34">
        <f>IFERROR(AJ128/3.974,0)</f>
        <v>5158.5304479114238</v>
      </c>
      <c r="AN128" s="34">
        <f t="shared" si="111"/>
        <v>0.43457062302588345</v>
      </c>
      <c r="AO128" s="14">
        <v>658</v>
      </c>
      <c r="AP128" s="2">
        <f t="shared" si="103"/>
        <v>-14</v>
      </c>
      <c r="AQ128" s="2">
        <f t="shared" si="97"/>
        <v>-2.083333333333337E-2</v>
      </c>
      <c r="AR128" s="34">
        <f>IFERROR(AO128/3.974,0)</f>
        <v>165.57624559637645</v>
      </c>
      <c r="AS128" s="14">
        <v>1005</v>
      </c>
      <c r="AT128" s="2">
        <f t="shared" si="98"/>
        <v>18</v>
      </c>
      <c r="AU128" s="2">
        <f t="shared" si="112"/>
        <v>1.8237082066869359E-2</v>
      </c>
      <c r="AV128" s="34">
        <f>IFERROR(AS128/3.974,0)</f>
        <v>252.89380976346249</v>
      </c>
      <c r="AW128" s="80">
        <f t="shared" si="113"/>
        <v>2.1304559811756725E-2</v>
      </c>
      <c r="AX128" s="14">
        <v>159</v>
      </c>
      <c r="AY128">
        <f t="shared" si="99"/>
        <v>0</v>
      </c>
      <c r="AZ128">
        <f t="shared" si="114"/>
        <v>0</v>
      </c>
      <c r="BA128" s="35">
        <f>IFERROR(AX128/3.974,0)</f>
        <v>40.010065425264216</v>
      </c>
      <c r="BB128" s="51">
        <f t="shared" si="115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72"/>
        <v>637</v>
      </c>
      <c r="BE128" s="51">
        <f t="shared" si="116"/>
        <v>2.9375144108831019E-2</v>
      </c>
      <c r="BF128" s="35">
        <f>IFERROR(BC128/3.974,0)</f>
        <v>5617.0105686965271</v>
      </c>
      <c r="BG128" s="35">
        <f t="shared" si="117"/>
        <v>0.47319441205774487</v>
      </c>
      <c r="BH128" s="45">
        <v>5726</v>
      </c>
      <c r="BI128" s="48">
        <f t="shared" si="75"/>
        <v>231</v>
      </c>
      <c r="BJ128" s="14">
        <v>20523</v>
      </c>
      <c r="BK128" s="48">
        <f t="shared" si="76"/>
        <v>611</v>
      </c>
      <c r="BL128" s="14">
        <v>14939</v>
      </c>
      <c r="BM128" s="48">
        <f t="shared" si="77"/>
        <v>494</v>
      </c>
      <c r="BN128" s="14">
        <v>5026</v>
      </c>
      <c r="BO128" s="48">
        <f t="shared" si="78"/>
        <v>178</v>
      </c>
      <c r="BP128" s="14">
        <v>959</v>
      </c>
      <c r="BQ128" s="48">
        <f t="shared" si="79"/>
        <v>26</v>
      </c>
      <c r="BR128" s="17">
        <v>12</v>
      </c>
      <c r="BS128" s="24">
        <f t="shared" si="80"/>
        <v>0</v>
      </c>
      <c r="BT128" s="17">
        <v>56</v>
      </c>
      <c r="BU128" s="24">
        <f t="shared" si="81"/>
        <v>1</v>
      </c>
      <c r="BV128" s="17">
        <v>200</v>
      </c>
      <c r="BW128" s="24">
        <f t="shared" si="82"/>
        <v>7</v>
      </c>
      <c r="BX128" s="17">
        <v>428</v>
      </c>
      <c r="BY128" s="24">
        <f t="shared" si="83"/>
        <v>9</v>
      </c>
      <c r="BZ128" s="20">
        <v>236</v>
      </c>
      <c r="CA128" s="27">
        <f t="shared" si="84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20"/>
        <v>923</v>
      </c>
      <c r="E129" s="10">
        <v>960</v>
      </c>
      <c r="F129">
        <f t="shared" si="119"/>
        <v>28</v>
      </c>
      <c r="G129" s="10">
        <v>24667</v>
      </c>
      <c r="H129">
        <f t="shared" si="123"/>
        <v>748</v>
      </c>
      <c r="I129">
        <f t="shared" si="124"/>
        <v>22469</v>
      </c>
      <c r="J129">
        <f>+IFERROR(I129-I128,"")</f>
        <v>147</v>
      </c>
      <c r="K129">
        <f t="shared" si="87"/>
        <v>1.9960079840319361E-2</v>
      </c>
      <c r="L129">
        <f t="shared" si="88"/>
        <v>0.51287009314703924</v>
      </c>
      <c r="M129">
        <f t="shared" si="89"/>
        <v>0.46716982701264137</v>
      </c>
      <c r="N129">
        <f t="shared" si="108"/>
        <v>1.919078509647372E-2</v>
      </c>
      <c r="O129">
        <f t="shared" si="90"/>
        <v>2.9166666666666667E-2</v>
      </c>
      <c r="P129">
        <f t="shared" si="91"/>
        <v>3.0323914541695383E-2</v>
      </c>
      <c r="Q129">
        <f t="shared" si="92"/>
        <v>6.5423472339667986E-3</v>
      </c>
      <c r="R129">
        <f>+IFERROR(C129/3.974,"")</f>
        <v>12102.667337695017</v>
      </c>
      <c r="S129">
        <f>+IFERROR(E129/3.974,"")</f>
        <v>241.5702063412179</v>
      </c>
      <c r="T129">
        <f>+IFERROR(G129/3.974,"")</f>
        <v>6207.0961248112726</v>
      </c>
      <c r="U129">
        <f>+IFERROR(I129/3.974,"")</f>
        <v>5654.0010065425258</v>
      </c>
      <c r="V129" s="12">
        <v>171116</v>
      </c>
      <c r="W129" s="1">
        <f t="shared" si="95"/>
        <v>2599</v>
      </c>
      <c r="X129" s="1">
        <f t="shared" si="60"/>
        <v>-991</v>
      </c>
      <c r="Y129" s="34">
        <f>IFERROR(V129/3.974,0)</f>
        <v>43058.88273779567</v>
      </c>
      <c r="Z129" s="14">
        <v>120068</v>
      </c>
      <c r="AA129" s="2">
        <f t="shared" si="100"/>
        <v>1656</v>
      </c>
      <c r="AB129" s="29">
        <f t="shared" si="61"/>
        <v>0.70167605600878935</v>
      </c>
      <c r="AC129" s="32">
        <f t="shared" si="62"/>
        <v>-384</v>
      </c>
      <c r="AD129" s="1">
        <f t="shared" si="96"/>
        <v>51048</v>
      </c>
      <c r="AE129" s="1">
        <f t="shared" si="101"/>
        <v>943</v>
      </c>
      <c r="AF129" s="29">
        <f t="shared" si="63"/>
        <v>0.29832394399121065</v>
      </c>
      <c r="AG129" s="32">
        <f t="shared" si="64"/>
        <v>-607</v>
      </c>
      <c r="AH129" s="34">
        <f t="shared" si="109"/>
        <v>0.36283185840707965</v>
      </c>
      <c r="AI129" s="34">
        <f>IFERROR(AD129/3.974,0)</f>
        <v>12845.495722194262</v>
      </c>
      <c r="AJ129" s="14">
        <v>20639</v>
      </c>
      <c r="AK129" s="2">
        <f t="shared" si="102"/>
        <v>139</v>
      </c>
      <c r="AL129" s="2">
        <f t="shared" si="110"/>
        <v>6.7804878048780548E-3</v>
      </c>
      <c r="AM129" s="34">
        <f>IFERROR(AJ129/3.974,0)</f>
        <v>5193.5078007045795</v>
      </c>
      <c r="AN129" s="34">
        <f t="shared" si="111"/>
        <v>0.42912092481703262</v>
      </c>
      <c r="AO129" s="14">
        <v>658</v>
      </c>
      <c r="AP129" s="2">
        <f t="shared" si="103"/>
        <v>0</v>
      </c>
      <c r="AQ129" s="2">
        <f t="shared" si="97"/>
        <v>0</v>
      </c>
      <c r="AR129" s="34">
        <f>IFERROR(AO129/3.974,0)</f>
        <v>165.57624559637645</v>
      </c>
      <c r="AS129" s="14">
        <v>1015</v>
      </c>
      <c r="AT129" s="2">
        <f t="shared" si="98"/>
        <v>10</v>
      </c>
      <c r="AU129" s="2">
        <f t="shared" si="112"/>
        <v>9.9502487562188602E-3</v>
      </c>
      <c r="AV129" s="34">
        <f>IFERROR(AS129/3.974,0)</f>
        <v>255.41016607951684</v>
      </c>
      <c r="AW129" s="80">
        <f t="shared" si="113"/>
        <v>2.110362608117099E-2</v>
      </c>
      <c r="AX129" s="14">
        <v>157</v>
      </c>
      <c r="AY129">
        <f t="shared" si="99"/>
        <v>-2</v>
      </c>
      <c r="AZ129">
        <f t="shared" si="114"/>
        <v>-1.2578616352201255E-2</v>
      </c>
      <c r="BA129" s="35">
        <f>IFERROR(AX129/3.974,0)</f>
        <v>39.506794162053346</v>
      </c>
      <c r="BB129" s="51">
        <f t="shared" si="115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72"/>
        <v>147</v>
      </c>
      <c r="BE129" s="51">
        <f t="shared" si="116"/>
        <v>6.5854314129558666E-3</v>
      </c>
      <c r="BF129" s="35">
        <f>IFERROR(BC129/3.974,0)</f>
        <v>5654.0010065425258</v>
      </c>
      <c r="BG129" s="35">
        <f t="shared" si="117"/>
        <v>0.46716982701264137</v>
      </c>
      <c r="BH129" s="45">
        <v>5874</v>
      </c>
      <c r="BI129" s="48">
        <f t="shared" si="75"/>
        <v>148</v>
      </c>
      <c r="BJ129" s="14">
        <v>20901</v>
      </c>
      <c r="BK129" s="48">
        <f t="shared" si="76"/>
        <v>378</v>
      </c>
      <c r="BL129" s="14">
        <v>15195</v>
      </c>
      <c r="BM129" s="48">
        <f t="shared" si="77"/>
        <v>256</v>
      </c>
      <c r="BN129" s="14">
        <v>5146</v>
      </c>
      <c r="BO129" s="48">
        <f t="shared" si="78"/>
        <v>120</v>
      </c>
      <c r="BP129" s="14">
        <v>980</v>
      </c>
      <c r="BQ129" s="48">
        <f t="shared" si="79"/>
        <v>21</v>
      </c>
      <c r="BR129" s="17">
        <v>12</v>
      </c>
      <c r="BS129" s="24">
        <f t="shared" si="80"/>
        <v>0</v>
      </c>
      <c r="BT129" s="17">
        <v>58</v>
      </c>
      <c r="BU129" s="24">
        <f t="shared" si="81"/>
        <v>2</v>
      </c>
      <c r="BV129" s="17">
        <v>206</v>
      </c>
      <c r="BW129" s="24">
        <f t="shared" si="82"/>
        <v>6</v>
      </c>
      <c r="BX129" s="17">
        <v>442</v>
      </c>
      <c r="BY129" s="24">
        <f t="shared" si="83"/>
        <v>14</v>
      </c>
      <c r="BZ129" s="20">
        <v>242</v>
      </c>
      <c r="CA129" s="27">
        <f t="shared" si="84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20"/>
        <v>1147</v>
      </c>
      <c r="E130" s="10">
        <v>982</v>
      </c>
      <c r="F130">
        <f t="shared" si="119"/>
        <v>22</v>
      </c>
      <c r="G130" s="10">
        <v>25417</v>
      </c>
      <c r="H130">
        <f t="shared" si="123"/>
        <v>750</v>
      </c>
      <c r="I130">
        <f t="shared" si="124"/>
        <v>22844</v>
      </c>
      <c r="J130">
        <f t="shared" ref="J130:J154" si="125">+IFERROR(I130-I129,"")</f>
        <v>375</v>
      </c>
      <c r="K130">
        <f t="shared" si="87"/>
        <v>1.994192067908129E-2</v>
      </c>
      <c r="L130">
        <f t="shared" si="88"/>
        <v>0.51615458034644524</v>
      </c>
      <c r="M130">
        <f t="shared" si="89"/>
        <v>0.46390349897447353</v>
      </c>
      <c r="N130">
        <f t="shared" ref="N130:N157" si="126">+IFERROR(D130/C130,"")</f>
        <v>2.3292650732083749E-2</v>
      </c>
      <c r="O130">
        <f t="shared" si="90"/>
        <v>2.2403258655804479E-2</v>
      </c>
      <c r="P130">
        <f t="shared" si="91"/>
        <v>2.9507809733642837E-2</v>
      </c>
      <c r="Q130">
        <f t="shared" si="92"/>
        <v>1.6415689021187181E-2</v>
      </c>
      <c r="R130">
        <f>+IFERROR(C130/3.974,"")</f>
        <v>12391.293407146452</v>
      </c>
      <c r="S130">
        <f>+IFERROR(E130/3.974,"")</f>
        <v>247.10619023653749</v>
      </c>
      <c r="T130">
        <f>+IFERROR(G130/3.974,"")</f>
        <v>6395.8228485153495</v>
      </c>
      <c r="U130">
        <f>+IFERROR(I130/3.974,"")</f>
        <v>5748.3643683945647</v>
      </c>
      <c r="V130" s="12">
        <v>174345</v>
      </c>
      <c r="W130" s="1">
        <f t="shared" si="95"/>
        <v>3229</v>
      </c>
      <c r="X130" s="1">
        <f t="shared" ref="X130:X154" si="127">IFERROR(W130-W129,0)</f>
        <v>630</v>
      </c>
      <c r="Y130" s="34">
        <f>IFERROR(V130/3.974,0)</f>
        <v>43871.41419224962</v>
      </c>
      <c r="Z130" s="14">
        <v>122190</v>
      </c>
      <c r="AA130" s="2">
        <f t="shared" si="100"/>
        <v>2122</v>
      </c>
      <c r="AB130" s="29">
        <f t="shared" ref="AB130:AB154" si="128">IFERROR(Z130/V130,0)</f>
        <v>0.70085175944248468</v>
      </c>
      <c r="AC130" s="32">
        <f t="shared" ref="AC130:AC154" si="129">IFERROR(AA130-AA129,0)</f>
        <v>466</v>
      </c>
      <c r="AD130" s="1">
        <f t="shared" si="96"/>
        <v>52155</v>
      </c>
      <c r="AE130" s="1">
        <f t="shared" si="101"/>
        <v>1107</v>
      </c>
      <c r="AF130" s="29">
        <f t="shared" ref="AF130:AF155" si="130">IFERROR(AD130/V130,0)</f>
        <v>0.29914824055751527</v>
      </c>
      <c r="AG130" s="32">
        <f t="shared" ref="AG130:AG155" si="131">IFERROR(AE130-AE129,0)</f>
        <v>164</v>
      </c>
      <c r="AH130" s="34">
        <f t="shared" ref="AH130:AH156" si="132">IFERROR(AE130/W130,0)</f>
        <v>0.34283059770826879</v>
      </c>
      <c r="AI130" s="34">
        <f>IFERROR(AD130/3.974,0)</f>
        <v>13124.056366381479</v>
      </c>
      <c r="AJ130" s="14">
        <v>21009</v>
      </c>
      <c r="AK130" s="2">
        <f t="shared" si="102"/>
        <v>370</v>
      </c>
      <c r="AL130" s="2">
        <f t="shared" ref="AL130:AL157" si="133">IFERROR(AJ130/AJ129,0)-1</f>
        <v>1.7927225156257665E-2</v>
      </c>
      <c r="AM130" s="34">
        <f>IFERROR(AJ130/3.974,0)</f>
        <v>5286.6129843985909</v>
      </c>
      <c r="AN130" s="34">
        <f t="shared" ref="AN130:AN164" si="134">IFERROR(AJ130/C130," ")</f>
        <v>0.42663931929411286</v>
      </c>
      <c r="AO130" s="14">
        <v>616</v>
      </c>
      <c r="AP130" s="2">
        <f t="shared" si="103"/>
        <v>-42</v>
      </c>
      <c r="AQ130" s="2">
        <f t="shared" si="97"/>
        <v>-6.3829787234042534E-2</v>
      </c>
      <c r="AR130" s="34">
        <f>IFERROR(AO130/3.974,0)</f>
        <v>155.00754906894815</v>
      </c>
      <c r="AS130" s="14">
        <v>1056</v>
      </c>
      <c r="AT130" s="2">
        <f t="shared" si="98"/>
        <v>41</v>
      </c>
      <c r="AU130" s="2">
        <f t="shared" ref="AU130:AU157" si="135">IFERROR(AS130/AS129,0)-1</f>
        <v>4.0394088669950756E-2</v>
      </c>
      <c r="AV130" s="34">
        <f>IFERROR(AS130/3.974,0)</f>
        <v>265.7272269753397</v>
      </c>
      <c r="AW130" s="80">
        <f t="shared" ref="AW130:AW164" si="136">IFERROR(AS130/C130," ")</f>
        <v>2.1444672339215726E-2</v>
      </c>
      <c r="AX130" s="14">
        <v>163</v>
      </c>
      <c r="AY130">
        <f t="shared" si="99"/>
        <v>6</v>
      </c>
      <c r="AZ130">
        <f t="shared" ref="AZ130:AZ157" si="137">IFERROR(AX130/AX129,0)-1</f>
        <v>3.8216560509554132E-2</v>
      </c>
      <c r="BA130" s="35">
        <f>IFERROR(AX130/3.974,0)</f>
        <v>41.016607951685955</v>
      </c>
      <c r="BB130" s="51">
        <f t="shared" ref="BB130:BB164" si="138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39">IFERROR(BC130-BC129,0)</f>
        <v>375</v>
      </c>
      <c r="BE130" s="51">
        <f t="shared" ref="BE130:BE157" si="140">IFERROR(BC130/BC129,0)-1</f>
        <v>1.6689661311139803E-2</v>
      </c>
      <c r="BF130" s="35">
        <f>IFERROR(BC130/3.974,0)</f>
        <v>5748.3643683945647</v>
      </c>
      <c r="BG130" s="35">
        <f t="shared" ref="BG130:BG164" si="141">IFERROR(BC130/C130," ")</f>
        <v>0.46390349897447353</v>
      </c>
      <c r="BH130" s="45">
        <v>5992</v>
      </c>
      <c r="BI130" s="48">
        <f t="shared" ref="BI130:BI155" si="142">IFERROR((BH130-BH129), 0)</f>
        <v>118</v>
      </c>
      <c r="BJ130" s="14">
        <v>21329</v>
      </c>
      <c r="BK130" s="48">
        <f t="shared" ref="BK130:BK155" si="143">IFERROR((BJ130-BJ129),0)</f>
        <v>428</v>
      </c>
      <c r="BL130" s="14">
        <v>15534</v>
      </c>
      <c r="BM130" s="48">
        <f t="shared" ref="BM130:BM155" si="144">IFERROR((BL130-BL129),0)</f>
        <v>339</v>
      </c>
      <c r="BN130" s="14">
        <v>5319</v>
      </c>
      <c r="BO130" s="48">
        <f t="shared" ref="BO130:BO155" si="145">IFERROR((BN130-BN129),0)</f>
        <v>173</v>
      </c>
      <c r="BP130" s="14">
        <v>1006</v>
      </c>
      <c r="BQ130" s="48">
        <f t="shared" ref="BQ130:BQ155" si="146">IFERROR((BP130-BP129),0)</f>
        <v>26</v>
      </c>
      <c r="BR130" s="17">
        <v>12</v>
      </c>
      <c r="BS130" s="24">
        <f t="shared" ref="BS130:BS155" si="147">IFERROR((BR130-BR129),0)</f>
        <v>0</v>
      </c>
      <c r="BT130" s="17">
        <v>58</v>
      </c>
      <c r="BU130" s="24">
        <f t="shared" ref="BU130:BU155" si="148">IFERROR((BT130-BT129),0)</f>
        <v>0</v>
      </c>
      <c r="BV130" s="17">
        <v>209</v>
      </c>
      <c r="BW130" s="24">
        <f t="shared" ref="BW130:BW155" si="149">IFERROR((BV130-BV129),0)</f>
        <v>3</v>
      </c>
      <c r="BX130" s="17">
        <v>448</v>
      </c>
      <c r="BY130" s="24">
        <f t="shared" ref="BY130:BY155" si="150">IFERROR((BX130-BX129),0)</f>
        <v>6</v>
      </c>
      <c r="BZ130" s="20">
        <v>255</v>
      </c>
      <c r="CA130" s="27">
        <f t="shared" ref="CA130:CA155" si="151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20"/>
        <v>1130</v>
      </c>
      <c r="E131" s="10">
        <v>1000</v>
      </c>
      <c r="F131">
        <f t="shared" si="119"/>
        <v>18</v>
      </c>
      <c r="G131" s="10">
        <v>25842</v>
      </c>
      <c r="H131">
        <f t="shared" si="123"/>
        <v>425</v>
      </c>
      <c r="I131">
        <f t="shared" si="124"/>
        <v>23531</v>
      </c>
      <c r="J131">
        <f t="shared" si="125"/>
        <v>687</v>
      </c>
      <c r="K131">
        <f t="shared" ref="K131:K154" si="152">+IFERROR(E131/C131,"")</f>
        <v>1.9851904790264625E-2</v>
      </c>
      <c r="L131">
        <f t="shared" ref="L131:L154" si="153">+IFERROR(G131/C131,"")</f>
        <v>0.51301292359001849</v>
      </c>
      <c r="M131">
        <f t="shared" ref="M131:M155" si="154">+IFERROR(I131/C131,"")</f>
        <v>0.4671351716197169</v>
      </c>
      <c r="N131">
        <f t="shared" si="126"/>
        <v>2.2432652412999028E-2</v>
      </c>
      <c r="O131">
        <f t="shared" ref="O131:O154" si="155">+IFERROR(F131/E131,"")</f>
        <v>1.7999999999999999E-2</v>
      </c>
      <c r="P131">
        <f t="shared" ref="P131:P154" si="156">+IFERROR(H131/G131,"")</f>
        <v>1.6446095503444006E-2</v>
      </c>
      <c r="Q131">
        <f t="shared" ref="Q131:Q154" si="157">+IFERROR(J131/I131,"")</f>
        <v>2.9195529301772129E-2</v>
      </c>
      <c r="R131">
        <f>+IFERROR(C131/3.974,"")</f>
        <v>12675.641670860594</v>
      </c>
      <c r="S131">
        <f>+IFERROR(E131/3.974,"")</f>
        <v>251.63563160543532</v>
      </c>
      <c r="T131">
        <f>+IFERROR(G131/3.974,"")</f>
        <v>6502.7679919476595</v>
      </c>
      <c r="U131">
        <f>+IFERROR(I131/3.974,"")</f>
        <v>5921.2380473074982</v>
      </c>
      <c r="V131" s="12">
        <v>177843</v>
      </c>
      <c r="W131" s="1">
        <f t="shared" si="95"/>
        <v>3498</v>
      </c>
      <c r="X131" s="1">
        <f t="shared" si="127"/>
        <v>269</v>
      </c>
      <c r="Y131" s="34">
        <f>IFERROR(V131/3.974,0)</f>
        <v>44751.63563160543</v>
      </c>
      <c r="Z131" s="14">
        <v>124504</v>
      </c>
      <c r="AA131" s="2">
        <f t="shared" si="100"/>
        <v>2314</v>
      </c>
      <c r="AB131" s="29">
        <f t="shared" si="128"/>
        <v>0.70007815882548086</v>
      </c>
      <c r="AC131" s="32">
        <f t="shared" si="129"/>
        <v>192</v>
      </c>
      <c r="AD131" s="1">
        <f t="shared" si="96"/>
        <v>53339</v>
      </c>
      <c r="AE131" s="1">
        <f t="shared" si="101"/>
        <v>1184</v>
      </c>
      <c r="AF131" s="29">
        <f t="shared" si="130"/>
        <v>0.29992184117451909</v>
      </c>
      <c r="AG131" s="32">
        <f t="shared" si="131"/>
        <v>77</v>
      </c>
      <c r="AH131" s="34">
        <f t="shared" si="132"/>
        <v>0.33847913093196114</v>
      </c>
      <c r="AI131" s="34">
        <f>IFERROR(AD131/3.974,0)</f>
        <v>13421.992954202315</v>
      </c>
      <c r="AJ131" s="14">
        <v>21665</v>
      </c>
      <c r="AK131" s="2">
        <f t="shared" si="102"/>
        <v>656</v>
      </c>
      <c r="AL131" s="2">
        <f t="shared" si="133"/>
        <v>3.1224713218144684E-2</v>
      </c>
      <c r="AM131" s="34">
        <f>IFERROR(AJ131/3.974,0)</f>
        <v>5451.6859587317558</v>
      </c>
      <c r="AN131" s="34">
        <f t="shared" si="134"/>
        <v>0.43009151728108314</v>
      </c>
      <c r="AO131" s="14">
        <v>622</v>
      </c>
      <c r="AP131" s="2">
        <f t="shared" si="103"/>
        <v>6</v>
      </c>
      <c r="AQ131" s="2">
        <f t="shared" si="97"/>
        <v>9.7402597402598268E-3</v>
      </c>
      <c r="AR131" s="34">
        <f>IFERROR(AO131/3.974,0)</f>
        <v>156.51736285858075</v>
      </c>
      <c r="AS131" s="14">
        <v>1078</v>
      </c>
      <c r="AT131" s="2">
        <f t="shared" si="98"/>
        <v>22</v>
      </c>
      <c r="AU131" s="2">
        <f t="shared" si="135"/>
        <v>2.0833333333333259E-2</v>
      </c>
      <c r="AV131" s="34">
        <f>IFERROR(AS131/3.974,0)</f>
        <v>271.26321087065929</v>
      </c>
      <c r="AW131" s="80">
        <f t="shared" si="136"/>
        <v>2.1400353363905267E-2</v>
      </c>
      <c r="AX131" s="14">
        <v>166</v>
      </c>
      <c r="AY131">
        <f t="shared" si="99"/>
        <v>3</v>
      </c>
      <c r="AZ131">
        <f t="shared" si="137"/>
        <v>1.8404907975460016E-2</v>
      </c>
      <c r="BA131" s="35">
        <f>IFERROR(AX131/3.974,0)</f>
        <v>41.771514846502264</v>
      </c>
      <c r="BB131" s="51">
        <f t="shared" si="138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39"/>
        <v>687</v>
      </c>
      <c r="BE131" s="51">
        <f t="shared" si="140"/>
        <v>3.0073542286815025E-2</v>
      </c>
      <c r="BF131" s="35">
        <f>IFERROR(BC131/3.974,0)</f>
        <v>5921.2380473074982</v>
      </c>
      <c r="BG131" s="35">
        <f t="shared" si="141"/>
        <v>0.4671351716197169</v>
      </c>
      <c r="BH131" s="45">
        <v>6114</v>
      </c>
      <c r="BI131" s="48">
        <f t="shared" si="142"/>
        <v>122</v>
      </c>
      <c r="BJ131" s="14">
        <v>21903</v>
      </c>
      <c r="BK131" s="48">
        <f t="shared" si="143"/>
        <v>574</v>
      </c>
      <c r="BL131" s="14">
        <v>15880</v>
      </c>
      <c r="BM131" s="48">
        <f t="shared" si="144"/>
        <v>346</v>
      </c>
      <c r="BN131" s="14">
        <v>5447</v>
      </c>
      <c r="BO131" s="48">
        <f t="shared" si="145"/>
        <v>128</v>
      </c>
      <c r="BP131" s="14">
        <v>1029</v>
      </c>
      <c r="BQ131" s="48">
        <f t="shared" si="146"/>
        <v>23</v>
      </c>
      <c r="BR131" s="17">
        <v>12</v>
      </c>
      <c r="BS131" s="24">
        <f t="shared" si="147"/>
        <v>0</v>
      </c>
      <c r="BT131" s="17">
        <v>58</v>
      </c>
      <c r="BU131" s="24">
        <f t="shared" si="148"/>
        <v>0</v>
      </c>
      <c r="BV131" s="17">
        <v>211</v>
      </c>
      <c r="BW131" s="24">
        <f t="shared" si="149"/>
        <v>2</v>
      </c>
      <c r="BX131" s="17">
        <v>458</v>
      </c>
      <c r="BY131" s="24">
        <f t="shared" si="150"/>
        <v>10</v>
      </c>
      <c r="BZ131" s="20">
        <v>261</v>
      </c>
      <c r="CA131" s="27">
        <f t="shared" si="151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20"/>
        <v>1035</v>
      </c>
      <c r="E132" s="10">
        <v>1038</v>
      </c>
      <c r="F132">
        <f t="shared" ref="F132:F157" si="158">E132-E131</f>
        <v>38</v>
      </c>
      <c r="G132" s="10">
        <v>26520</v>
      </c>
      <c r="H132">
        <f t="shared" si="123"/>
        <v>678</v>
      </c>
      <c r="I132">
        <f t="shared" si="124"/>
        <v>23850</v>
      </c>
      <c r="J132">
        <f t="shared" si="125"/>
        <v>319</v>
      </c>
      <c r="K132">
        <f t="shared" si="152"/>
        <v>2.0191409897292251E-2</v>
      </c>
      <c r="L132">
        <f t="shared" si="153"/>
        <v>0.51587301587301593</v>
      </c>
      <c r="M132">
        <f t="shared" si="154"/>
        <v>0.46393557422969189</v>
      </c>
      <c r="N132">
        <f t="shared" si="126"/>
        <v>2.0133053221288517E-2</v>
      </c>
      <c r="O132">
        <f t="shared" si="155"/>
        <v>3.6608863198458574E-2</v>
      </c>
      <c r="P132">
        <f t="shared" si="156"/>
        <v>2.5565610859728506E-2</v>
      </c>
      <c r="Q132">
        <f t="shared" si="157"/>
        <v>1.3375262054507337E-2</v>
      </c>
      <c r="R132">
        <f>+IFERROR(C132/3.974,"")</f>
        <v>12936.084549572219</v>
      </c>
      <c r="S132">
        <f>+IFERROR(E132/3.974,"")</f>
        <v>261.19778560644187</v>
      </c>
      <c r="T132">
        <f>+IFERROR(G132/3.974,"")</f>
        <v>6673.3769501761444</v>
      </c>
      <c r="U132">
        <f>+IFERROR(I132/3.974,"")</f>
        <v>6001.5098137896321</v>
      </c>
      <c r="V132" s="12">
        <v>180814</v>
      </c>
      <c r="W132" s="1">
        <f t="shared" ref="W132:W154" si="159">V132-V131</f>
        <v>2971</v>
      </c>
      <c r="X132" s="1">
        <f t="shared" si="127"/>
        <v>-527</v>
      </c>
      <c r="Y132" s="34">
        <f>IFERROR(V132/3.974,0)</f>
        <v>45499.245093105179</v>
      </c>
      <c r="Z132" s="14">
        <v>126411</v>
      </c>
      <c r="AA132" s="2">
        <f t="shared" si="100"/>
        <v>1907</v>
      </c>
      <c r="AB132" s="29">
        <f t="shared" si="128"/>
        <v>0.69912174942205807</v>
      </c>
      <c r="AC132" s="32">
        <f t="shared" si="129"/>
        <v>-407</v>
      </c>
      <c r="AD132" s="1">
        <f t="shared" ref="AD132:AD155" si="160">V132-Z132</f>
        <v>54403</v>
      </c>
      <c r="AE132" s="1">
        <f t="shared" si="101"/>
        <v>1064</v>
      </c>
      <c r="AF132" s="29">
        <f t="shared" si="130"/>
        <v>0.30087825057794199</v>
      </c>
      <c r="AG132" s="32">
        <f t="shared" si="131"/>
        <v>-120</v>
      </c>
      <c r="AH132" s="34">
        <f t="shared" si="132"/>
        <v>0.35812857623695726</v>
      </c>
      <c r="AI132" s="34">
        <f>IFERROR(AD132/3.974,0)</f>
        <v>13689.733266230498</v>
      </c>
      <c r="AJ132" s="14">
        <v>21946</v>
      </c>
      <c r="AK132" s="2">
        <f t="shared" si="102"/>
        <v>281</v>
      </c>
      <c r="AL132" s="2">
        <f t="shared" si="133"/>
        <v>1.2970228479113777E-2</v>
      </c>
      <c r="AM132" s="34">
        <f>IFERROR(AJ132/3.974,0)</f>
        <v>5522.3955712128836</v>
      </c>
      <c r="AN132" s="34">
        <f t="shared" si="134"/>
        <v>0.42689853719265486</v>
      </c>
      <c r="AO132" s="14">
        <v>620</v>
      </c>
      <c r="AP132" s="2">
        <f t="shared" si="103"/>
        <v>-2</v>
      </c>
      <c r="AQ132" s="2">
        <f t="shared" ref="AQ132:AQ159" si="161">IFERROR(AO132/AO131,0)-1</f>
        <v>-3.215434083601254E-3</v>
      </c>
      <c r="AR132" s="34">
        <f>IFERROR(AO132/3.974,0)</f>
        <v>156.01409159536991</v>
      </c>
      <c r="AS132" s="14">
        <v>1117</v>
      </c>
      <c r="AT132" s="2">
        <f t="shared" ref="AT132:AT155" si="162">AS132-AS131</f>
        <v>39</v>
      </c>
      <c r="AU132" s="2">
        <f t="shared" si="135"/>
        <v>3.6178107606678944E-2</v>
      </c>
      <c r="AV132" s="34">
        <f>IFERROR(AS132/3.974,0)</f>
        <v>281.07700050327122</v>
      </c>
      <c r="AW132" s="80">
        <f t="shared" si="136"/>
        <v>2.1728135698723935E-2</v>
      </c>
      <c r="AX132" s="14">
        <v>167</v>
      </c>
      <c r="AY132">
        <f t="shared" ref="AY132:AY155" si="163">AX132-AX131</f>
        <v>1</v>
      </c>
      <c r="AZ132">
        <f t="shared" si="137"/>
        <v>6.0240963855422436E-3</v>
      </c>
      <c r="BA132" s="35">
        <f>IFERROR(AX132/3.974,0)</f>
        <v>42.023150478107695</v>
      </c>
      <c r="BB132" s="51">
        <f t="shared" si="138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39"/>
        <v>319</v>
      </c>
      <c r="BE132" s="51">
        <f t="shared" si="140"/>
        <v>1.3556584930517257E-2</v>
      </c>
      <c r="BF132" s="35">
        <f>IFERROR(BC132/3.974,0)</f>
        <v>6001.5098137896321</v>
      </c>
      <c r="BG132" s="35">
        <f t="shared" si="141"/>
        <v>0.46393557422969189</v>
      </c>
      <c r="BH132" s="45">
        <v>6253</v>
      </c>
      <c r="BI132" s="48">
        <f t="shared" si="142"/>
        <v>139</v>
      </c>
      <c r="BJ132" s="14">
        <v>22336</v>
      </c>
      <c r="BK132" s="48">
        <f t="shared" si="143"/>
        <v>433</v>
      </c>
      <c r="BL132" s="14">
        <v>16213</v>
      </c>
      <c r="BM132" s="48">
        <f t="shared" si="144"/>
        <v>333</v>
      </c>
      <c r="BN132" s="14">
        <v>5562</v>
      </c>
      <c r="BO132" s="48">
        <f t="shared" si="145"/>
        <v>115</v>
      </c>
      <c r="BP132" s="14">
        <v>1044</v>
      </c>
      <c r="BQ132" s="48">
        <f t="shared" si="146"/>
        <v>15</v>
      </c>
      <c r="BR132" s="17">
        <v>12</v>
      </c>
      <c r="BS132" s="24">
        <f t="shared" si="147"/>
        <v>0</v>
      </c>
      <c r="BT132" s="17">
        <v>59</v>
      </c>
      <c r="BU132" s="24">
        <f t="shared" si="148"/>
        <v>1</v>
      </c>
      <c r="BV132" s="17">
        <v>221</v>
      </c>
      <c r="BW132" s="24">
        <f t="shared" si="149"/>
        <v>10</v>
      </c>
      <c r="BX132" s="17">
        <v>477</v>
      </c>
      <c r="BY132" s="24">
        <f t="shared" si="150"/>
        <v>19</v>
      </c>
      <c r="BZ132" s="20">
        <v>269</v>
      </c>
      <c r="CA132" s="27">
        <f t="shared" si="151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20"/>
        <v>853</v>
      </c>
      <c r="E133" s="10">
        <v>1071</v>
      </c>
      <c r="F133">
        <f t="shared" si="158"/>
        <v>33</v>
      </c>
      <c r="G133" s="10">
        <v>27494</v>
      </c>
      <c r="H133">
        <f t="shared" si="123"/>
        <v>974</v>
      </c>
      <c r="I133">
        <f t="shared" si="124"/>
        <v>23696</v>
      </c>
      <c r="J133">
        <f t="shared" si="125"/>
        <v>-154</v>
      </c>
      <c r="K133">
        <f t="shared" si="152"/>
        <v>2.0493293277970188E-2</v>
      </c>
      <c r="L133">
        <f t="shared" si="153"/>
        <v>0.52609020110598725</v>
      </c>
      <c r="M133">
        <f t="shared" si="154"/>
        <v>0.45341650561604258</v>
      </c>
      <c r="N133">
        <f t="shared" si="126"/>
        <v>1.632192265743097E-2</v>
      </c>
      <c r="O133">
        <f t="shared" si="155"/>
        <v>3.081232492997199E-2</v>
      </c>
      <c r="P133">
        <f t="shared" si="156"/>
        <v>3.5425911107878086E-2</v>
      </c>
      <c r="Q133">
        <f t="shared" si="157"/>
        <v>-6.4989871708305202E-3</v>
      </c>
      <c r="R133">
        <f>+IFERROR(C133/3.974,"")</f>
        <v>13150.729743331654</v>
      </c>
      <c r="S133">
        <f>+IFERROR(E133/3.974,"")</f>
        <v>269.50176144942122</v>
      </c>
      <c r="T133">
        <f>+IFERROR(G133/3.974,"")</f>
        <v>6918.4700553598386</v>
      </c>
      <c r="U133">
        <f>+IFERROR(I133/3.974,"")</f>
        <v>5962.7579265223949</v>
      </c>
      <c r="V133" s="12">
        <v>183261</v>
      </c>
      <c r="W133" s="1">
        <f t="shared" si="159"/>
        <v>2447</v>
      </c>
      <c r="X133" s="1">
        <f t="shared" si="127"/>
        <v>-524</v>
      </c>
      <c r="Y133" s="34">
        <f>IFERROR(V133/3.974,0)</f>
        <v>46114.997483643681</v>
      </c>
      <c r="Z133" s="14">
        <v>128035</v>
      </c>
      <c r="AA133" s="2">
        <f t="shared" ref="AA133:AA155" si="164">Z133-Z132</f>
        <v>1624</v>
      </c>
      <c r="AB133" s="29">
        <f t="shared" si="128"/>
        <v>0.69864837581373018</v>
      </c>
      <c r="AC133" s="32">
        <f t="shared" si="129"/>
        <v>-283</v>
      </c>
      <c r="AD133" s="1">
        <f t="shared" si="160"/>
        <v>55226</v>
      </c>
      <c r="AE133" s="1">
        <f t="shared" ref="AE133:AE155" si="165">AD133-AD132</f>
        <v>823</v>
      </c>
      <c r="AF133" s="29">
        <f t="shared" si="130"/>
        <v>0.30135162418626987</v>
      </c>
      <c r="AG133" s="32">
        <f t="shared" si="131"/>
        <v>-241</v>
      </c>
      <c r="AH133" s="34">
        <f t="shared" si="132"/>
        <v>0.33633020024519822</v>
      </c>
      <c r="AI133" s="34">
        <f>IFERROR(AD133/3.974,0)</f>
        <v>13896.829391041771</v>
      </c>
      <c r="AJ133" s="14">
        <v>21735</v>
      </c>
      <c r="AK133" s="2">
        <f t="shared" ref="AK133:AK155" si="166">AJ133-AJ132</f>
        <v>-211</v>
      </c>
      <c r="AL133" s="2">
        <f t="shared" si="133"/>
        <v>-9.6145083386494079E-3</v>
      </c>
      <c r="AM133" s="34">
        <f>IFERROR(AJ133/3.974,0)</f>
        <v>5469.3004529441369</v>
      </c>
      <c r="AN133" s="34">
        <f t="shared" si="134"/>
        <v>0.41589330475880676</v>
      </c>
      <c r="AO133" s="14">
        <v>640</v>
      </c>
      <c r="AP133" s="2">
        <f t="shared" si="103"/>
        <v>20</v>
      </c>
      <c r="AQ133" s="2">
        <f t="shared" si="161"/>
        <v>3.2258064516129004E-2</v>
      </c>
      <c r="AR133" s="34">
        <f>IFERROR(AO133/3.974,0)</f>
        <v>161.04680422747859</v>
      </c>
      <c r="AS133" s="14">
        <v>1148</v>
      </c>
      <c r="AT133" s="2">
        <f t="shared" si="162"/>
        <v>31</v>
      </c>
      <c r="AU133" s="2">
        <f t="shared" si="135"/>
        <v>2.7752909579230156E-2</v>
      </c>
      <c r="AV133" s="34">
        <f>IFERROR(AS133/3.974,0)</f>
        <v>288.87770508303976</v>
      </c>
      <c r="AW133" s="80">
        <f t="shared" si="136"/>
        <v>2.1966667304490921E-2</v>
      </c>
      <c r="AX133" s="14">
        <v>173</v>
      </c>
      <c r="AY133">
        <f t="shared" si="163"/>
        <v>6</v>
      </c>
      <c r="AZ133">
        <f t="shared" si="137"/>
        <v>3.5928143712574911E-2</v>
      </c>
      <c r="BA133" s="35">
        <f>IFERROR(AX133/3.974,0)</f>
        <v>43.532964267740311</v>
      </c>
      <c r="BB133" s="51">
        <f t="shared" si="138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39"/>
        <v>-154</v>
      </c>
      <c r="BE133" s="51">
        <f t="shared" si="140"/>
        <v>-6.4570230607966517E-3</v>
      </c>
      <c r="BF133" s="35">
        <f>IFERROR(BC133/3.974,0)</f>
        <v>5962.7579265223949</v>
      </c>
      <c r="BG133" s="35">
        <f t="shared" si="141"/>
        <v>0.45341650561604258</v>
      </c>
      <c r="BH133" s="45">
        <v>6342</v>
      </c>
      <c r="BI133" s="48">
        <f t="shared" si="142"/>
        <v>89</v>
      </c>
      <c r="BJ133" s="14">
        <v>22697</v>
      </c>
      <c r="BK133" s="48">
        <f t="shared" si="143"/>
        <v>361</v>
      </c>
      <c r="BL133" s="14">
        <v>16469</v>
      </c>
      <c r="BM133" s="48">
        <f t="shared" si="144"/>
        <v>256</v>
      </c>
      <c r="BN133" s="14">
        <v>5674</v>
      </c>
      <c r="BO133" s="48">
        <f t="shared" si="145"/>
        <v>112</v>
      </c>
      <c r="BP133" s="14">
        <v>1079</v>
      </c>
      <c r="BQ133" s="48">
        <f t="shared" si="146"/>
        <v>35</v>
      </c>
      <c r="BR133" s="17">
        <v>12</v>
      </c>
      <c r="BS133" s="24">
        <f t="shared" si="147"/>
        <v>0</v>
      </c>
      <c r="BT133" s="17">
        <v>59</v>
      </c>
      <c r="BU133" s="24">
        <f t="shared" si="148"/>
        <v>0</v>
      </c>
      <c r="BV133" s="17">
        <v>226</v>
      </c>
      <c r="BW133" s="24">
        <f t="shared" si="149"/>
        <v>5</v>
      </c>
      <c r="BX133" s="17">
        <v>497</v>
      </c>
      <c r="BY133" s="24">
        <f t="shared" si="150"/>
        <v>20</v>
      </c>
      <c r="BZ133" s="20">
        <v>277</v>
      </c>
      <c r="CA133" s="27">
        <f t="shared" si="151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20"/>
        <v>1207</v>
      </c>
      <c r="E134" s="10">
        <v>1096</v>
      </c>
      <c r="F134">
        <f t="shared" si="158"/>
        <v>25</v>
      </c>
      <c r="G134" s="10">
        <v>28482</v>
      </c>
      <c r="H134">
        <f t="shared" si="123"/>
        <v>988</v>
      </c>
      <c r="I134">
        <f t="shared" si="124"/>
        <v>23890</v>
      </c>
      <c r="J134">
        <f t="shared" si="125"/>
        <v>194</v>
      </c>
      <c r="K134">
        <f t="shared" si="152"/>
        <v>2.0498241939103764E-2</v>
      </c>
      <c r="L134">
        <f t="shared" si="153"/>
        <v>0.53269245155981149</v>
      </c>
      <c r="M134">
        <f t="shared" si="154"/>
        <v>0.44680930650108475</v>
      </c>
      <c r="N134">
        <f t="shared" si="126"/>
        <v>2.2574250018702776E-2</v>
      </c>
      <c r="O134">
        <f t="shared" si="155"/>
        <v>2.281021897810219E-2</v>
      </c>
      <c r="P134">
        <f t="shared" si="156"/>
        <v>3.4688575240502777E-2</v>
      </c>
      <c r="Q134">
        <f t="shared" si="157"/>
        <v>8.1205525324403519E-3</v>
      </c>
      <c r="R134">
        <f>+IFERROR(C134/3.974,"")</f>
        <v>13454.453950679415</v>
      </c>
      <c r="S134">
        <f>+IFERROR(E134/3.974,"")</f>
        <v>275.79265223955713</v>
      </c>
      <c r="T134">
        <f>+IFERROR(G134/3.974,"")</f>
        <v>7167.0860593860089</v>
      </c>
      <c r="U134">
        <f>+IFERROR(I134/3.974,"")</f>
        <v>6011.5752390538501</v>
      </c>
      <c r="V134" s="12">
        <v>187041</v>
      </c>
      <c r="W134" s="1">
        <f t="shared" si="159"/>
        <v>3780</v>
      </c>
      <c r="X134" s="1">
        <f t="shared" si="127"/>
        <v>1333</v>
      </c>
      <c r="Y134" s="34">
        <f>IFERROR(V134/3.974,0)</f>
        <v>47066.180171112224</v>
      </c>
      <c r="Z134" s="14">
        <v>130598</v>
      </c>
      <c r="AA134" s="2">
        <f t="shared" si="164"/>
        <v>2563</v>
      </c>
      <c r="AB134" s="29">
        <f t="shared" si="128"/>
        <v>0.69823193845199716</v>
      </c>
      <c r="AC134" s="32">
        <f t="shared" si="129"/>
        <v>939</v>
      </c>
      <c r="AD134" s="1">
        <f t="shared" si="160"/>
        <v>56443</v>
      </c>
      <c r="AE134" s="1">
        <f t="shared" si="165"/>
        <v>1217</v>
      </c>
      <c r="AF134" s="29">
        <f t="shared" si="130"/>
        <v>0.30176806154800284</v>
      </c>
      <c r="AG134" s="32">
        <f t="shared" si="131"/>
        <v>394</v>
      </c>
      <c r="AH134" s="34">
        <f t="shared" si="132"/>
        <v>0.32195767195767194</v>
      </c>
      <c r="AI134" s="34">
        <f>IFERROR(AD134/3.974,0)</f>
        <v>14203.069954705586</v>
      </c>
      <c r="AJ134" s="14">
        <v>21915</v>
      </c>
      <c r="AK134" s="2">
        <f t="shared" si="166"/>
        <v>180</v>
      </c>
      <c r="AL134" s="2">
        <f t="shared" si="133"/>
        <v>8.2815734989647449E-3</v>
      </c>
      <c r="AM134" s="34">
        <f>IFERROR(AJ134/3.974,0)</f>
        <v>5514.5948666331151</v>
      </c>
      <c r="AN134" s="34">
        <f t="shared" si="134"/>
        <v>0.40987132490461586</v>
      </c>
      <c r="AO134" s="14">
        <v>654</v>
      </c>
      <c r="AP134" s="2">
        <f t="shared" ref="AP134:AP150" si="167">AO134-AO133</f>
        <v>14</v>
      </c>
      <c r="AQ134" s="2">
        <f t="shared" si="161"/>
        <v>2.1875000000000089E-2</v>
      </c>
      <c r="AR134" s="34">
        <f>IFERROR(AO134/3.974,0)</f>
        <v>164.5697030699547</v>
      </c>
      <c r="AS134" s="14">
        <v>1146</v>
      </c>
      <c r="AT134" s="2">
        <f t="shared" si="162"/>
        <v>-2</v>
      </c>
      <c r="AU134" s="2">
        <f t="shared" si="135"/>
        <v>-1.7421602787456303E-3</v>
      </c>
      <c r="AV134" s="34">
        <f>IFERROR(AS134/3.974,0)</f>
        <v>288.37443381982888</v>
      </c>
      <c r="AW134" s="80">
        <f t="shared" si="136"/>
        <v>2.1433380713697912E-2</v>
      </c>
      <c r="AX134" s="14">
        <v>175</v>
      </c>
      <c r="AY134">
        <f t="shared" si="163"/>
        <v>2</v>
      </c>
      <c r="AZ134">
        <f t="shared" si="137"/>
        <v>1.1560693641618602E-2</v>
      </c>
      <c r="BA134" s="35">
        <f>IFERROR(AX134/3.974,0)</f>
        <v>44.036235530951181</v>
      </c>
      <c r="BB134" s="51">
        <f t="shared" si="138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39"/>
        <v>194</v>
      </c>
      <c r="BE134" s="51">
        <f t="shared" si="140"/>
        <v>8.1870357866307142E-3</v>
      </c>
      <c r="BF134" s="35">
        <f>IFERROR(BC134/3.974,0)</f>
        <v>6011.5752390538501</v>
      </c>
      <c r="BG134" s="35">
        <f t="shared" si="141"/>
        <v>0.44680930650108475</v>
      </c>
      <c r="BH134" s="45">
        <v>6497</v>
      </c>
      <c r="BI134" s="48">
        <f t="shared" si="142"/>
        <v>155</v>
      </c>
      <c r="BJ134" s="14">
        <v>23219</v>
      </c>
      <c r="BK134" s="48">
        <f t="shared" si="143"/>
        <v>522</v>
      </c>
      <c r="BL134" s="14">
        <v>16844</v>
      </c>
      <c r="BM134" s="48">
        <f t="shared" si="144"/>
        <v>375</v>
      </c>
      <c r="BN134" s="14">
        <v>5808</v>
      </c>
      <c r="BO134" s="48">
        <f t="shared" si="145"/>
        <v>134</v>
      </c>
      <c r="BP134" s="14">
        <v>1100</v>
      </c>
      <c r="BQ134" s="48">
        <f t="shared" si="146"/>
        <v>21</v>
      </c>
      <c r="BR134" s="17">
        <v>12</v>
      </c>
      <c r="BS134" s="24">
        <f t="shared" si="147"/>
        <v>0</v>
      </c>
      <c r="BT134" s="17">
        <v>60</v>
      </c>
      <c r="BU134" s="24">
        <f t="shared" si="148"/>
        <v>1</v>
      </c>
      <c r="BV134" s="17">
        <v>233</v>
      </c>
      <c r="BW134" s="24">
        <f t="shared" si="149"/>
        <v>7</v>
      </c>
      <c r="BX134" s="17">
        <v>510</v>
      </c>
      <c r="BY134" s="24">
        <f t="shared" si="150"/>
        <v>13</v>
      </c>
      <c r="BZ134" s="20">
        <v>281</v>
      </c>
      <c r="CA134" s="27">
        <f t="shared" si="151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20"/>
        <v>958</v>
      </c>
      <c r="E135" s="10">
        <v>1127</v>
      </c>
      <c r="F135">
        <f t="shared" si="158"/>
        <v>31</v>
      </c>
      <c r="G135" s="10">
        <v>29164</v>
      </c>
      <c r="H135">
        <f t="shared" si="123"/>
        <v>682</v>
      </c>
      <c r="I135">
        <f t="shared" si="124"/>
        <v>24135</v>
      </c>
      <c r="J135">
        <f t="shared" si="125"/>
        <v>245</v>
      </c>
      <c r="K135">
        <f t="shared" si="152"/>
        <v>2.0707015029581451E-2</v>
      </c>
      <c r="L135">
        <f t="shared" si="153"/>
        <v>0.53584683790835264</v>
      </c>
      <c r="M135">
        <f t="shared" si="154"/>
        <v>0.44344614706206592</v>
      </c>
      <c r="N135">
        <f t="shared" si="126"/>
        <v>1.7601881453716973E-2</v>
      </c>
      <c r="O135">
        <f t="shared" si="155"/>
        <v>2.7506654835847383E-2</v>
      </c>
      <c r="P135">
        <f t="shared" si="156"/>
        <v>2.3384995199561102E-2</v>
      </c>
      <c r="Q135">
        <f t="shared" si="157"/>
        <v>1.015123264967889E-2</v>
      </c>
      <c r="R135">
        <f>+IFERROR(C135/3.974,"")</f>
        <v>13695.520885757423</v>
      </c>
      <c r="S135">
        <f>+IFERROR(E135/3.974,"")</f>
        <v>283.59335681932561</v>
      </c>
      <c r="T135">
        <f>+IFERROR(G135/3.974,"")</f>
        <v>7338.7015601409157</v>
      </c>
      <c r="U135">
        <f>+IFERROR(I135/3.974,"")</f>
        <v>6073.2259687971809</v>
      </c>
      <c r="V135" s="12">
        <v>189941</v>
      </c>
      <c r="W135" s="1">
        <f t="shared" si="159"/>
        <v>2900</v>
      </c>
      <c r="X135" s="1">
        <f t="shared" si="127"/>
        <v>-880</v>
      </c>
      <c r="Y135" s="34">
        <f>IFERROR(V135/3.974,0)</f>
        <v>47795.92350276799</v>
      </c>
      <c r="Z135" s="14">
        <v>132560</v>
      </c>
      <c r="AA135" s="2">
        <f t="shared" si="164"/>
        <v>1962</v>
      </c>
      <c r="AB135" s="29">
        <f t="shared" si="128"/>
        <v>0.69790092713000351</v>
      </c>
      <c r="AC135" s="32">
        <f t="shared" si="129"/>
        <v>-601</v>
      </c>
      <c r="AD135" s="1">
        <f t="shared" si="160"/>
        <v>57381</v>
      </c>
      <c r="AE135" s="1">
        <f t="shared" si="165"/>
        <v>938</v>
      </c>
      <c r="AF135" s="29">
        <f t="shared" si="130"/>
        <v>0.30209907286999649</v>
      </c>
      <c r="AG135" s="32">
        <f t="shared" si="131"/>
        <v>-279</v>
      </c>
      <c r="AH135" s="34">
        <f t="shared" si="132"/>
        <v>0.32344827586206898</v>
      </c>
      <c r="AI135" s="34">
        <f>IFERROR(AD135/3.974,0)</f>
        <v>14439.104177151485</v>
      </c>
      <c r="AJ135" s="14">
        <v>22126</v>
      </c>
      <c r="AK135" s="2">
        <f t="shared" si="166"/>
        <v>211</v>
      </c>
      <c r="AL135" s="2">
        <f t="shared" si="133"/>
        <v>9.6281086014144979E-3</v>
      </c>
      <c r="AM135" s="34">
        <f>IFERROR(AJ135/3.974,0)</f>
        <v>5567.6899849018619</v>
      </c>
      <c r="AN135" s="34">
        <f t="shared" si="134"/>
        <v>0.40653364200933378</v>
      </c>
      <c r="AO135" s="14">
        <v>680</v>
      </c>
      <c r="AP135" s="2">
        <f t="shared" si="167"/>
        <v>26</v>
      </c>
      <c r="AQ135" s="2">
        <f t="shared" si="161"/>
        <v>3.9755351681957096E-2</v>
      </c>
      <c r="AR135" s="34">
        <f>IFERROR(AO135/3.974,0)</f>
        <v>171.11222949169601</v>
      </c>
      <c r="AS135" s="14">
        <v>1159</v>
      </c>
      <c r="AT135" s="2">
        <f t="shared" si="162"/>
        <v>13</v>
      </c>
      <c r="AU135" s="2">
        <f t="shared" si="135"/>
        <v>1.1343804537521818E-2</v>
      </c>
      <c r="AV135" s="34">
        <f>IFERROR(AS135/3.974,0)</f>
        <v>291.64569703069952</v>
      </c>
      <c r="AW135" s="80">
        <f t="shared" si="136"/>
        <v>2.129496931613567E-2</v>
      </c>
      <c r="AX135" s="14">
        <v>170</v>
      </c>
      <c r="AY135">
        <f t="shared" si="163"/>
        <v>-5</v>
      </c>
      <c r="AZ135">
        <f t="shared" si="137"/>
        <v>-2.8571428571428581E-2</v>
      </c>
      <c r="BA135" s="35">
        <f>IFERROR(AX135/3.974,0)</f>
        <v>42.778057372924003</v>
      </c>
      <c r="BB135" s="51">
        <f t="shared" si="138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39"/>
        <v>245</v>
      </c>
      <c r="BE135" s="51">
        <f t="shared" si="140"/>
        <v>1.0255336961071615E-2</v>
      </c>
      <c r="BF135" s="35">
        <f>IFERROR(BC135/3.974,0)</f>
        <v>6073.2259687971809</v>
      </c>
      <c r="BG135" s="35">
        <f t="shared" si="141"/>
        <v>0.44344614706206592</v>
      </c>
      <c r="BH135" s="45">
        <v>6617</v>
      </c>
      <c r="BI135" s="48">
        <f t="shared" si="142"/>
        <v>120</v>
      </c>
      <c r="BJ135" s="14">
        <v>23612</v>
      </c>
      <c r="BK135" s="48">
        <f t="shared" si="143"/>
        <v>393</v>
      </c>
      <c r="BL135" s="14">
        <v>17155</v>
      </c>
      <c r="BM135" s="48">
        <f t="shared" si="144"/>
        <v>311</v>
      </c>
      <c r="BN135" s="14">
        <v>5921</v>
      </c>
      <c r="BO135" s="48">
        <f t="shared" si="145"/>
        <v>113</v>
      </c>
      <c r="BP135" s="14">
        <v>1121</v>
      </c>
      <c r="BQ135" s="48">
        <f t="shared" si="146"/>
        <v>21</v>
      </c>
      <c r="BR135" s="17">
        <v>13</v>
      </c>
      <c r="BS135" s="24">
        <f t="shared" si="147"/>
        <v>1</v>
      </c>
      <c r="BT135" s="17">
        <v>61</v>
      </c>
      <c r="BU135" s="24">
        <f t="shared" si="148"/>
        <v>1</v>
      </c>
      <c r="BV135" s="17">
        <v>239</v>
      </c>
      <c r="BW135" s="24">
        <f t="shared" si="149"/>
        <v>6</v>
      </c>
      <c r="BX135" s="17">
        <v>526</v>
      </c>
      <c r="BY135" s="24">
        <f t="shared" si="150"/>
        <v>16</v>
      </c>
      <c r="BZ135" s="20">
        <v>288</v>
      </c>
      <c r="CA135" s="27">
        <f t="shared" si="151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168">IFERROR(C136-C135,"")</f>
        <v>727</v>
      </c>
      <c r="E136" s="10">
        <v>1159</v>
      </c>
      <c r="F136">
        <f t="shared" si="158"/>
        <v>32</v>
      </c>
      <c r="G136" s="10">
        <v>30075</v>
      </c>
      <c r="H136">
        <f t="shared" si="123"/>
        <v>911</v>
      </c>
      <c r="I136">
        <f t="shared" si="124"/>
        <v>23919</v>
      </c>
      <c r="J136">
        <f t="shared" si="125"/>
        <v>-216</v>
      </c>
      <c r="K136">
        <f t="shared" si="152"/>
        <v>2.1014269396043735E-2</v>
      </c>
      <c r="L136">
        <f t="shared" si="153"/>
        <v>0.54530125287835662</v>
      </c>
      <c r="M136">
        <f t="shared" si="154"/>
        <v>0.4336844777255997</v>
      </c>
      <c r="N136">
        <f t="shared" si="126"/>
        <v>1.3181513244973075E-2</v>
      </c>
      <c r="O136">
        <f t="shared" si="155"/>
        <v>2.7610008628127698E-2</v>
      </c>
      <c r="P136">
        <f t="shared" si="156"/>
        <v>3.0290939318370739E-2</v>
      </c>
      <c r="Q136">
        <f t="shared" si="157"/>
        <v>-9.0304778627869065E-3</v>
      </c>
      <c r="R136">
        <f>+IFERROR(C136/3.974,"")</f>
        <v>13878.459989934574</v>
      </c>
      <c r="S136">
        <f>+IFERROR(E136/3.974,"")</f>
        <v>291.64569703069952</v>
      </c>
      <c r="T136">
        <f>+IFERROR(G136/3.974,"")</f>
        <v>7567.9416205334674</v>
      </c>
      <c r="U136">
        <f>+IFERROR(I136/3.974,"")</f>
        <v>6018.8726723704076</v>
      </c>
      <c r="V136" s="12">
        <v>192085</v>
      </c>
      <c r="W136" s="1">
        <f t="shared" si="159"/>
        <v>2144</v>
      </c>
      <c r="X136" s="1">
        <f t="shared" si="127"/>
        <v>-756</v>
      </c>
      <c r="Y136" s="34">
        <f>IFERROR(V136/3.974,0)</f>
        <v>48335.430296930041</v>
      </c>
      <c r="Z136" s="14">
        <v>134046</v>
      </c>
      <c r="AA136" s="2">
        <f t="shared" si="164"/>
        <v>1486</v>
      </c>
      <c r="AB136" s="29">
        <f t="shared" si="128"/>
        <v>0.69784730718171639</v>
      </c>
      <c r="AC136" s="32">
        <f t="shared" si="129"/>
        <v>-476</v>
      </c>
      <c r="AD136" s="1">
        <f t="shared" si="160"/>
        <v>58039</v>
      </c>
      <c r="AE136" s="1">
        <f t="shared" si="165"/>
        <v>658</v>
      </c>
      <c r="AF136" s="29">
        <f t="shared" si="130"/>
        <v>0.30215269281828355</v>
      </c>
      <c r="AG136" s="32">
        <f t="shared" si="131"/>
        <v>-280</v>
      </c>
      <c r="AH136" s="34">
        <f t="shared" si="132"/>
        <v>0.30690298507462688</v>
      </c>
      <c r="AI136" s="34">
        <f>IFERROR(AD136/3.974,0)</f>
        <v>14604.680422747861</v>
      </c>
      <c r="AJ136" s="14">
        <v>21901</v>
      </c>
      <c r="AK136" s="2">
        <f t="shared" si="166"/>
        <v>-225</v>
      </c>
      <c r="AL136" s="2">
        <f t="shared" si="133"/>
        <v>-1.0169031908162318E-2</v>
      </c>
      <c r="AM136" s="34">
        <f>IFERROR(AJ136/3.974,0)</f>
        <v>5511.0719677906391</v>
      </c>
      <c r="AN136" s="34">
        <f t="shared" si="134"/>
        <v>0.3970953529273113</v>
      </c>
      <c r="AO136" s="14">
        <v>698</v>
      </c>
      <c r="AP136" s="2">
        <f t="shared" si="167"/>
        <v>18</v>
      </c>
      <c r="AQ136" s="2">
        <f t="shared" si="161"/>
        <v>2.6470588235294024E-2</v>
      </c>
      <c r="AR136" s="34">
        <f>IFERROR(AO136/3.974,0)</f>
        <v>175.64167086059385</v>
      </c>
      <c r="AS136" s="14">
        <v>1156</v>
      </c>
      <c r="AT136" s="2">
        <f t="shared" si="162"/>
        <v>-3</v>
      </c>
      <c r="AU136" s="2">
        <f t="shared" si="135"/>
        <v>-2.5884383088869978E-3</v>
      </c>
      <c r="AV136" s="34">
        <f>IFERROR(AS136/3.974,0)</f>
        <v>290.89079013588321</v>
      </c>
      <c r="AW136" s="80">
        <f t="shared" si="136"/>
        <v>2.0959875256105744E-2</v>
      </c>
      <c r="AX136" s="14">
        <v>164</v>
      </c>
      <c r="AY136">
        <f t="shared" si="163"/>
        <v>-6</v>
      </c>
      <c r="AZ136">
        <f t="shared" si="137"/>
        <v>-3.5294117647058809E-2</v>
      </c>
      <c r="BA136" s="35">
        <f>IFERROR(AX136/3.974,0)</f>
        <v>41.268243583291394</v>
      </c>
      <c r="BB136" s="51">
        <f t="shared" si="138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39"/>
        <v>-216</v>
      </c>
      <c r="BE136" s="51">
        <f t="shared" si="140"/>
        <v>-8.9496581727781521E-3</v>
      </c>
      <c r="BF136" s="35">
        <f>IFERROR(BC136/3.974,0)</f>
        <v>6018.8726723704076</v>
      </c>
      <c r="BG136" s="35">
        <f t="shared" si="141"/>
        <v>0.4336844777255997</v>
      </c>
      <c r="BH136" s="45">
        <v>6705</v>
      </c>
      <c r="BI136" s="48">
        <f t="shared" si="142"/>
        <v>88</v>
      </c>
      <c r="BJ136" s="14">
        <v>23924</v>
      </c>
      <c r="BK136" s="48">
        <f t="shared" si="143"/>
        <v>312</v>
      </c>
      <c r="BL136" s="14">
        <v>17366</v>
      </c>
      <c r="BM136" s="48">
        <f t="shared" si="144"/>
        <v>211</v>
      </c>
      <c r="BN136" s="14">
        <v>6014</v>
      </c>
      <c r="BO136" s="48">
        <f t="shared" si="145"/>
        <v>93</v>
      </c>
      <c r="BP136" s="14">
        <v>1144</v>
      </c>
      <c r="BQ136" s="48">
        <f t="shared" si="146"/>
        <v>23</v>
      </c>
      <c r="BR136" s="17">
        <v>14</v>
      </c>
      <c r="BS136" s="24">
        <f t="shared" si="147"/>
        <v>1</v>
      </c>
      <c r="BT136" s="17">
        <v>62</v>
      </c>
      <c r="BU136" s="24">
        <f t="shared" si="148"/>
        <v>1</v>
      </c>
      <c r="BV136" s="17">
        <v>248</v>
      </c>
      <c r="BW136" s="24">
        <f t="shared" si="149"/>
        <v>9</v>
      </c>
      <c r="BX136" s="17">
        <v>545</v>
      </c>
      <c r="BY136" s="24">
        <f t="shared" si="150"/>
        <v>19</v>
      </c>
      <c r="BZ136" s="20">
        <v>290</v>
      </c>
      <c r="CA136" s="27">
        <f t="shared" si="151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168"/>
        <v>753</v>
      </c>
      <c r="E137" s="10">
        <v>1180</v>
      </c>
      <c r="F137">
        <f t="shared" si="158"/>
        <v>21</v>
      </c>
      <c r="G137" s="10">
        <v>31122</v>
      </c>
      <c r="H137">
        <f>G137-G136</f>
        <v>1047</v>
      </c>
      <c r="I137">
        <f t="shared" si="124"/>
        <v>23604</v>
      </c>
      <c r="J137">
        <f t="shared" si="125"/>
        <v>-315</v>
      </c>
      <c r="K137">
        <f t="shared" si="152"/>
        <v>2.1106857940113761E-2</v>
      </c>
      <c r="L137">
        <f t="shared" si="153"/>
        <v>0.55668443458662753</v>
      </c>
      <c r="M137">
        <f t="shared" si="154"/>
        <v>0.42220870747325867</v>
      </c>
      <c r="N137">
        <f t="shared" si="126"/>
        <v>1.3469037312631918E-2</v>
      </c>
      <c r="O137">
        <f t="shared" si="155"/>
        <v>1.7796610169491526E-2</v>
      </c>
      <c r="P137">
        <f t="shared" si="156"/>
        <v>3.3641796799691537E-2</v>
      </c>
      <c r="Q137">
        <f t="shared" si="157"/>
        <v>-1.3345195729537367E-2</v>
      </c>
      <c r="R137">
        <f>+IFERROR(C137/3.974,"")</f>
        <v>14067.941620533467</v>
      </c>
      <c r="S137">
        <f>+IFERROR(E137/3.974,"")</f>
        <v>296.93004529441367</v>
      </c>
      <c r="T137">
        <f>+IFERROR(G137/3.974,"")</f>
        <v>7831.4041268243582</v>
      </c>
      <c r="U137">
        <f>+IFERROR(I137/3.974,"")</f>
        <v>5939.6074484146948</v>
      </c>
      <c r="V137" s="12">
        <v>194599</v>
      </c>
      <c r="W137" s="1">
        <f t="shared" si="159"/>
        <v>2514</v>
      </c>
      <c r="X137" s="1">
        <f t="shared" si="127"/>
        <v>370</v>
      </c>
      <c r="Y137" s="34">
        <f>IFERROR(V137/3.974,0)</f>
        <v>48968.042274786108</v>
      </c>
      <c r="Z137" s="14">
        <v>135846</v>
      </c>
      <c r="AA137" s="2">
        <f t="shared" si="164"/>
        <v>1800</v>
      </c>
      <c r="AB137" s="29">
        <f t="shared" si="128"/>
        <v>0.69808169620604421</v>
      </c>
      <c r="AC137" s="32">
        <f t="shared" si="129"/>
        <v>314</v>
      </c>
      <c r="AD137" s="1">
        <f t="shared" si="160"/>
        <v>58753</v>
      </c>
      <c r="AE137" s="1">
        <f t="shared" si="165"/>
        <v>714</v>
      </c>
      <c r="AF137" s="29">
        <f t="shared" si="130"/>
        <v>0.30191830379395579</v>
      </c>
      <c r="AG137" s="32">
        <f t="shared" si="131"/>
        <v>56</v>
      </c>
      <c r="AH137" s="34">
        <f t="shared" si="132"/>
        <v>0.28400954653937949</v>
      </c>
      <c r="AI137" s="34">
        <f>IFERROR(AD137/3.974,0)</f>
        <v>14784.348263714141</v>
      </c>
      <c r="AJ137" s="14">
        <v>21640</v>
      </c>
      <c r="AK137" s="2">
        <f t="shared" si="166"/>
        <v>-261</v>
      </c>
      <c r="AL137" s="2">
        <f t="shared" si="133"/>
        <v>-1.1917264051869769E-2</v>
      </c>
      <c r="AM137" s="34">
        <f>IFERROR(AJ137/3.974,0)</f>
        <v>5445.3950679416203</v>
      </c>
      <c r="AN137" s="34">
        <f t="shared" si="134"/>
        <v>0.38707831002039139</v>
      </c>
      <c r="AO137" s="14">
        <v>651</v>
      </c>
      <c r="AP137" s="2">
        <f t="shared" si="167"/>
        <v>-47</v>
      </c>
      <c r="AQ137" s="2">
        <f t="shared" si="161"/>
        <v>-6.7335243553008572E-2</v>
      </c>
      <c r="AR137" s="34">
        <f>IFERROR(AO137/3.974,0)</f>
        <v>163.81479617513838</v>
      </c>
      <c r="AS137" s="14">
        <v>1155</v>
      </c>
      <c r="AT137" s="2">
        <f t="shared" si="162"/>
        <v>-1</v>
      </c>
      <c r="AU137" s="2">
        <f t="shared" si="135"/>
        <v>-8.6505190311414459E-4</v>
      </c>
      <c r="AV137" s="34">
        <f>IFERROR(AS137/3.974,0)</f>
        <v>290.63915450427777</v>
      </c>
      <c r="AW137" s="80">
        <f t="shared" si="136"/>
        <v>2.0659678746467285E-2</v>
      </c>
      <c r="AX137" s="14">
        <v>158</v>
      </c>
      <c r="AY137">
        <f t="shared" si="163"/>
        <v>-6</v>
      </c>
      <c r="AZ137">
        <f t="shared" si="137"/>
        <v>-3.6585365853658569E-2</v>
      </c>
      <c r="BA137" s="35">
        <f>IFERROR(AX137/3.974,0)</f>
        <v>39.758429793658777</v>
      </c>
      <c r="BB137" s="51">
        <f t="shared" si="138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39"/>
        <v>-315</v>
      </c>
      <c r="BE137" s="51">
        <f t="shared" si="140"/>
        <v>-1.3169446883230851E-2</v>
      </c>
      <c r="BF137" s="35">
        <f>IFERROR(BC137/3.974,0)</f>
        <v>5939.6074484146948</v>
      </c>
      <c r="BG137" s="35">
        <f t="shared" si="141"/>
        <v>0.42220870747325867</v>
      </c>
      <c r="BH137" s="45">
        <v>6775</v>
      </c>
      <c r="BI137" s="48">
        <f t="shared" si="142"/>
        <v>70</v>
      </c>
      <c r="BJ137" s="14">
        <v>24227</v>
      </c>
      <c r="BK137" s="48">
        <f t="shared" si="143"/>
        <v>303</v>
      </c>
      <c r="BL137" s="14">
        <v>17640</v>
      </c>
      <c r="BM137" s="48">
        <f t="shared" si="144"/>
        <v>274</v>
      </c>
      <c r="BN137" s="14">
        <v>6101</v>
      </c>
      <c r="BO137" s="48">
        <f t="shared" si="145"/>
        <v>87</v>
      </c>
      <c r="BP137" s="14">
        <v>1163</v>
      </c>
      <c r="BQ137" s="48">
        <f t="shared" si="146"/>
        <v>19</v>
      </c>
      <c r="BR137" s="17">
        <v>14</v>
      </c>
      <c r="BS137" s="24">
        <f t="shared" si="147"/>
        <v>0</v>
      </c>
      <c r="BT137" s="17">
        <v>63</v>
      </c>
      <c r="BU137" s="24">
        <f t="shared" si="148"/>
        <v>1</v>
      </c>
      <c r="BV137" s="17">
        <v>258</v>
      </c>
      <c r="BW137" s="24">
        <f t="shared" si="149"/>
        <v>10</v>
      </c>
      <c r="BX137" s="17">
        <v>552</v>
      </c>
      <c r="BY137" s="24">
        <f t="shared" si="150"/>
        <v>7</v>
      </c>
      <c r="BZ137" s="20">
        <v>293</v>
      </c>
      <c r="CA137" s="27">
        <f t="shared" si="151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168"/>
        <v>911</v>
      </c>
      <c r="E138" s="10">
        <v>1209</v>
      </c>
      <c r="F138">
        <f t="shared" si="158"/>
        <v>29</v>
      </c>
      <c r="G138" s="10">
        <v>31828</v>
      </c>
      <c r="H138">
        <f t="shared" ref="H138:H156" si="169">G138-G137</f>
        <v>706</v>
      </c>
      <c r="I138">
        <f t="shared" si="124"/>
        <v>23780</v>
      </c>
      <c r="J138">
        <f t="shared" si="125"/>
        <v>176</v>
      </c>
      <c r="K138">
        <f t="shared" si="152"/>
        <v>2.1278842599926077E-2</v>
      </c>
      <c r="L138">
        <f t="shared" si="153"/>
        <v>0.56018445183659815</v>
      </c>
      <c r="M138">
        <f t="shared" si="154"/>
        <v>0.41853670556347572</v>
      </c>
      <c r="N138">
        <f t="shared" si="126"/>
        <v>1.603393350581692E-2</v>
      </c>
      <c r="O138">
        <f t="shared" si="155"/>
        <v>2.3986765922249794E-2</v>
      </c>
      <c r="P138">
        <f t="shared" si="156"/>
        <v>2.2181726781450296E-2</v>
      </c>
      <c r="Q138">
        <f t="shared" si="157"/>
        <v>7.4011774600504622E-3</v>
      </c>
      <c r="R138">
        <f>+IFERROR(C138/3.974,"")</f>
        <v>14297.181680926018</v>
      </c>
      <c r="S138">
        <f>+IFERROR(E138/3.974,"")</f>
        <v>304.22747861097127</v>
      </c>
      <c r="T138">
        <f>+IFERROR(G138/3.974,"")</f>
        <v>8009.0588827377951</v>
      </c>
      <c r="U138">
        <f>+IFERROR(I138/3.974,"")</f>
        <v>5983.8953195772519</v>
      </c>
      <c r="V138" s="12">
        <v>197605</v>
      </c>
      <c r="W138" s="1">
        <f t="shared" si="159"/>
        <v>3006</v>
      </c>
      <c r="X138" s="1">
        <f t="shared" si="127"/>
        <v>492</v>
      </c>
      <c r="Y138" s="34">
        <f>IFERROR(V138/3.974,0)</f>
        <v>49724.458983392047</v>
      </c>
      <c r="Z138" s="14">
        <v>137956</v>
      </c>
      <c r="AA138" s="2">
        <f t="shared" si="164"/>
        <v>2110</v>
      </c>
      <c r="AB138" s="29">
        <f t="shared" si="128"/>
        <v>0.69814022924521135</v>
      </c>
      <c r="AC138" s="32">
        <f t="shared" si="129"/>
        <v>310</v>
      </c>
      <c r="AD138" s="1">
        <f t="shared" si="160"/>
        <v>59649</v>
      </c>
      <c r="AE138" s="1">
        <f t="shared" si="165"/>
        <v>896</v>
      </c>
      <c r="AF138" s="29">
        <f t="shared" si="130"/>
        <v>0.30185977075478859</v>
      </c>
      <c r="AG138" s="32">
        <f t="shared" si="131"/>
        <v>182</v>
      </c>
      <c r="AH138" s="34">
        <f t="shared" si="132"/>
        <v>0.29807052561543579</v>
      </c>
      <c r="AI138" s="34">
        <f>IFERROR(AD138/3.974,0)</f>
        <v>15009.813789632612</v>
      </c>
      <c r="AJ138" s="14">
        <v>21783</v>
      </c>
      <c r="AK138" s="2">
        <f t="shared" si="166"/>
        <v>143</v>
      </c>
      <c r="AL138" s="2">
        <f t="shared" si="133"/>
        <v>6.6081330868761334E-3</v>
      </c>
      <c r="AM138" s="34">
        <f>IFERROR(AJ138/3.974,0)</f>
        <v>5481.3789632611979</v>
      </c>
      <c r="AN138" s="34">
        <f t="shared" si="134"/>
        <v>0.38338877448650932</v>
      </c>
      <c r="AO138" s="14">
        <v>670</v>
      </c>
      <c r="AP138" s="2">
        <f t="shared" si="167"/>
        <v>19</v>
      </c>
      <c r="AQ138" s="2">
        <f t="shared" si="161"/>
        <v>2.9185867895545226E-2</v>
      </c>
      <c r="AR138" s="34">
        <f>IFERROR(AO138/3.974,0)</f>
        <v>168.59587317564166</v>
      </c>
      <c r="AS138" s="14">
        <v>1169</v>
      </c>
      <c r="AT138" s="2">
        <f t="shared" si="162"/>
        <v>14</v>
      </c>
      <c r="AU138" s="2">
        <f t="shared" si="135"/>
        <v>1.2121212121212199E-2</v>
      </c>
      <c r="AV138" s="34">
        <f>IFERROR(AS138/3.974,0)</f>
        <v>294.16205334675391</v>
      </c>
      <c r="AW138" s="80">
        <f t="shared" si="136"/>
        <v>2.0574827956421494E-2</v>
      </c>
      <c r="AX138" s="14">
        <v>158</v>
      </c>
      <c r="AY138">
        <f t="shared" si="163"/>
        <v>0</v>
      </c>
      <c r="AZ138">
        <f t="shared" si="137"/>
        <v>0</v>
      </c>
      <c r="BA138" s="35">
        <f>IFERROR(AX138/3.974,0)</f>
        <v>39.758429793658777</v>
      </c>
      <c r="BB138" s="51">
        <f t="shared" si="138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39"/>
        <v>176</v>
      </c>
      <c r="BE138" s="51">
        <f t="shared" si="140"/>
        <v>7.4563633282493935E-3</v>
      </c>
      <c r="BF138" s="35">
        <f>IFERROR(BC138/3.974,0)</f>
        <v>5983.8953195772519</v>
      </c>
      <c r="BG138" s="35">
        <f t="shared" si="141"/>
        <v>0.41853670556347572</v>
      </c>
      <c r="BH138" s="45">
        <v>6882</v>
      </c>
      <c r="BI138" s="48">
        <f t="shared" si="142"/>
        <v>107</v>
      </c>
      <c r="BJ138" s="14">
        <v>24632</v>
      </c>
      <c r="BK138" s="48">
        <f t="shared" si="143"/>
        <v>405</v>
      </c>
      <c r="BL138" s="14">
        <v>17908</v>
      </c>
      <c r="BM138" s="48">
        <f t="shared" si="144"/>
        <v>268</v>
      </c>
      <c r="BN138" s="14">
        <v>6211</v>
      </c>
      <c r="BO138" s="48">
        <f t="shared" si="145"/>
        <v>110</v>
      </c>
      <c r="BP138" s="14">
        <v>1184</v>
      </c>
      <c r="BQ138" s="48">
        <f t="shared" si="146"/>
        <v>21</v>
      </c>
      <c r="BR138" s="17">
        <v>14</v>
      </c>
      <c r="BS138" s="24">
        <f t="shared" si="147"/>
        <v>0</v>
      </c>
      <c r="BT138" s="17">
        <v>65</v>
      </c>
      <c r="BU138" s="24">
        <f t="shared" si="148"/>
        <v>2</v>
      </c>
      <c r="BV138" s="17">
        <v>268</v>
      </c>
      <c r="BW138" s="24">
        <f t="shared" si="149"/>
        <v>10</v>
      </c>
      <c r="BX138" s="17">
        <v>564</v>
      </c>
      <c r="BY138" s="24">
        <f t="shared" si="150"/>
        <v>12</v>
      </c>
      <c r="BZ138" s="20">
        <v>298</v>
      </c>
      <c r="CA138" s="27">
        <f t="shared" si="151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168"/>
        <v>1176</v>
      </c>
      <c r="E139" s="10">
        <v>1250</v>
      </c>
      <c r="F139">
        <f t="shared" si="158"/>
        <v>41</v>
      </c>
      <c r="G139" s="10">
        <v>32704</v>
      </c>
      <c r="H139">
        <f t="shared" si="169"/>
        <v>876</v>
      </c>
      <c r="I139">
        <f t="shared" si="124"/>
        <v>24039</v>
      </c>
      <c r="J139">
        <f t="shared" si="125"/>
        <v>259</v>
      </c>
      <c r="K139">
        <f t="shared" si="152"/>
        <v>2.1554325522045763E-2</v>
      </c>
      <c r="L139">
        <f t="shared" si="153"/>
        <v>0.56393012949838772</v>
      </c>
      <c r="M139">
        <f t="shared" si="154"/>
        <v>0.4145155449795665</v>
      </c>
      <c r="N139">
        <f t="shared" si="126"/>
        <v>2.0278309451140654E-2</v>
      </c>
      <c r="O139">
        <f t="shared" si="155"/>
        <v>3.2800000000000003E-2</v>
      </c>
      <c r="P139">
        <f t="shared" si="156"/>
        <v>2.6785714285714284E-2</v>
      </c>
      <c r="Q139">
        <f t="shared" si="157"/>
        <v>1.0774158658846043E-2</v>
      </c>
      <c r="R139">
        <f>+IFERROR(C139/3.974,"")</f>
        <v>14593.10518369401</v>
      </c>
      <c r="S139">
        <f>+IFERROR(E139/3.974,"")</f>
        <v>314.54453950679414</v>
      </c>
      <c r="T139">
        <f>+IFERROR(G139/3.974,"")</f>
        <v>8229.4916960241571</v>
      </c>
      <c r="U139">
        <f>+IFERROR(I139/3.974,"")</f>
        <v>6049.0689481630598</v>
      </c>
      <c r="V139" s="12">
        <v>200986</v>
      </c>
      <c r="W139" s="1">
        <f t="shared" si="159"/>
        <v>3381</v>
      </c>
      <c r="X139" s="1">
        <f t="shared" si="127"/>
        <v>375</v>
      </c>
      <c r="Y139" s="34">
        <f>IFERROR(V139/3.974,0)</f>
        <v>50575.239053850026</v>
      </c>
      <c r="Z139" s="14">
        <v>140252</v>
      </c>
      <c r="AA139" s="2">
        <f t="shared" si="164"/>
        <v>2296</v>
      </c>
      <c r="AB139" s="29">
        <f t="shared" si="128"/>
        <v>0.6978197486392087</v>
      </c>
      <c r="AC139" s="32">
        <f t="shared" si="129"/>
        <v>186</v>
      </c>
      <c r="AD139" s="1">
        <f t="shared" si="160"/>
        <v>60734</v>
      </c>
      <c r="AE139" s="1">
        <f t="shared" si="165"/>
        <v>1085</v>
      </c>
      <c r="AF139" s="29">
        <f t="shared" si="130"/>
        <v>0.3021802513607913</v>
      </c>
      <c r="AG139" s="32">
        <f t="shared" si="131"/>
        <v>189</v>
      </c>
      <c r="AH139" s="34">
        <f t="shared" si="132"/>
        <v>0.32091097308488614</v>
      </c>
      <c r="AI139" s="34">
        <f>IFERROR(AD139/3.974,0)</f>
        <v>15282.838449924509</v>
      </c>
      <c r="AJ139" s="14">
        <v>21967</v>
      </c>
      <c r="AK139" s="2">
        <f t="shared" si="166"/>
        <v>184</v>
      </c>
      <c r="AL139" s="2">
        <f t="shared" si="133"/>
        <v>8.44695404673379E-3</v>
      </c>
      <c r="AM139" s="34">
        <f>IFERROR(AJ139/3.974,0)</f>
        <v>5527.6799194765972</v>
      </c>
      <c r="AN139" s="34">
        <f t="shared" si="134"/>
        <v>0.37878709499422342</v>
      </c>
      <c r="AO139" s="14">
        <v>674</v>
      </c>
      <c r="AP139" s="2">
        <f t="shared" si="167"/>
        <v>4</v>
      </c>
      <c r="AQ139" s="2">
        <f t="shared" si="161"/>
        <v>5.9701492537314049E-3</v>
      </c>
      <c r="AR139" s="34">
        <f>IFERROR(AO139/3.974,0)</f>
        <v>169.60241570206341</v>
      </c>
      <c r="AS139" s="14">
        <v>1243</v>
      </c>
      <c r="AT139" s="2">
        <f t="shared" si="162"/>
        <v>74</v>
      </c>
      <c r="AU139" s="2">
        <f t="shared" si="135"/>
        <v>6.3301967493584188E-2</v>
      </c>
      <c r="AV139" s="34">
        <f>IFERROR(AS139/3.974,0)</f>
        <v>312.78309008555613</v>
      </c>
      <c r="AW139" s="80">
        <f t="shared" si="136"/>
        <v>2.1433621299122307E-2</v>
      </c>
      <c r="AX139" s="14">
        <v>155</v>
      </c>
      <c r="AY139">
        <f t="shared" si="163"/>
        <v>-3</v>
      </c>
      <c r="AZ139">
        <f t="shared" si="137"/>
        <v>-1.8987341772151889E-2</v>
      </c>
      <c r="BA139" s="35">
        <f>IFERROR(AX139/3.974,0)</f>
        <v>39.003522898842476</v>
      </c>
      <c r="BB139" s="51">
        <f t="shared" si="138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39"/>
        <v>259</v>
      </c>
      <c r="BE139" s="51">
        <f t="shared" si="140"/>
        <v>1.0891505466778861E-2</v>
      </c>
      <c r="BF139" s="35">
        <f>IFERROR(BC139/3.974,0)</f>
        <v>6049.0689481630598</v>
      </c>
      <c r="BG139" s="35">
        <f t="shared" si="141"/>
        <v>0.4145155449795665</v>
      </c>
      <c r="BH139" s="45">
        <v>7000</v>
      </c>
      <c r="BI139" s="48">
        <f t="shared" si="142"/>
        <v>118</v>
      </c>
      <c r="BJ139" s="14">
        <v>25154</v>
      </c>
      <c r="BK139" s="48">
        <f t="shared" si="143"/>
        <v>522</v>
      </c>
      <c r="BL139" s="14">
        <v>18314</v>
      </c>
      <c r="BM139" s="48">
        <f t="shared" si="144"/>
        <v>406</v>
      </c>
      <c r="BN139" s="14">
        <v>6313</v>
      </c>
      <c r="BO139" s="48">
        <f t="shared" si="145"/>
        <v>102</v>
      </c>
      <c r="BP139" s="14">
        <v>1212</v>
      </c>
      <c r="BQ139" s="48">
        <f t="shared" si="146"/>
        <v>28</v>
      </c>
      <c r="BR139" s="17">
        <v>14</v>
      </c>
      <c r="BS139" s="24">
        <f t="shared" si="147"/>
        <v>0</v>
      </c>
      <c r="BT139" s="17">
        <v>68</v>
      </c>
      <c r="BU139" s="24">
        <f t="shared" si="148"/>
        <v>3</v>
      </c>
      <c r="BV139" s="17">
        <v>275</v>
      </c>
      <c r="BW139" s="24">
        <f t="shared" si="149"/>
        <v>7</v>
      </c>
      <c r="BX139" s="17">
        <v>589</v>
      </c>
      <c r="BY139" s="24">
        <f t="shared" si="150"/>
        <v>25</v>
      </c>
      <c r="BZ139" s="20">
        <v>304</v>
      </c>
      <c r="CA139" s="27">
        <f t="shared" si="151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168"/>
        <v>871</v>
      </c>
      <c r="E140" s="10">
        <v>1275</v>
      </c>
      <c r="F140">
        <f t="shared" si="158"/>
        <v>25</v>
      </c>
      <c r="G140" s="10">
        <v>33428</v>
      </c>
      <c r="H140">
        <f t="shared" si="169"/>
        <v>724</v>
      </c>
      <c r="I140">
        <f t="shared" si="124"/>
        <v>24161</v>
      </c>
      <c r="J140">
        <f>+IFERROR(I140-I139,"")</f>
        <v>122</v>
      </c>
      <c r="K140">
        <f t="shared" si="152"/>
        <v>2.1660097852677359E-2</v>
      </c>
      <c r="L140">
        <f t="shared" si="153"/>
        <v>0.56788529491709705</v>
      </c>
      <c r="M140">
        <f t="shared" si="154"/>
        <v>0.41045460723022559</v>
      </c>
      <c r="N140">
        <f t="shared" si="126"/>
        <v>1.4796819787985865E-2</v>
      </c>
      <c r="O140">
        <f t="shared" si="155"/>
        <v>1.9607843137254902E-2</v>
      </c>
      <c r="P140">
        <f t="shared" si="156"/>
        <v>2.1658489888716045E-2</v>
      </c>
      <c r="Q140">
        <f t="shared" si="157"/>
        <v>5.0494598733496132E-3</v>
      </c>
      <c r="R140">
        <f>+IFERROR(C140/3.974,"")</f>
        <v>14812.279818822344</v>
      </c>
      <c r="S140">
        <f>+IFERROR(E140/3.974,"")</f>
        <v>320.83543029693004</v>
      </c>
      <c r="T140">
        <f>+IFERROR(G140/3.974,"")</f>
        <v>8411.6758933064921</v>
      </c>
      <c r="U140">
        <f>+IFERROR(I140/3.974,"")</f>
        <v>6079.7684952189229</v>
      </c>
      <c r="V140" s="12">
        <v>203600</v>
      </c>
      <c r="W140" s="1">
        <f t="shared" si="159"/>
        <v>2614</v>
      </c>
      <c r="X140" s="1">
        <f t="shared" si="127"/>
        <v>-767</v>
      </c>
      <c r="Y140" s="34">
        <f>IFERROR(V140/3.974,0)</f>
        <v>51233.014594866632</v>
      </c>
      <c r="Z140" s="14">
        <v>142071</v>
      </c>
      <c r="AA140" s="2">
        <f t="shared" si="164"/>
        <v>1819</v>
      </c>
      <c r="AB140" s="29">
        <f t="shared" si="128"/>
        <v>0.69779469548133599</v>
      </c>
      <c r="AC140" s="32">
        <f t="shared" si="129"/>
        <v>-477</v>
      </c>
      <c r="AD140" s="1">
        <f t="shared" si="160"/>
        <v>61529</v>
      </c>
      <c r="AE140" s="1">
        <f t="shared" si="165"/>
        <v>795</v>
      </c>
      <c r="AF140" s="29">
        <f t="shared" si="130"/>
        <v>0.30220530451866406</v>
      </c>
      <c r="AG140" s="32">
        <f t="shared" si="131"/>
        <v>-290</v>
      </c>
      <c r="AH140" s="34">
        <f t="shared" si="132"/>
        <v>0.30413159908186688</v>
      </c>
      <c r="AI140" s="34">
        <f>IFERROR(AD140/3.974,0)</f>
        <v>15482.88877705083</v>
      </c>
      <c r="AJ140" s="14">
        <v>22110</v>
      </c>
      <c r="AK140" s="2">
        <f t="shared" si="166"/>
        <v>143</v>
      </c>
      <c r="AL140" s="2">
        <f t="shared" si="133"/>
        <v>6.5097646469705062E-3</v>
      </c>
      <c r="AM140" s="34">
        <f>IFERROR(AJ140/3.974,0)</f>
        <v>5563.6638147961748</v>
      </c>
      <c r="AN140" s="34">
        <f t="shared" si="134"/>
        <v>0.37561157923348737</v>
      </c>
      <c r="AO140" s="14">
        <v>652</v>
      </c>
      <c r="AP140" s="2">
        <f t="shared" si="167"/>
        <v>-22</v>
      </c>
      <c r="AQ140" s="2">
        <f t="shared" si="161"/>
        <v>-3.2640949554896159E-2</v>
      </c>
      <c r="AR140" s="34">
        <f>IFERROR(AO140/3.974,0)</f>
        <v>164.06643180674382</v>
      </c>
      <c r="AS140" s="14">
        <v>1247</v>
      </c>
      <c r="AT140" s="2">
        <f t="shared" si="162"/>
        <v>4</v>
      </c>
      <c r="AU140" s="2">
        <f t="shared" si="135"/>
        <v>3.2180209171359664E-3</v>
      </c>
      <c r="AV140" s="34">
        <f>IFERROR(AS140/3.974,0)</f>
        <v>313.78963261197782</v>
      </c>
      <c r="AW140" s="80">
        <f t="shared" si="136"/>
        <v>2.1184425115520523E-2</v>
      </c>
      <c r="AX140" s="14">
        <v>152</v>
      </c>
      <c r="AY140">
        <f t="shared" si="163"/>
        <v>-3</v>
      </c>
      <c r="AZ140">
        <f t="shared" si="137"/>
        <v>-1.9354838709677469E-2</v>
      </c>
      <c r="BA140" s="35">
        <f>IFERROR(AX140/3.974,0)</f>
        <v>38.248616004026168</v>
      </c>
      <c r="BB140" s="51">
        <f t="shared" si="138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39"/>
        <v>122</v>
      </c>
      <c r="BE140" s="51">
        <f t="shared" si="140"/>
        <v>5.075086318066413E-3</v>
      </c>
      <c r="BF140" s="35">
        <f>IFERROR(BC140/3.974,0)</f>
        <v>6079.7684952189229</v>
      </c>
      <c r="BG140" s="35">
        <f t="shared" si="141"/>
        <v>0.41045460723022559</v>
      </c>
      <c r="BH140" s="45">
        <v>7111</v>
      </c>
      <c r="BI140" s="48">
        <f t="shared" si="142"/>
        <v>111</v>
      </c>
      <c r="BJ140" s="14">
        <v>25478</v>
      </c>
      <c r="BK140" s="48">
        <f t="shared" si="143"/>
        <v>324</v>
      </c>
      <c r="BL140" s="14">
        <v>18618</v>
      </c>
      <c r="BM140" s="48">
        <f t="shared" si="144"/>
        <v>304</v>
      </c>
      <c r="BN140" s="14">
        <v>6422</v>
      </c>
      <c r="BO140" s="48">
        <f t="shared" si="145"/>
        <v>109</v>
      </c>
      <c r="BP140" s="14">
        <v>1235</v>
      </c>
      <c r="BQ140" s="48">
        <f t="shared" si="146"/>
        <v>23</v>
      </c>
      <c r="BR140" s="17">
        <v>14</v>
      </c>
      <c r="BS140" s="24">
        <f t="shared" si="147"/>
        <v>0</v>
      </c>
      <c r="BT140" s="17">
        <v>70</v>
      </c>
      <c r="BU140" s="24">
        <f t="shared" si="148"/>
        <v>2</v>
      </c>
      <c r="BV140" s="17">
        <v>282</v>
      </c>
      <c r="BW140" s="24">
        <f t="shared" si="149"/>
        <v>7</v>
      </c>
      <c r="BX140" s="17">
        <v>598</v>
      </c>
      <c r="BY140" s="24">
        <f t="shared" si="150"/>
        <v>9</v>
      </c>
      <c r="BZ140" s="20">
        <v>311</v>
      </c>
      <c r="CA140" s="27">
        <f t="shared" si="151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168"/>
        <v>1432</v>
      </c>
      <c r="E141" s="10">
        <v>1294</v>
      </c>
      <c r="F141">
        <f t="shared" si="158"/>
        <v>19</v>
      </c>
      <c r="G141" s="10">
        <v>34131</v>
      </c>
      <c r="H141">
        <f t="shared" si="169"/>
        <v>703</v>
      </c>
      <c r="I141">
        <f t="shared" si="124"/>
        <v>24871</v>
      </c>
      <c r="J141">
        <f>+IFERROR(I141-I140,"")</f>
        <v>710</v>
      </c>
      <c r="K141">
        <f t="shared" si="152"/>
        <v>2.146079341913228E-2</v>
      </c>
      <c r="L141">
        <f t="shared" si="153"/>
        <v>0.56605744991375884</v>
      </c>
      <c r="M141">
        <f t="shared" si="154"/>
        <v>0.41248175666710896</v>
      </c>
      <c r="N141">
        <f t="shared" si="126"/>
        <v>2.3749502454557515E-2</v>
      </c>
      <c r="O141">
        <f t="shared" si="155"/>
        <v>1.4683153013910355E-2</v>
      </c>
      <c r="P141">
        <f t="shared" si="156"/>
        <v>2.0597111130643695E-2</v>
      </c>
      <c r="Q141">
        <f t="shared" si="157"/>
        <v>2.8547304089099754E-2</v>
      </c>
      <c r="R141">
        <f>+IFERROR(C141/3.974,"")</f>
        <v>15172.622043281328</v>
      </c>
      <c r="S141">
        <f>+IFERROR(E141/3.974,"")</f>
        <v>325.61650729743332</v>
      </c>
      <c r="T141">
        <f>+IFERROR(G141/3.974,"")</f>
        <v>8588.5757423251125</v>
      </c>
      <c r="U141">
        <f>+IFERROR(I141/3.974,"")</f>
        <v>6258.4297936587818</v>
      </c>
      <c r="V141" s="12">
        <v>207908</v>
      </c>
      <c r="W141" s="1">
        <f t="shared" si="159"/>
        <v>4308</v>
      </c>
      <c r="X141" s="1">
        <f t="shared" si="127"/>
        <v>1694</v>
      </c>
      <c r="Y141" s="34">
        <f>IFERROR(V141/3.974,0)</f>
        <v>52317.060895822848</v>
      </c>
      <c r="Z141" s="14">
        <v>144913</v>
      </c>
      <c r="AA141" s="2">
        <f t="shared" si="164"/>
        <v>2842</v>
      </c>
      <c r="AB141" s="29">
        <f t="shared" si="128"/>
        <v>0.69700540623737417</v>
      </c>
      <c r="AC141" s="32">
        <f t="shared" si="129"/>
        <v>1023</v>
      </c>
      <c r="AD141" s="1">
        <f t="shared" si="160"/>
        <v>62995</v>
      </c>
      <c r="AE141" s="1">
        <f t="shared" si="165"/>
        <v>1466</v>
      </c>
      <c r="AF141" s="29">
        <f t="shared" si="130"/>
        <v>0.30299459376262577</v>
      </c>
      <c r="AG141" s="32">
        <f t="shared" si="131"/>
        <v>671</v>
      </c>
      <c r="AH141" s="34">
        <f t="shared" si="132"/>
        <v>0.34029712163416898</v>
      </c>
      <c r="AI141" s="34">
        <f>IFERROR(AD141/3.974,0)</f>
        <v>15851.786612984397</v>
      </c>
      <c r="AJ141" s="14">
        <v>22803</v>
      </c>
      <c r="AK141" s="2">
        <f t="shared" si="166"/>
        <v>693</v>
      </c>
      <c r="AL141" s="2">
        <f t="shared" si="133"/>
        <v>3.1343283582089487E-2</v>
      </c>
      <c r="AM141" s="34">
        <f>IFERROR(AJ141/3.974,0)</f>
        <v>5738.0473074987412</v>
      </c>
      <c r="AN141" s="34">
        <f t="shared" si="134"/>
        <v>0.37818429083189598</v>
      </c>
      <c r="AO141" s="14">
        <v>680</v>
      </c>
      <c r="AP141" s="2">
        <f t="shared" si="167"/>
        <v>28</v>
      </c>
      <c r="AQ141" s="2">
        <f t="shared" si="161"/>
        <v>4.2944785276073594E-2</v>
      </c>
      <c r="AR141" s="34">
        <f>IFERROR(AO141/3.974,0)</f>
        <v>171.11222949169601</v>
      </c>
      <c r="AS141" s="14">
        <v>1237</v>
      </c>
      <c r="AT141" s="2">
        <f t="shared" si="162"/>
        <v>-10</v>
      </c>
      <c r="AU141" s="2">
        <f t="shared" si="135"/>
        <v>-8.0192461908580315E-3</v>
      </c>
      <c r="AV141" s="34">
        <f>IFERROR(AS141/3.974,0)</f>
        <v>311.27327629592349</v>
      </c>
      <c r="AW141" s="80">
        <f t="shared" si="136"/>
        <v>2.0515457078413162E-2</v>
      </c>
      <c r="AX141" s="14">
        <v>151</v>
      </c>
      <c r="AY141">
        <f t="shared" si="163"/>
        <v>-1</v>
      </c>
      <c r="AZ141">
        <f t="shared" si="137"/>
        <v>-6.5789473684210176E-3</v>
      </c>
      <c r="BA141" s="35">
        <f>IFERROR(AX141/3.974,0)</f>
        <v>37.99698037242073</v>
      </c>
      <c r="BB141" s="51">
        <f t="shared" si="138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39"/>
        <v>710</v>
      </c>
      <c r="BE141" s="51">
        <f t="shared" si="140"/>
        <v>2.9386200902280502E-2</v>
      </c>
      <c r="BF141" s="35">
        <f>IFERROR(BC141/3.974,0)</f>
        <v>6258.4297936587818</v>
      </c>
      <c r="BG141" s="35">
        <f t="shared" si="141"/>
        <v>0.41248175666710896</v>
      </c>
      <c r="BH141" s="45">
        <v>7274</v>
      </c>
      <c r="BI141" s="48">
        <f t="shared" si="142"/>
        <v>163</v>
      </c>
      <c r="BJ141" s="14">
        <v>26079</v>
      </c>
      <c r="BK141" s="48">
        <f t="shared" si="143"/>
        <v>601</v>
      </c>
      <c r="BL141" s="14">
        <v>19062</v>
      </c>
      <c r="BM141" s="48">
        <f t="shared" si="144"/>
        <v>444</v>
      </c>
      <c r="BN141" s="14">
        <v>6611</v>
      </c>
      <c r="BO141" s="48">
        <f t="shared" si="145"/>
        <v>189</v>
      </c>
      <c r="BP141" s="14">
        <v>1270</v>
      </c>
      <c r="BQ141" s="48">
        <f t="shared" si="146"/>
        <v>35</v>
      </c>
      <c r="BR141" s="17">
        <v>14</v>
      </c>
      <c r="BS141" s="24">
        <f t="shared" si="147"/>
        <v>0</v>
      </c>
      <c r="BT141" s="17">
        <v>72</v>
      </c>
      <c r="BU141" s="24">
        <f t="shared" si="148"/>
        <v>2</v>
      </c>
      <c r="BV141" s="17">
        <v>285</v>
      </c>
      <c r="BW141" s="24">
        <f t="shared" si="149"/>
        <v>3</v>
      </c>
      <c r="BX141" s="17">
        <v>607</v>
      </c>
      <c r="BY141" s="24">
        <f t="shared" si="150"/>
        <v>9</v>
      </c>
      <c r="BZ141" s="20">
        <v>316</v>
      </c>
      <c r="CA141" s="27">
        <f t="shared" si="151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168"/>
        <v>1146</v>
      </c>
      <c r="E142" s="10">
        <v>1322</v>
      </c>
      <c r="F142">
        <f t="shared" si="158"/>
        <v>28</v>
      </c>
      <c r="G142" s="10">
        <v>35086</v>
      </c>
      <c r="H142">
        <f t="shared" si="169"/>
        <v>955</v>
      </c>
      <c r="I142">
        <f t="shared" si="124"/>
        <v>25034</v>
      </c>
      <c r="J142">
        <f t="shared" si="125"/>
        <v>163</v>
      </c>
      <c r="K142">
        <f t="shared" si="152"/>
        <v>2.1516226685329255E-2</v>
      </c>
      <c r="L142">
        <f t="shared" si="153"/>
        <v>0.57104260929006212</v>
      </c>
      <c r="M142">
        <f t="shared" si="154"/>
        <v>0.40744116402460856</v>
      </c>
      <c r="N142">
        <f t="shared" si="126"/>
        <v>1.865173659711598E-2</v>
      </c>
      <c r="O142">
        <f t="shared" si="155"/>
        <v>2.118003025718608E-2</v>
      </c>
      <c r="P142">
        <f t="shared" si="156"/>
        <v>2.7218833722852418E-2</v>
      </c>
      <c r="Q142">
        <f t="shared" si="157"/>
        <v>6.5111448430135018E-3</v>
      </c>
      <c r="R142">
        <f>+IFERROR(C142/3.974,"")</f>
        <v>15460.996477101156</v>
      </c>
      <c r="S142">
        <f>+IFERROR(E142/3.974,"")</f>
        <v>332.66230498238548</v>
      </c>
      <c r="T142">
        <f>+IFERROR(G142/3.974,"")</f>
        <v>8828.8877705083032</v>
      </c>
      <c r="U142">
        <f>+IFERROR(I142/3.974,"")</f>
        <v>6299.4464016104675</v>
      </c>
      <c r="V142" s="12">
        <v>211373</v>
      </c>
      <c r="W142" s="1">
        <f t="shared" si="159"/>
        <v>3465</v>
      </c>
      <c r="X142" s="1">
        <f t="shared" si="127"/>
        <v>-843</v>
      </c>
      <c r="Y142" s="34">
        <f>IFERROR(V142/3.974,0)</f>
        <v>53188.978359335677</v>
      </c>
      <c r="Z142" s="14">
        <v>147217</v>
      </c>
      <c r="AA142" s="2">
        <f t="shared" si="164"/>
        <v>2304</v>
      </c>
      <c r="AB142" s="29">
        <f t="shared" si="128"/>
        <v>0.69647968283555606</v>
      </c>
      <c r="AC142" s="32">
        <f t="shared" si="129"/>
        <v>-538</v>
      </c>
      <c r="AD142" s="1">
        <f t="shared" si="160"/>
        <v>64156</v>
      </c>
      <c r="AE142" s="1">
        <f t="shared" si="165"/>
        <v>1161</v>
      </c>
      <c r="AF142" s="29">
        <f t="shared" si="130"/>
        <v>0.30352031716444389</v>
      </c>
      <c r="AG142" s="32">
        <f t="shared" si="131"/>
        <v>-305</v>
      </c>
      <c r="AH142" s="34">
        <f t="shared" si="132"/>
        <v>0.33506493506493507</v>
      </c>
      <c r="AI142" s="34">
        <f>IFERROR(AD142/3.974,0)</f>
        <v>16143.935581278309</v>
      </c>
      <c r="AJ142" s="14">
        <v>22898</v>
      </c>
      <c r="AK142" s="2">
        <f t="shared" si="166"/>
        <v>95</v>
      </c>
      <c r="AL142" s="2">
        <f t="shared" si="133"/>
        <v>4.1661184931807149E-3</v>
      </c>
      <c r="AM142" s="34">
        <f>IFERROR(AJ142/3.974,0)</f>
        <v>5761.9526925012578</v>
      </c>
      <c r="AN142" s="34">
        <f t="shared" si="134"/>
        <v>0.37267667068129295</v>
      </c>
      <c r="AO142" s="14">
        <v>726</v>
      </c>
      <c r="AP142" s="2">
        <f t="shared" si="167"/>
        <v>46</v>
      </c>
      <c r="AQ142" s="2">
        <f t="shared" si="161"/>
        <v>6.7647058823529393E-2</v>
      </c>
      <c r="AR142" s="34">
        <f>IFERROR(AO142/3.974,0)</f>
        <v>182.68746854554604</v>
      </c>
      <c r="AS142" s="14">
        <v>1255</v>
      </c>
      <c r="AT142" s="2">
        <f t="shared" si="162"/>
        <v>18</v>
      </c>
      <c r="AU142" s="2">
        <f t="shared" si="135"/>
        <v>1.4551333872271588E-2</v>
      </c>
      <c r="AV142" s="34">
        <f>IFERROR(AS142/3.974,0)</f>
        <v>315.80271766482133</v>
      </c>
      <c r="AW142" s="80">
        <f t="shared" si="136"/>
        <v>2.0425767390384427E-2</v>
      </c>
      <c r="AX142" s="14">
        <v>155</v>
      </c>
      <c r="AY142">
        <f t="shared" si="163"/>
        <v>4</v>
      </c>
      <c r="AZ142">
        <f t="shared" si="137"/>
        <v>2.6490066225165476E-2</v>
      </c>
      <c r="BA142" s="35">
        <f>IFERROR(AX142/3.974,0)</f>
        <v>39.003522898842476</v>
      </c>
      <c r="BB142" s="51">
        <f t="shared" si="138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39"/>
        <v>163</v>
      </c>
      <c r="BE142" s="51">
        <f t="shared" si="140"/>
        <v>6.5538176993285013E-3</v>
      </c>
      <c r="BF142" s="35">
        <f>IFERROR(BC142/3.974,0)</f>
        <v>6299.4464016104675</v>
      </c>
      <c r="BG142" s="35">
        <f t="shared" si="141"/>
        <v>0.40744116402460856</v>
      </c>
      <c r="BH142" s="45">
        <v>7442</v>
      </c>
      <c r="BI142" s="48">
        <f t="shared" si="142"/>
        <v>168</v>
      </c>
      <c r="BJ142" s="14">
        <v>26556</v>
      </c>
      <c r="BK142" s="48">
        <f t="shared" si="143"/>
        <v>477</v>
      </c>
      <c r="BL142" s="14">
        <v>19410</v>
      </c>
      <c r="BM142" s="48">
        <f t="shared" si="144"/>
        <v>348</v>
      </c>
      <c r="BN142" s="14">
        <v>6745</v>
      </c>
      <c r="BO142" s="48">
        <f t="shared" si="145"/>
        <v>134</v>
      </c>
      <c r="BP142" s="14">
        <v>1289</v>
      </c>
      <c r="BQ142" s="48">
        <f t="shared" si="146"/>
        <v>19</v>
      </c>
      <c r="BR142" s="17">
        <v>14</v>
      </c>
      <c r="BS142" s="24">
        <f t="shared" si="147"/>
        <v>0</v>
      </c>
      <c r="BT142" s="17">
        <v>74</v>
      </c>
      <c r="BU142" s="24">
        <f t="shared" si="148"/>
        <v>2</v>
      </c>
      <c r="BV142" s="17">
        <v>289</v>
      </c>
      <c r="BW142" s="24">
        <f t="shared" si="149"/>
        <v>4</v>
      </c>
      <c r="BX142" s="17">
        <v>623</v>
      </c>
      <c r="BY142" s="24">
        <f t="shared" si="150"/>
        <v>16</v>
      </c>
      <c r="BZ142" s="20">
        <v>322</v>
      </c>
      <c r="CA142" s="27">
        <f t="shared" si="151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168"/>
        <v>781</v>
      </c>
      <c r="E143" s="10">
        <v>1349</v>
      </c>
      <c r="F143">
        <f t="shared" si="158"/>
        <v>27</v>
      </c>
      <c r="G143" s="10">
        <v>36181</v>
      </c>
      <c r="H143">
        <f t="shared" si="169"/>
        <v>1095</v>
      </c>
      <c r="I143">
        <f t="shared" si="124"/>
        <v>24693</v>
      </c>
      <c r="J143">
        <f t="shared" si="125"/>
        <v>-341</v>
      </c>
      <c r="K143">
        <f t="shared" si="152"/>
        <v>2.168008614178037E-2</v>
      </c>
      <c r="L143">
        <f t="shared" si="153"/>
        <v>0.58147308872924808</v>
      </c>
      <c r="M143">
        <f t="shared" si="154"/>
        <v>0.39684682512897163</v>
      </c>
      <c r="N143">
        <f t="shared" si="126"/>
        <v>1.2551628818925478E-2</v>
      </c>
      <c r="O143">
        <f t="shared" si="155"/>
        <v>2.0014825796886581E-2</v>
      </c>
      <c r="P143">
        <f t="shared" si="156"/>
        <v>3.0264503468671402E-2</v>
      </c>
      <c r="Q143">
        <f t="shared" si="157"/>
        <v>-1.3809581662819422E-2</v>
      </c>
      <c r="R143">
        <f>+IFERROR(C143/3.974,"")</f>
        <v>15657.523905385002</v>
      </c>
      <c r="S143">
        <f>+IFERROR(E143/3.974,"")</f>
        <v>339.45646703573226</v>
      </c>
      <c r="T143">
        <f>+IFERROR(G143/3.974,"")</f>
        <v>9104.428787116256</v>
      </c>
      <c r="U143">
        <f>+IFERROR(I143/3.974,"")</f>
        <v>6213.6386512330146</v>
      </c>
      <c r="V143" s="12">
        <v>213597</v>
      </c>
      <c r="W143" s="1">
        <f t="shared" si="159"/>
        <v>2224</v>
      </c>
      <c r="X143" s="1">
        <f t="shared" si="127"/>
        <v>-1241</v>
      </c>
      <c r="Y143" s="34">
        <f>IFERROR(V143/3.974,0)</f>
        <v>53748.616004026168</v>
      </c>
      <c r="Z143" s="14">
        <v>148715</v>
      </c>
      <c r="AA143" s="2">
        <f t="shared" si="164"/>
        <v>1498</v>
      </c>
      <c r="AB143" s="29">
        <f t="shared" si="128"/>
        <v>0.69624105207470144</v>
      </c>
      <c r="AC143" s="32">
        <f t="shared" si="129"/>
        <v>-806</v>
      </c>
      <c r="AD143" s="1">
        <f t="shared" si="160"/>
        <v>64882</v>
      </c>
      <c r="AE143" s="1">
        <f t="shared" si="165"/>
        <v>726</v>
      </c>
      <c r="AF143" s="29">
        <f t="shared" si="130"/>
        <v>0.30375894792529856</v>
      </c>
      <c r="AG143" s="32">
        <f t="shared" si="131"/>
        <v>-435</v>
      </c>
      <c r="AH143" s="34">
        <f t="shared" si="132"/>
        <v>0.32643884892086333</v>
      </c>
      <c r="AI143" s="34">
        <f>IFERROR(AD143/3.974,0)</f>
        <v>16326.623049823855</v>
      </c>
      <c r="AJ143" s="14">
        <v>22577</v>
      </c>
      <c r="AK143" s="2">
        <f t="shared" si="166"/>
        <v>-321</v>
      </c>
      <c r="AL143" s="2">
        <f t="shared" si="133"/>
        <v>-1.4018691588784993E-2</v>
      </c>
      <c r="AM143" s="34">
        <f>IFERROR(AJ143/3.974,0)</f>
        <v>5681.177654755913</v>
      </c>
      <c r="AN143" s="34">
        <f t="shared" si="134"/>
        <v>0.36284010735580091</v>
      </c>
      <c r="AO143" s="14">
        <v>694</v>
      </c>
      <c r="AP143" s="2">
        <f t="shared" si="167"/>
        <v>-32</v>
      </c>
      <c r="AQ143" s="2">
        <f t="shared" si="161"/>
        <v>-4.4077134986225897E-2</v>
      </c>
      <c r="AR143" s="34">
        <f>IFERROR(AO143/3.974,0)</f>
        <v>174.63512833417212</v>
      </c>
      <c r="AS143" s="14">
        <v>1274</v>
      </c>
      <c r="AT143" s="2">
        <f t="shared" si="162"/>
        <v>19</v>
      </c>
      <c r="AU143" s="2">
        <f t="shared" si="135"/>
        <v>1.5139442231075773E-2</v>
      </c>
      <c r="AV143" s="34">
        <f>IFERROR(AS143/3.974,0)</f>
        <v>320.5837946653246</v>
      </c>
      <c r="AW143" s="80">
        <f t="shared" si="136"/>
        <v>2.0474744065699178E-2</v>
      </c>
      <c r="AX143" s="14">
        <v>148</v>
      </c>
      <c r="AY143">
        <f t="shared" si="163"/>
        <v>-7</v>
      </c>
      <c r="AZ143">
        <f t="shared" si="137"/>
        <v>-4.5161290322580649E-2</v>
      </c>
      <c r="BA143" s="35">
        <f>IFERROR(AX143/3.974,0)</f>
        <v>37.242073477604428</v>
      </c>
      <c r="BB143" s="51">
        <f t="shared" si="138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39"/>
        <v>-341</v>
      </c>
      <c r="BE143" s="51">
        <f t="shared" si="140"/>
        <v>-1.3621474794279775E-2</v>
      </c>
      <c r="BF143" s="35">
        <f>IFERROR(BC143/3.974,0)</f>
        <v>6213.6386512330146</v>
      </c>
      <c r="BG143" s="35">
        <f t="shared" si="141"/>
        <v>0.39684682512897163</v>
      </c>
      <c r="BH143" s="45">
        <v>7556</v>
      </c>
      <c r="BI143" s="48">
        <f t="shared" si="142"/>
        <v>114</v>
      </c>
      <c r="BJ143" s="14">
        <v>26853</v>
      </c>
      <c r="BK143" s="48">
        <f t="shared" si="143"/>
        <v>297</v>
      </c>
      <c r="BL143" s="14">
        <v>19656</v>
      </c>
      <c r="BM143" s="48">
        <f t="shared" si="144"/>
        <v>246</v>
      </c>
      <c r="BN143" s="14">
        <v>6841</v>
      </c>
      <c r="BO143" s="48">
        <f t="shared" si="145"/>
        <v>96</v>
      </c>
      <c r="BP143" s="14">
        <v>1317</v>
      </c>
      <c r="BQ143" s="48">
        <f t="shared" si="146"/>
        <v>28</v>
      </c>
      <c r="BR143" s="17">
        <v>14</v>
      </c>
      <c r="BS143" s="24">
        <f t="shared" si="147"/>
        <v>0</v>
      </c>
      <c r="BT143" s="17">
        <v>78</v>
      </c>
      <c r="BU143" s="24">
        <f t="shared" si="148"/>
        <v>4</v>
      </c>
      <c r="BV143" s="17">
        <v>298</v>
      </c>
      <c r="BW143" s="24">
        <f t="shared" si="149"/>
        <v>9</v>
      </c>
      <c r="BX143" s="17">
        <v>633</v>
      </c>
      <c r="BY143" s="24">
        <f t="shared" si="150"/>
        <v>10</v>
      </c>
      <c r="BZ143" s="20">
        <v>326</v>
      </c>
      <c r="CA143" s="27">
        <f t="shared" si="151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168"/>
        <v>1046</v>
      </c>
      <c r="E144" s="10">
        <v>1374</v>
      </c>
      <c r="F144">
        <f t="shared" si="158"/>
        <v>25</v>
      </c>
      <c r="G144" s="10">
        <v>37316</v>
      </c>
      <c r="H144">
        <f t="shared" si="169"/>
        <v>1135</v>
      </c>
      <c r="I144">
        <f t="shared" si="124"/>
        <v>24579</v>
      </c>
      <c r="J144">
        <f t="shared" si="125"/>
        <v>-114</v>
      </c>
      <c r="K144">
        <f t="shared" si="152"/>
        <v>2.1716796535428094E-2</v>
      </c>
      <c r="L144">
        <f t="shared" si="153"/>
        <v>0.5897991117292829</v>
      </c>
      <c r="M144">
        <f t="shared" si="154"/>
        <v>0.38848409173528903</v>
      </c>
      <c r="N144">
        <f t="shared" si="126"/>
        <v>1.653258309756753E-2</v>
      </c>
      <c r="O144">
        <f t="shared" si="155"/>
        <v>1.8195050946142648E-2</v>
      </c>
      <c r="P144">
        <f t="shared" si="156"/>
        <v>3.0415907385571872E-2</v>
      </c>
      <c r="Q144">
        <f t="shared" si="157"/>
        <v>-4.6381056999877943E-3</v>
      </c>
      <c r="R144">
        <f>+IFERROR(C144/3.974,"")</f>
        <v>15920.734776044286</v>
      </c>
      <c r="S144">
        <f>+IFERROR(E144/3.974,"")</f>
        <v>345.74735782586811</v>
      </c>
      <c r="T144">
        <f>+IFERROR(G144/3.974,"")</f>
        <v>9390.0352289884249</v>
      </c>
      <c r="U144">
        <f>+IFERROR(I144/3.974,"")</f>
        <v>6184.9521892299945</v>
      </c>
      <c r="V144" s="12">
        <v>216730</v>
      </c>
      <c r="W144" s="1">
        <f t="shared" si="159"/>
        <v>3133</v>
      </c>
      <c r="X144" s="1">
        <f t="shared" si="127"/>
        <v>909</v>
      </c>
      <c r="Y144" s="34">
        <f>IFERROR(V144/3.974,0)</f>
        <v>54536.990437845998</v>
      </c>
      <c r="Z144" s="14">
        <v>150836</v>
      </c>
      <c r="AA144" s="2">
        <f t="shared" si="164"/>
        <v>2121</v>
      </c>
      <c r="AB144" s="29">
        <f t="shared" si="128"/>
        <v>0.69596271858995062</v>
      </c>
      <c r="AC144" s="32">
        <f t="shared" si="129"/>
        <v>623</v>
      </c>
      <c r="AD144" s="1">
        <f t="shared" si="160"/>
        <v>65894</v>
      </c>
      <c r="AE144" s="1">
        <f t="shared" si="165"/>
        <v>1012</v>
      </c>
      <c r="AF144" s="29">
        <f t="shared" si="130"/>
        <v>0.30403728141004938</v>
      </c>
      <c r="AG144" s="32">
        <f t="shared" si="131"/>
        <v>286</v>
      </c>
      <c r="AH144" s="34">
        <f t="shared" si="132"/>
        <v>0.3230130864985637</v>
      </c>
      <c r="AI144" s="34">
        <f>IFERROR(AD144/3.974,0)</f>
        <v>16581.278309008554</v>
      </c>
      <c r="AJ144" s="14">
        <v>22430</v>
      </c>
      <c r="AK144" s="2">
        <f t="shared" si="166"/>
        <v>-147</v>
      </c>
      <c r="AL144" s="2">
        <f t="shared" si="133"/>
        <v>-6.5110510696726465E-3</v>
      </c>
      <c r="AM144" s="34">
        <f>IFERROR(AJ144/3.974,0)</f>
        <v>5644.1872169099142</v>
      </c>
      <c r="AN144" s="34">
        <f t="shared" si="134"/>
        <v>0.35451801040003794</v>
      </c>
      <c r="AO144" s="14">
        <v>689</v>
      </c>
      <c r="AP144" s="2">
        <f t="shared" si="167"/>
        <v>-5</v>
      </c>
      <c r="AQ144" s="2">
        <f t="shared" si="161"/>
        <v>-7.2046109510086609E-3</v>
      </c>
      <c r="AR144" s="34">
        <f>IFERROR(AO144/3.974,0)</f>
        <v>173.37695017614493</v>
      </c>
      <c r="AS144" s="14">
        <v>1302</v>
      </c>
      <c r="AT144" s="2">
        <f t="shared" si="162"/>
        <v>28</v>
      </c>
      <c r="AU144" s="2">
        <f t="shared" si="135"/>
        <v>2.19780219780219E-2</v>
      </c>
      <c r="AV144" s="34">
        <f>IFERROR(AS144/3.974,0)</f>
        <v>327.62959235027677</v>
      </c>
      <c r="AW144" s="80">
        <f t="shared" si="136"/>
        <v>2.0578798463702603E-2</v>
      </c>
      <c r="AX144" s="14">
        <v>158</v>
      </c>
      <c r="AY144">
        <f t="shared" si="163"/>
        <v>10</v>
      </c>
      <c r="AZ144">
        <f t="shared" si="137"/>
        <v>6.7567567567567544E-2</v>
      </c>
      <c r="BA144" s="35">
        <f>IFERROR(AX144/3.974,0)</f>
        <v>39.758429793658777</v>
      </c>
      <c r="BB144" s="51">
        <f t="shared" si="138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39"/>
        <v>-114</v>
      </c>
      <c r="BE144" s="51">
        <f t="shared" si="140"/>
        <v>-4.6166929899161824E-3</v>
      </c>
      <c r="BF144" s="35">
        <f>IFERROR(BC144/3.974,0)</f>
        <v>6184.9521892299945</v>
      </c>
      <c r="BG144" s="35">
        <f t="shared" si="141"/>
        <v>0.38848409173528903</v>
      </c>
      <c r="BH144" s="45">
        <v>7692</v>
      </c>
      <c r="BI144" s="48">
        <f t="shared" si="142"/>
        <v>136</v>
      </c>
      <c r="BJ144" s="14">
        <v>27294</v>
      </c>
      <c r="BK144" s="48">
        <f t="shared" si="143"/>
        <v>441</v>
      </c>
      <c r="BL144" s="14">
        <v>19976</v>
      </c>
      <c r="BM144" s="48">
        <f t="shared" si="144"/>
        <v>320</v>
      </c>
      <c r="BN144" s="14">
        <v>6963</v>
      </c>
      <c r="BO144" s="48">
        <f t="shared" si="145"/>
        <v>122</v>
      </c>
      <c r="BP144" s="14">
        <v>1344</v>
      </c>
      <c r="BQ144" s="48">
        <f t="shared" si="146"/>
        <v>27</v>
      </c>
      <c r="BR144" s="17">
        <v>14</v>
      </c>
      <c r="BS144" s="24">
        <f t="shared" si="147"/>
        <v>0</v>
      </c>
      <c r="BT144" s="17">
        <v>79</v>
      </c>
      <c r="BU144" s="24">
        <f t="shared" si="148"/>
        <v>1</v>
      </c>
      <c r="BV144" s="17">
        <v>305</v>
      </c>
      <c r="BW144" s="24">
        <f t="shared" si="149"/>
        <v>7</v>
      </c>
      <c r="BX144" s="17">
        <v>645</v>
      </c>
      <c r="BY144" s="24">
        <f t="shared" si="150"/>
        <v>12</v>
      </c>
      <c r="BZ144" s="20">
        <v>331</v>
      </c>
      <c r="CA144" s="27">
        <f t="shared" si="151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168"/>
        <v>922</v>
      </c>
      <c r="E145" s="10">
        <v>1397</v>
      </c>
      <c r="F145">
        <f t="shared" si="158"/>
        <v>23</v>
      </c>
      <c r="G145" s="10">
        <v>38218</v>
      </c>
      <c r="H145">
        <f t="shared" si="169"/>
        <v>902</v>
      </c>
      <c r="I145">
        <f t="shared" si="124"/>
        <v>24576</v>
      </c>
      <c r="J145">
        <f t="shared" si="125"/>
        <v>-3</v>
      </c>
      <c r="K145">
        <f t="shared" si="152"/>
        <v>2.1763175523048402E-2</v>
      </c>
      <c r="L145">
        <f t="shared" si="153"/>
        <v>0.59537941455967347</v>
      </c>
      <c r="M145">
        <f t="shared" si="154"/>
        <v>0.38285740991727812</v>
      </c>
      <c r="N145">
        <f t="shared" si="126"/>
        <v>1.4363384275054136E-2</v>
      </c>
      <c r="O145">
        <f t="shared" si="155"/>
        <v>1.6463851109520401E-2</v>
      </c>
      <c r="P145">
        <f t="shared" si="156"/>
        <v>2.3601444345596315E-2</v>
      </c>
      <c r="Q145">
        <f t="shared" si="157"/>
        <v>-1.220703125E-4</v>
      </c>
      <c r="R145">
        <f>+IFERROR(C145/3.974,"")</f>
        <v>16152.742828384498</v>
      </c>
      <c r="S145">
        <f>+IFERROR(E145/3.974,"")</f>
        <v>351.53497735279313</v>
      </c>
      <c r="T145">
        <f>+IFERROR(G145/3.974,"")</f>
        <v>9617.0105686965271</v>
      </c>
      <c r="U145">
        <f>+IFERROR(I145/3.974,"")</f>
        <v>6184.197282335178</v>
      </c>
      <c r="V145" s="12">
        <v>219942</v>
      </c>
      <c r="W145" s="1">
        <f t="shared" si="159"/>
        <v>3212</v>
      </c>
      <c r="X145" s="1">
        <f t="shared" si="127"/>
        <v>79</v>
      </c>
      <c r="Y145" s="34">
        <f>IFERROR(V145/3.974,0)</f>
        <v>55345.244086562656</v>
      </c>
      <c r="Z145" s="14">
        <v>153132</v>
      </c>
      <c r="AA145" s="2">
        <f t="shared" si="164"/>
        <v>2296</v>
      </c>
      <c r="AB145" s="29">
        <f t="shared" si="128"/>
        <v>0.69623809913522661</v>
      </c>
      <c r="AC145" s="32">
        <f t="shared" si="129"/>
        <v>175</v>
      </c>
      <c r="AD145" s="1">
        <f t="shared" si="160"/>
        <v>66810</v>
      </c>
      <c r="AE145" s="1">
        <f t="shared" si="165"/>
        <v>916</v>
      </c>
      <c r="AF145" s="29">
        <f t="shared" si="130"/>
        <v>0.30376190086477345</v>
      </c>
      <c r="AG145" s="32">
        <f t="shared" si="131"/>
        <v>-96</v>
      </c>
      <c r="AH145" s="34">
        <f t="shared" si="132"/>
        <v>0.2851805728518057</v>
      </c>
      <c r="AI145" s="34">
        <f>IFERROR(AD145/3.974,0)</f>
        <v>16811.776547559133</v>
      </c>
      <c r="AJ145" s="14">
        <v>22457</v>
      </c>
      <c r="AK145" s="2">
        <f t="shared" si="166"/>
        <v>27</v>
      </c>
      <c r="AL145" s="2">
        <f t="shared" si="133"/>
        <v>1.2037449843957937E-3</v>
      </c>
      <c r="AM145" s="34">
        <f>IFERROR(AJ145/3.974,0)</f>
        <v>5650.9813789632608</v>
      </c>
      <c r="AN145" s="34">
        <f t="shared" si="134"/>
        <v>0.34984655169727841</v>
      </c>
      <c r="AO145" s="14">
        <v>666</v>
      </c>
      <c r="AP145" s="2">
        <f t="shared" si="167"/>
        <v>-23</v>
      </c>
      <c r="AQ145" s="2">
        <f t="shared" si="161"/>
        <v>-3.338171262699563E-2</v>
      </c>
      <c r="AR145" s="34">
        <f>IFERROR(AO145/3.974,0)</f>
        <v>167.58933064921993</v>
      </c>
      <c r="AS145" s="14">
        <v>1292</v>
      </c>
      <c r="AT145" s="2">
        <f t="shared" si="162"/>
        <v>-10</v>
      </c>
      <c r="AU145" s="2">
        <f t="shared" si="135"/>
        <v>-7.6804915514593342E-3</v>
      </c>
      <c r="AV145" s="34">
        <f>IFERROR(AS145/3.974,0)</f>
        <v>325.11323603422244</v>
      </c>
      <c r="AW145" s="80">
        <f t="shared" si="136"/>
        <v>2.0127432194544406E-2</v>
      </c>
      <c r="AX145" s="14">
        <v>161</v>
      </c>
      <c r="AY145">
        <f t="shared" si="163"/>
        <v>3</v>
      </c>
      <c r="AZ145">
        <f t="shared" si="137"/>
        <v>1.8987341772152E-2</v>
      </c>
      <c r="BA145" s="35">
        <f>IFERROR(AX145/3.974,0)</f>
        <v>40.513336688475086</v>
      </c>
      <c r="BB145" s="51">
        <f t="shared" si="138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39"/>
        <v>-3</v>
      </c>
      <c r="BE145" s="51">
        <f t="shared" si="140"/>
        <v>-1.2205541315757351E-4</v>
      </c>
      <c r="BF145" s="35">
        <f>IFERROR(BC145/3.974,0)</f>
        <v>6184.197282335178</v>
      </c>
      <c r="BG145" s="35">
        <f t="shared" si="141"/>
        <v>0.38285740991727812</v>
      </c>
      <c r="BH145" s="45">
        <v>7814</v>
      </c>
      <c r="BI145" s="48">
        <f t="shared" si="142"/>
        <v>122</v>
      </c>
      <c r="BJ145" s="14">
        <v>27668</v>
      </c>
      <c r="BK145" s="48">
        <f t="shared" si="143"/>
        <v>374</v>
      </c>
      <c r="BL145" s="14">
        <v>20246</v>
      </c>
      <c r="BM145" s="48">
        <f t="shared" si="144"/>
        <v>270</v>
      </c>
      <c r="BN145" s="14">
        <v>7087</v>
      </c>
      <c r="BO145" s="48">
        <f t="shared" si="145"/>
        <v>124</v>
      </c>
      <c r="BP145" s="14">
        <v>1376</v>
      </c>
      <c r="BQ145" s="48">
        <f t="shared" si="146"/>
        <v>32</v>
      </c>
      <c r="BR145" s="17">
        <v>14</v>
      </c>
      <c r="BS145" s="24">
        <f t="shared" si="147"/>
        <v>0</v>
      </c>
      <c r="BT145" s="17">
        <v>79</v>
      </c>
      <c r="BU145" s="24">
        <f t="shared" si="148"/>
        <v>0</v>
      </c>
      <c r="BV145" s="17">
        <v>310</v>
      </c>
      <c r="BW145" s="24">
        <f t="shared" si="149"/>
        <v>5</v>
      </c>
      <c r="BX145" s="17">
        <v>656</v>
      </c>
      <c r="BY145" s="24">
        <f t="shared" si="150"/>
        <v>11</v>
      </c>
      <c r="BZ145" s="20">
        <v>338</v>
      </c>
      <c r="CA145" s="27">
        <f t="shared" si="151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170">IFERROR(C146-C145,"")</f>
        <v>1065</v>
      </c>
      <c r="E146" s="10">
        <v>1421</v>
      </c>
      <c r="F146">
        <f t="shared" si="158"/>
        <v>24</v>
      </c>
      <c r="G146" s="10">
        <v>39166</v>
      </c>
      <c r="H146">
        <f t="shared" si="169"/>
        <v>948</v>
      </c>
      <c r="I146">
        <f t="shared" si="124"/>
        <v>24669</v>
      </c>
      <c r="J146">
        <f t="shared" si="125"/>
        <v>93</v>
      </c>
      <c r="K146">
        <f t="shared" si="152"/>
        <v>2.1775775407625351E-2</v>
      </c>
      <c r="L146">
        <f t="shared" si="153"/>
        <v>0.60019002084099549</v>
      </c>
      <c r="M146">
        <f t="shared" si="154"/>
        <v>0.37803420375137919</v>
      </c>
      <c r="N146">
        <f t="shared" si="126"/>
        <v>1.6320338359691062E-2</v>
      </c>
      <c r="O146">
        <f t="shared" si="155"/>
        <v>1.688951442646024E-2</v>
      </c>
      <c r="P146">
        <f t="shared" si="156"/>
        <v>2.4204667313486188E-2</v>
      </c>
      <c r="Q146">
        <f t="shared" si="157"/>
        <v>3.769913656816247E-3</v>
      </c>
      <c r="R146">
        <f>+IFERROR(C146/3.974,"")</f>
        <v>16420.734776044286</v>
      </c>
      <c r="S146">
        <f>+IFERROR(E146/3.974,"")</f>
        <v>357.5742325113236</v>
      </c>
      <c r="T146">
        <f>+IFERROR(G146/3.974,"")</f>
        <v>9855.5611474584803</v>
      </c>
      <c r="U146">
        <f>+IFERROR(I146/3.974,"")</f>
        <v>6207.5993960744836</v>
      </c>
      <c r="V146" s="12">
        <v>222990</v>
      </c>
      <c r="W146" s="1">
        <f t="shared" si="159"/>
        <v>3048</v>
      </c>
      <c r="X146" s="1">
        <f t="shared" si="127"/>
        <v>-164</v>
      </c>
      <c r="Y146" s="34">
        <f>IFERROR(V146/3.974,0)</f>
        <v>56112.229491696024</v>
      </c>
      <c r="Z146" s="14">
        <v>155165</v>
      </c>
      <c r="AA146" s="2">
        <f t="shared" si="164"/>
        <v>2033</v>
      </c>
      <c r="AB146" s="29">
        <f t="shared" si="128"/>
        <v>0.69583837840261897</v>
      </c>
      <c r="AC146" s="32">
        <f t="shared" si="129"/>
        <v>-263</v>
      </c>
      <c r="AD146" s="1">
        <f t="shared" si="160"/>
        <v>67825</v>
      </c>
      <c r="AE146" s="1">
        <f t="shared" si="165"/>
        <v>1015</v>
      </c>
      <c r="AF146" s="29">
        <f t="shared" si="130"/>
        <v>0.30416162159738103</v>
      </c>
      <c r="AG146" s="32">
        <f t="shared" si="131"/>
        <v>99</v>
      </c>
      <c r="AH146" s="34">
        <f t="shared" si="132"/>
        <v>0.33300524934383202</v>
      </c>
      <c r="AI146" s="34">
        <f>IFERROR(AD146/3.974,0)</f>
        <v>17067.18671363865</v>
      </c>
      <c r="AJ146" s="14">
        <v>22528</v>
      </c>
      <c r="AK146" s="2">
        <f t="shared" si="166"/>
        <v>71</v>
      </c>
      <c r="AL146" s="2">
        <f t="shared" si="133"/>
        <v>3.1615977200871725E-3</v>
      </c>
      <c r="AM146" s="34">
        <f>IFERROR(AJ146/3.974,0)</f>
        <v>5668.8475088072464</v>
      </c>
      <c r="AN146" s="34">
        <f t="shared" si="134"/>
        <v>0.34522496015692045</v>
      </c>
      <c r="AO146" s="14">
        <v>673</v>
      </c>
      <c r="AP146" s="2">
        <f t="shared" si="167"/>
        <v>7</v>
      </c>
      <c r="AQ146" s="2">
        <f t="shared" si="161"/>
        <v>1.0510510510510551E-2</v>
      </c>
      <c r="AR146" s="34">
        <f>IFERROR(AO146/3.974,0)</f>
        <v>169.35078007045797</v>
      </c>
      <c r="AS146" s="14">
        <v>1302</v>
      </c>
      <c r="AT146" s="2">
        <f t="shared" si="162"/>
        <v>10</v>
      </c>
      <c r="AU146" s="2">
        <f t="shared" si="135"/>
        <v>7.7399380804954454E-3</v>
      </c>
      <c r="AV146" s="34">
        <f>IFERROR(AS146/3.974,0)</f>
        <v>327.62959235027677</v>
      </c>
      <c r="AW146" s="80">
        <f t="shared" si="136"/>
        <v>1.9952188304523721E-2</v>
      </c>
      <c r="AX146" s="14">
        <v>166</v>
      </c>
      <c r="AY146">
        <f t="shared" si="163"/>
        <v>5</v>
      </c>
      <c r="AZ146">
        <f t="shared" si="137"/>
        <v>3.105590062111796E-2</v>
      </c>
      <c r="BA146" s="35">
        <f>IFERROR(AX146/3.974,0)</f>
        <v>41.771514846502264</v>
      </c>
      <c r="BB146" s="51">
        <f t="shared" si="138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39"/>
        <v>93</v>
      </c>
      <c r="BE146" s="51">
        <f t="shared" si="140"/>
        <v>3.7841796875E-3</v>
      </c>
      <c r="BF146" s="35">
        <f>IFERROR(BC146/3.974,0)</f>
        <v>6207.5993960744836</v>
      </c>
      <c r="BG146" s="35">
        <f t="shared" si="141"/>
        <v>0.37803420375137919</v>
      </c>
      <c r="BH146" s="45">
        <v>7962</v>
      </c>
      <c r="BI146" s="48">
        <f t="shared" si="142"/>
        <v>148</v>
      </c>
      <c r="BJ146" s="14">
        <v>28069</v>
      </c>
      <c r="BK146" s="48">
        <f t="shared" si="143"/>
        <v>401</v>
      </c>
      <c r="BL146" s="14">
        <v>20591</v>
      </c>
      <c r="BM146" s="48">
        <f t="shared" si="144"/>
        <v>345</v>
      </c>
      <c r="BN146" s="14">
        <v>7231</v>
      </c>
      <c r="BO146" s="48">
        <f t="shared" si="145"/>
        <v>144</v>
      </c>
      <c r="BP146" s="14">
        <v>1403</v>
      </c>
      <c r="BQ146" s="48">
        <f t="shared" si="146"/>
        <v>27</v>
      </c>
      <c r="BR146" s="17">
        <v>14</v>
      </c>
      <c r="BS146" s="24">
        <f t="shared" si="147"/>
        <v>0</v>
      </c>
      <c r="BT146" s="17">
        <v>80</v>
      </c>
      <c r="BU146" s="24">
        <f t="shared" si="148"/>
        <v>1</v>
      </c>
      <c r="BV146" s="17">
        <v>319</v>
      </c>
      <c r="BW146" s="24">
        <f t="shared" si="149"/>
        <v>9</v>
      </c>
      <c r="BX146" s="17">
        <v>666</v>
      </c>
      <c r="BY146" s="24">
        <f t="shared" si="150"/>
        <v>10</v>
      </c>
      <c r="BZ146" s="20">
        <v>342</v>
      </c>
      <c r="CA146" s="27">
        <f t="shared" si="151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170"/>
        <v>1127</v>
      </c>
      <c r="E147" s="10">
        <v>1449</v>
      </c>
      <c r="F147">
        <f t="shared" si="158"/>
        <v>28</v>
      </c>
      <c r="G147" s="10">
        <v>40081</v>
      </c>
      <c r="H147">
        <f t="shared" si="169"/>
        <v>915</v>
      </c>
      <c r="I147">
        <f t="shared" si="124"/>
        <v>24853</v>
      </c>
      <c r="J147">
        <f t="shared" si="125"/>
        <v>184</v>
      </c>
      <c r="K147">
        <f t="shared" si="152"/>
        <v>2.1827877619269995E-2</v>
      </c>
      <c r="L147">
        <f t="shared" si="153"/>
        <v>0.6037841013512496</v>
      </c>
      <c r="M147">
        <f t="shared" si="154"/>
        <v>0.37438802102948043</v>
      </c>
      <c r="N147">
        <f t="shared" si="126"/>
        <v>1.6977238148321108E-2</v>
      </c>
      <c r="O147">
        <f t="shared" si="155"/>
        <v>1.932367149758454E-2</v>
      </c>
      <c r="P147">
        <f t="shared" si="156"/>
        <v>2.2828771737232106E-2</v>
      </c>
      <c r="Q147">
        <f t="shared" si="157"/>
        <v>7.4035327727034967E-3</v>
      </c>
      <c r="R147">
        <f>+IFERROR(C147/3.974,"")</f>
        <v>16704.328132863611</v>
      </c>
      <c r="S147">
        <f>+IFERROR(E147/3.974,"")</f>
        <v>364.62003019627576</v>
      </c>
      <c r="T147">
        <f>+IFERROR(G147/3.974,"")</f>
        <v>10085.807750377453</v>
      </c>
      <c r="U147">
        <f>+IFERROR(I147/3.974,"")</f>
        <v>6253.9003522898838</v>
      </c>
      <c r="V147" s="12">
        <v>226596</v>
      </c>
      <c r="W147" s="1">
        <f t="shared" si="159"/>
        <v>3606</v>
      </c>
      <c r="X147" s="1">
        <f t="shared" si="127"/>
        <v>558</v>
      </c>
      <c r="Y147" s="34">
        <f>IFERROR(V147/3.974,0)</f>
        <v>57019.627579265223</v>
      </c>
      <c r="Z147" s="14">
        <v>157706</v>
      </c>
      <c r="AA147" s="2">
        <f t="shared" si="164"/>
        <v>2541</v>
      </c>
      <c r="AB147" s="29">
        <f t="shared" si="128"/>
        <v>0.69597874631502765</v>
      </c>
      <c r="AC147" s="32">
        <f t="shared" si="129"/>
        <v>508</v>
      </c>
      <c r="AD147" s="1">
        <f t="shared" si="160"/>
        <v>68890</v>
      </c>
      <c r="AE147" s="1">
        <f t="shared" si="165"/>
        <v>1065</v>
      </c>
      <c r="AF147" s="29">
        <f t="shared" si="130"/>
        <v>0.30402125368497235</v>
      </c>
      <c r="AG147" s="32">
        <f t="shared" si="131"/>
        <v>50</v>
      </c>
      <c r="AH147" s="34">
        <f t="shared" si="132"/>
        <v>0.29534109816971715</v>
      </c>
      <c r="AI147" s="34">
        <f>IFERROR(AD147/3.974,0)</f>
        <v>17335.17866129844</v>
      </c>
      <c r="AJ147" s="14">
        <v>22743</v>
      </c>
      <c r="AK147" s="2">
        <f t="shared" si="166"/>
        <v>215</v>
      </c>
      <c r="AL147" s="2">
        <f t="shared" si="133"/>
        <v>9.5436789772727071E-3</v>
      </c>
      <c r="AM147" s="34">
        <f>IFERROR(AJ147/3.974,0)</f>
        <v>5722.9491696024152</v>
      </c>
      <c r="AN147" s="34">
        <f t="shared" si="134"/>
        <v>0.34260277480680296</v>
      </c>
      <c r="AO147" s="14">
        <v>641</v>
      </c>
      <c r="AP147" s="2">
        <f t="shared" si="167"/>
        <v>-32</v>
      </c>
      <c r="AQ147" s="2">
        <f t="shared" si="161"/>
        <v>-4.7548291233283857E-2</v>
      </c>
      <c r="AR147" s="34">
        <f>IFERROR(AO147/3.974,0)</f>
        <v>161.29843985908403</v>
      </c>
      <c r="AS147" s="14">
        <v>1303</v>
      </c>
      <c r="AT147" s="2">
        <f t="shared" si="162"/>
        <v>1</v>
      </c>
      <c r="AU147" s="2">
        <f t="shared" si="135"/>
        <v>7.680491551458335E-4</v>
      </c>
      <c r="AV147" s="34">
        <f>IFERROR(AS147/3.974,0)</f>
        <v>327.8812279818822</v>
      </c>
      <c r="AW147" s="80">
        <f t="shared" si="136"/>
        <v>1.9628519349833541E-2</v>
      </c>
      <c r="AX147" s="14">
        <v>166</v>
      </c>
      <c r="AY147">
        <f t="shared" si="163"/>
        <v>0</v>
      </c>
      <c r="AZ147">
        <f t="shared" si="137"/>
        <v>0</v>
      </c>
      <c r="BA147" s="35">
        <f>IFERROR(AX147/3.974,0)</f>
        <v>41.771514846502264</v>
      </c>
      <c r="BB147" s="51">
        <f t="shared" si="138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39"/>
        <v>184</v>
      </c>
      <c r="BE147" s="51">
        <f t="shared" si="140"/>
        <v>7.4587539016579552E-3</v>
      </c>
      <c r="BF147" s="35">
        <f>IFERROR(BC147/3.974,0)</f>
        <v>6253.9003522898838</v>
      </c>
      <c r="BG147" s="35">
        <f t="shared" si="141"/>
        <v>0.37438802102948043</v>
      </c>
      <c r="BH147" s="45">
        <v>8038</v>
      </c>
      <c r="BI147" s="48">
        <f t="shared" si="142"/>
        <v>76</v>
      </c>
      <c r="BJ147" s="14">
        <v>28830</v>
      </c>
      <c r="BK147" s="48">
        <f t="shared" si="143"/>
        <v>761</v>
      </c>
      <c r="BL147" s="14">
        <v>20781</v>
      </c>
      <c r="BM147" s="48">
        <f t="shared" si="144"/>
        <v>190</v>
      </c>
      <c r="BN147" s="14">
        <v>7317</v>
      </c>
      <c r="BO147" s="48">
        <f t="shared" si="145"/>
        <v>86</v>
      </c>
      <c r="BP147" s="14">
        <v>1417</v>
      </c>
      <c r="BQ147" s="48">
        <f t="shared" si="146"/>
        <v>14</v>
      </c>
      <c r="BR147" s="17">
        <v>14</v>
      </c>
      <c r="BS147" s="24">
        <f t="shared" si="147"/>
        <v>0</v>
      </c>
      <c r="BT147" s="17">
        <v>81</v>
      </c>
      <c r="BU147" s="24">
        <f t="shared" si="148"/>
        <v>1</v>
      </c>
      <c r="BV147" s="17">
        <v>330</v>
      </c>
      <c r="BW147" s="24">
        <f t="shared" si="149"/>
        <v>11</v>
      </c>
      <c r="BX147" s="17">
        <v>676</v>
      </c>
      <c r="BY147" s="24">
        <f t="shared" si="150"/>
        <v>10</v>
      </c>
      <c r="BZ147" s="20">
        <v>348</v>
      </c>
      <c r="CA147" s="27">
        <f t="shared" si="151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170"/>
        <v>1070</v>
      </c>
      <c r="E148" s="10">
        <v>1471</v>
      </c>
      <c r="F148">
        <f t="shared" si="158"/>
        <v>22</v>
      </c>
      <c r="G148" s="10">
        <v>41038</v>
      </c>
      <c r="H148">
        <f t="shared" si="169"/>
        <v>957</v>
      </c>
      <c r="I148">
        <f t="shared" si="124"/>
        <v>24944</v>
      </c>
      <c r="J148">
        <f t="shared" si="125"/>
        <v>91</v>
      </c>
      <c r="K148">
        <f t="shared" si="152"/>
        <v>2.1807777267134152E-2</v>
      </c>
      <c r="L148">
        <f t="shared" si="153"/>
        <v>0.60839399285428375</v>
      </c>
      <c r="M148">
        <f t="shared" si="154"/>
        <v>0.36979822987858213</v>
      </c>
      <c r="N148">
        <f t="shared" si="126"/>
        <v>1.5862897128370867E-2</v>
      </c>
      <c r="O148">
        <f t="shared" si="155"/>
        <v>1.495581237253569E-2</v>
      </c>
      <c r="P148">
        <f t="shared" si="156"/>
        <v>2.3319849895219066E-2</v>
      </c>
      <c r="Q148">
        <f t="shared" si="157"/>
        <v>3.6481719050673509E-3</v>
      </c>
      <c r="R148">
        <f>+IFERROR(C148/3.974,"")</f>
        <v>16973.578258681428</v>
      </c>
      <c r="S148">
        <f>+IFERROR(E148/3.974,"")</f>
        <v>370.15601409159535</v>
      </c>
      <c r="T148">
        <f>+IFERROR(G148/3.974,"")</f>
        <v>10326.623049823855</v>
      </c>
      <c r="U148">
        <f>+IFERROR(I148/3.974,"")</f>
        <v>6276.7991947659784</v>
      </c>
      <c r="V148" s="12">
        <v>229831</v>
      </c>
      <c r="W148" s="1">
        <f t="shared" si="159"/>
        <v>3235</v>
      </c>
      <c r="X148" s="1">
        <f t="shared" si="127"/>
        <v>-371</v>
      </c>
      <c r="Y148" s="34">
        <f>IFERROR(V148/3.974,0)</f>
        <v>57833.668847508801</v>
      </c>
      <c r="Z148" s="14">
        <v>159856</v>
      </c>
      <c r="AA148" s="2">
        <f t="shared" si="164"/>
        <v>2150</v>
      </c>
      <c r="AB148" s="29">
        <f t="shared" si="128"/>
        <v>0.69553715556213047</v>
      </c>
      <c r="AC148" s="32">
        <f t="shared" si="129"/>
        <v>-391</v>
      </c>
      <c r="AD148" s="1">
        <f t="shared" si="160"/>
        <v>69975</v>
      </c>
      <c r="AE148" s="1">
        <f t="shared" si="165"/>
        <v>1085</v>
      </c>
      <c r="AF148" s="29">
        <f t="shared" si="130"/>
        <v>0.30446284443786958</v>
      </c>
      <c r="AG148" s="32">
        <f t="shared" si="131"/>
        <v>20</v>
      </c>
      <c r="AH148" s="34">
        <f t="shared" si="132"/>
        <v>0.33539412673879443</v>
      </c>
      <c r="AI148" s="34">
        <f>IFERROR(AD148/3.974,0)</f>
        <v>17608.203321590336</v>
      </c>
      <c r="AJ148" s="14">
        <v>22806</v>
      </c>
      <c r="AK148" s="2">
        <f t="shared" si="166"/>
        <v>63</v>
      </c>
      <c r="AL148" s="2">
        <f t="shared" si="133"/>
        <v>2.7700831024930483E-3</v>
      </c>
      <c r="AM148" s="34">
        <f>IFERROR(AJ148/3.974,0)</f>
        <v>5738.8022143935577</v>
      </c>
      <c r="AN148" s="34">
        <f t="shared" si="134"/>
        <v>0.3381020858968467</v>
      </c>
      <c r="AO148" s="14">
        <v>674</v>
      </c>
      <c r="AP148" s="2">
        <f t="shared" si="167"/>
        <v>33</v>
      </c>
      <c r="AQ148" s="2">
        <f t="shared" si="161"/>
        <v>5.1482059282371262E-2</v>
      </c>
      <c r="AR148" s="34">
        <f>IFERROR(AO148/3.974,0)</f>
        <v>169.60241570206341</v>
      </c>
      <c r="AS148" s="14">
        <v>1300</v>
      </c>
      <c r="AT148" s="2">
        <f t="shared" si="162"/>
        <v>-3</v>
      </c>
      <c r="AU148" s="2">
        <f t="shared" si="135"/>
        <v>-2.3023791250958991E-3</v>
      </c>
      <c r="AV148" s="34">
        <f>IFERROR(AS148/3.974,0)</f>
        <v>327.12632108706589</v>
      </c>
      <c r="AW148" s="80">
        <f t="shared" si="136"/>
        <v>1.9272678754095444E-2</v>
      </c>
      <c r="AX148" s="14">
        <v>164</v>
      </c>
      <c r="AY148">
        <f t="shared" si="163"/>
        <v>-2</v>
      </c>
      <c r="AZ148">
        <f t="shared" si="137"/>
        <v>-1.2048192771084376E-2</v>
      </c>
      <c r="BA148" s="35">
        <f>IFERROR(AX148/3.974,0)</f>
        <v>41.268243583291394</v>
      </c>
      <c r="BB148" s="51">
        <f t="shared" si="138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39"/>
        <v>91</v>
      </c>
      <c r="BE148" s="51">
        <f t="shared" si="140"/>
        <v>3.6615297951958503E-3</v>
      </c>
      <c r="BF148" s="35">
        <f>IFERROR(BC148/3.974,0)</f>
        <v>6276.7991947659784</v>
      </c>
      <c r="BG148" s="35">
        <f t="shared" si="141"/>
        <v>0.36979822987858213</v>
      </c>
      <c r="BH148" s="45">
        <v>8278</v>
      </c>
      <c r="BI148" s="48">
        <f t="shared" si="142"/>
        <v>240</v>
      </c>
      <c r="BJ148" s="14">
        <v>18937</v>
      </c>
      <c r="BK148" s="48">
        <f t="shared" si="143"/>
        <v>-9893</v>
      </c>
      <c r="BL148" s="14">
        <v>21267</v>
      </c>
      <c r="BM148" s="48">
        <f t="shared" si="144"/>
        <v>486</v>
      </c>
      <c r="BN148" s="14">
        <v>7508</v>
      </c>
      <c r="BO148" s="48">
        <f t="shared" si="145"/>
        <v>191</v>
      </c>
      <c r="BP148" s="14">
        <v>1463</v>
      </c>
      <c r="BQ148" s="48">
        <f t="shared" si="146"/>
        <v>46</v>
      </c>
      <c r="BR148" s="17">
        <v>14</v>
      </c>
      <c r="BS148" s="24">
        <f t="shared" si="147"/>
        <v>0</v>
      </c>
      <c r="BT148" s="17">
        <v>82</v>
      </c>
      <c r="BU148" s="24">
        <f t="shared" si="148"/>
        <v>1</v>
      </c>
      <c r="BV148" s="17">
        <v>334</v>
      </c>
      <c r="BW148" s="24">
        <f t="shared" si="149"/>
        <v>4</v>
      </c>
      <c r="BX148" s="17">
        <v>688</v>
      </c>
      <c r="BY148" s="24">
        <f t="shared" si="150"/>
        <v>12</v>
      </c>
      <c r="BZ148" s="20">
        <v>353</v>
      </c>
      <c r="CA148" s="27">
        <f t="shared" si="151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170"/>
        <v>1003</v>
      </c>
      <c r="E149" s="10">
        <v>1497</v>
      </c>
      <c r="F149">
        <f t="shared" si="158"/>
        <v>26</v>
      </c>
      <c r="G149" s="10">
        <v>42093</v>
      </c>
      <c r="H149">
        <f t="shared" si="169"/>
        <v>1055</v>
      </c>
      <c r="I149">
        <f t="shared" si="124"/>
        <v>24866</v>
      </c>
      <c r="J149">
        <f t="shared" si="125"/>
        <v>-78</v>
      </c>
      <c r="K149">
        <f t="shared" si="152"/>
        <v>2.1868061236414632E-2</v>
      </c>
      <c r="L149">
        <f t="shared" si="153"/>
        <v>0.61489131705036815</v>
      </c>
      <c r="M149">
        <f t="shared" si="154"/>
        <v>0.36324062171321725</v>
      </c>
      <c r="N149">
        <f t="shared" si="126"/>
        <v>1.465174710763118E-2</v>
      </c>
      <c r="O149">
        <f t="shared" si="155"/>
        <v>1.736806947227789E-2</v>
      </c>
      <c r="P149">
        <f t="shared" si="156"/>
        <v>2.5063549758867269E-2</v>
      </c>
      <c r="Q149">
        <f t="shared" si="157"/>
        <v>-3.1368133193919409E-3</v>
      </c>
      <c r="R149">
        <f>+IFERROR(C149/3.974,"")</f>
        <v>17225.968797181678</v>
      </c>
      <c r="S149">
        <f>+IFERROR(E149/3.974,"")</f>
        <v>376.6985405133367</v>
      </c>
      <c r="T149">
        <f>+IFERROR(G149/3.974,"")</f>
        <v>10592.098641167589</v>
      </c>
      <c r="U149">
        <f>+IFERROR(I149/3.974,"")</f>
        <v>6257.1716155007543</v>
      </c>
      <c r="V149" s="12">
        <v>232514</v>
      </c>
      <c r="W149" s="1">
        <f t="shared" si="159"/>
        <v>2683</v>
      </c>
      <c r="X149" s="1">
        <f t="shared" si="127"/>
        <v>-552</v>
      </c>
      <c r="Y149" s="34">
        <f>IFERROR(V149/3.974,0)</f>
        <v>58508.80724710619</v>
      </c>
      <c r="Z149" s="14">
        <v>161502</v>
      </c>
      <c r="AA149" s="2">
        <f t="shared" si="164"/>
        <v>1646</v>
      </c>
      <c r="AB149" s="29">
        <f t="shared" si="128"/>
        <v>0.69459043326423353</v>
      </c>
      <c r="AC149" s="32">
        <f t="shared" si="129"/>
        <v>-504</v>
      </c>
      <c r="AD149" s="1">
        <f t="shared" si="160"/>
        <v>71012</v>
      </c>
      <c r="AE149" s="1">
        <f t="shared" si="165"/>
        <v>1037</v>
      </c>
      <c r="AF149" s="29">
        <f t="shared" si="130"/>
        <v>0.30540956673576647</v>
      </c>
      <c r="AG149" s="32">
        <f t="shared" si="131"/>
        <v>-48</v>
      </c>
      <c r="AH149" s="34">
        <f t="shared" si="132"/>
        <v>0.38650764070070814</v>
      </c>
      <c r="AI149" s="34">
        <f>IFERROR(AD149/3.974,0)</f>
        <v>17869.149471565172</v>
      </c>
      <c r="AJ149" s="14">
        <v>22703</v>
      </c>
      <c r="AK149" s="2">
        <f t="shared" si="166"/>
        <v>-103</v>
      </c>
      <c r="AL149" s="2">
        <f t="shared" si="133"/>
        <v>-4.516355345084655E-3</v>
      </c>
      <c r="AM149" s="34">
        <f>IFERROR(AJ149/3.974,0)</f>
        <v>5712.8837443381981</v>
      </c>
      <c r="AN149" s="34">
        <f t="shared" si="134"/>
        <v>0.3316436835339488</v>
      </c>
      <c r="AO149" s="14">
        <v>681</v>
      </c>
      <c r="AP149" s="2">
        <f t="shared" si="167"/>
        <v>7</v>
      </c>
      <c r="AQ149" s="2">
        <f t="shared" si="161"/>
        <v>1.0385756676557945E-2</v>
      </c>
      <c r="AR149" s="34">
        <f>IFERROR(AO149/3.974,0)</f>
        <v>171.36386512330145</v>
      </c>
      <c r="AS149" s="14">
        <v>1317</v>
      </c>
      <c r="AT149" s="2">
        <f t="shared" si="162"/>
        <v>17</v>
      </c>
      <c r="AU149" s="2">
        <f t="shared" si="135"/>
        <v>1.3076923076922986E-2</v>
      </c>
      <c r="AV149" s="34">
        <f>IFERROR(AS149/3.974,0)</f>
        <v>331.40412682435829</v>
      </c>
      <c r="AW149" s="80">
        <f t="shared" si="136"/>
        <v>1.9238635035643332E-2</v>
      </c>
      <c r="AX149" s="14">
        <v>165</v>
      </c>
      <c r="AY149">
        <f t="shared" si="163"/>
        <v>1</v>
      </c>
      <c r="AZ149">
        <f t="shared" si="137"/>
        <v>6.0975609756097615E-3</v>
      </c>
      <c r="BA149" s="35">
        <f>IFERROR(AX149/3.974,0)</f>
        <v>41.519879214896825</v>
      </c>
      <c r="BB149" s="51">
        <f t="shared" si="138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39"/>
        <v>-78</v>
      </c>
      <c r="BE149" s="51">
        <f t="shared" si="140"/>
        <v>-3.1270044900577609E-3</v>
      </c>
      <c r="BF149" s="35">
        <f>IFERROR(BC149/3.974,0)</f>
        <v>6257.1716155007543</v>
      </c>
      <c r="BG149" s="35">
        <f t="shared" si="141"/>
        <v>0.36324062171321725</v>
      </c>
      <c r="BH149" s="45">
        <v>8441</v>
      </c>
      <c r="BI149" s="48">
        <f t="shared" si="142"/>
        <v>163</v>
      </c>
      <c r="BJ149" s="14">
        <v>29345</v>
      </c>
      <c r="BK149" s="48">
        <f t="shared" si="143"/>
        <v>10408</v>
      </c>
      <c r="BL149" s="14">
        <v>21561</v>
      </c>
      <c r="BM149" s="48">
        <f t="shared" si="144"/>
        <v>294</v>
      </c>
      <c r="BN149" s="14">
        <v>7628</v>
      </c>
      <c r="BO149" s="48">
        <f t="shared" si="145"/>
        <v>120</v>
      </c>
      <c r="BP149" s="14">
        <v>1481</v>
      </c>
      <c r="BQ149" s="48">
        <f t="shared" si="146"/>
        <v>18</v>
      </c>
      <c r="BR149" s="17">
        <v>14</v>
      </c>
      <c r="BS149" s="24">
        <f t="shared" si="147"/>
        <v>0</v>
      </c>
      <c r="BT149" s="17">
        <v>83</v>
      </c>
      <c r="BU149" s="24">
        <f t="shared" si="148"/>
        <v>1</v>
      </c>
      <c r="BV149" s="17">
        <v>339</v>
      </c>
      <c r="BW149" s="24">
        <f t="shared" si="149"/>
        <v>5</v>
      </c>
      <c r="BX149" s="17">
        <v>703</v>
      </c>
      <c r="BY149" s="24">
        <f t="shared" si="150"/>
        <v>15</v>
      </c>
      <c r="BZ149" s="20">
        <v>358</v>
      </c>
      <c r="CA149" s="27">
        <f t="shared" si="151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170"/>
        <v>968</v>
      </c>
      <c r="E150" s="10">
        <v>1522</v>
      </c>
      <c r="F150">
        <f t="shared" si="158"/>
        <v>25</v>
      </c>
      <c r="G150" s="10">
        <v>43330</v>
      </c>
      <c r="H150">
        <f t="shared" si="169"/>
        <v>1237</v>
      </c>
      <c r="I150">
        <f t="shared" si="124"/>
        <v>24572</v>
      </c>
      <c r="J150">
        <f t="shared" si="125"/>
        <v>-294</v>
      </c>
      <c r="K150">
        <f t="shared" si="152"/>
        <v>2.1923254206038259E-2</v>
      </c>
      <c r="L150">
        <f t="shared" si="153"/>
        <v>0.62413574556349394</v>
      </c>
      <c r="M150">
        <f t="shared" si="154"/>
        <v>0.35394100023046787</v>
      </c>
      <c r="N150">
        <f t="shared" si="126"/>
        <v>1.39433049089652E-2</v>
      </c>
      <c r="O150">
        <f t="shared" si="155"/>
        <v>1.6425755584756899E-2</v>
      </c>
      <c r="P150">
        <f t="shared" si="156"/>
        <v>2.8548349873067157E-2</v>
      </c>
      <c r="Q150">
        <f t="shared" si="157"/>
        <v>-1.1964838027022627E-2</v>
      </c>
      <c r="R150">
        <f>+IFERROR(C150/3.974,"")</f>
        <v>17469.552088575743</v>
      </c>
      <c r="S150">
        <f>+IFERROR(E150/3.974,"")</f>
        <v>382.98943130347254</v>
      </c>
      <c r="T150">
        <f>+IFERROR(G150/3.974,"")</f>
        <v>10903.371917463512</v>
      </c>
      <c r="U150">
        <f>+IFERROR(I150/3.974,"")</f>
        <v>6183.1907398087569</v>
      </c>
      <c r="V150" s="10">
        <v>234954</v>
      </c>
      <c r="W150">
        <f t="shared" si="159"/>
        <v>2440</v>
      </c>
      <c r="X150">
        <f t="shared" si="127"/>
        <v>-243</v>
      </c>
      <c r="Y150" s="35">
        <f>IFERROR(V150/3.974,0)</f>
        <v>59122.798188223453</v>
      </c>
      <c r="Z150" s="10">
        <v>163093</v>
      </c>
      <c r="AA150" s="2">
        <f t="shared" si="164"/>
        <v>1591</v>
      </c>
      <c r="AB150" s="29">
        <f t="shared" si="128"/>
        <v>0.69414864186181124</v>
      </c>
      <c r="AC150" s="32">
        <f t="shared" si="129"/>
        <v>-55</v>
      </c>
      <c r="AD150">
        <f t="shared" si="160"/>
        <v>71861</v>
      </c>
      <c r="AE150" s="1">
        <f t="shared" si="165"/>
        <v>849</v>
      </c>
      <c r="AF150" s="29">
        <f t="shared" si="130"/>
        <v>0.30585135813818876</v>
      </c>
      <c r="AG150" s="32">
        <f t="shared" si="131"/>
        <v>-188</v>
      </c>
      <c r="AH150" s="34">
        <f t="shared" si="132"/>
        <v>0.34795081967213115</v>
      </c>
      <c r="AI150" s="34">
        <f>IFERROR(AD150/3.974,0)</f>
        <v>18082.788122798189</v>
      </c>
      <c r="AJ150" s="10">
        <v>22458</v>
      </c>
      <c r="AK150" s="2">
        <f t="shared" si="166"/>
        <v>-245</v>
      </c>
      <c r="AL150" s="2">
        <f t="shared" si="133"/>
        <v>-1.0791525349072795E-2</v>
      </c>
      <c r="AM150" s="34">
        <f>IFERROR(AJ150/3.974,0)</f>
        <v>5651.2330145948663</v>
      </c>
      <c r="AN150" s="34">
        <f t="shared" si="134"/>
        <v>0.32349043558423601</v>
      </c>
      <c r="AO150" s="10">
        <v>633</v>
      </c>
      <c r="AP150" s="2">
        <f t="shared" si="167"/>
        <v>-48</v>
      </c>
      <c r="AQ150" s="2">
        <f t="shared" si="161"/>
        <v>-7.0484581497797349E-2</v>
      </c>
      <c r="AR150" s="34">
        <f>IFERROR(AO150/3.974,0)</f>
        <v>159.28535480624055</v>
      </c>
      <c r="AS150" s="10">
        <v>1320</v>
      </c>
      <c r="AT150" s="2">
        <f t="shared" si="162"/>
        <v>3</v>
      </c>
      <c r="AU150" s="2">
        <f t="shared" si="135"/>
        <v>2.277904328018332E-3</v>
      </c>
      <c r="AV150" s="34">
        <f>IFERROR(AS150/3.974,0)</f>
        <v>332.1590337191746</v>
      </c>
      <c r="AW150" s="80">
        <f t="shared" si="136"/>
        <v>1.9013597603134362E-2</v>
      </c>
      <c r="AX150" s="10">
        <v>161</v>
      </c>
      <c r="AY150">
        <f t="shared" si="163"/>
        <v>-4</v>
      </c>
      <c r="AZ150">
        <f t="shared" si="137"/>
        <v>-2.4242424242424288E-2</v>
      </c>
      <c r="BA150" s="35">
        <f>IFERROR(AX150/3.974,0)</f>
        <v>40.513336688475086</v>
      </c>
      <c r="BB150" s="51">
        <f t="shared" si="138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39"/>
        <v>-294</v>
      </c>
      <c r="BE150" s="51">
        <f t="shared" si="140"/>
        <v>-1.1823373280784977E-2</v>
      </c>
      <c r="BF150" s="35">
        <f>IFERROR(BC150/3.974,0)</f>
        <v>6183.1907398087569</v>
      </c>
      <c r="BG150" s="35">
        <f t="shared" si="141"/>
        <v>0.35394100023046787</v>
      </c>
      <c r="BH150" s="45">
        <v>8582</v>
      </c>
      <c r="BI150" s="48">
        <f t="shared" si="142"/>
        <v>141</v>
      </c>
      <c r="BJ150" s="14">
        <v>29706</v>
      </c>
      <c r="BK150" s="48">
        <f t="shared" si="143"/>
        <v>361</v>
      </c>
      <c r="BL150" s="14">
        <v>21855</v>
      </c>
      <c r="BM150" s="48">
        <f t="shared" si="144"/>
        <v>294</v>
      </c>
      <c r="BN150" s="14">
        <v>7762</v>
      </c>
      <c r="BO150" s="48">
        <f t="shared" si="145"/>
        <v>134</v>
      </c>
      <c r="BP150" s="14">
        <v>1519</v>
      </c>
      <c r="BQ150" s="48">
        <f t="shared" si="146"/>
        <v>38</v>
      </c>
      <c r="BR150" s="17">
        <v>15</v>
      </c>
      <c r="BS150" s="24">
        <f t="shared" si="147"/>
        <v>1</v>
      </c>
      <c r="BT150" s="17">
        <v>85</v>
      </c>
      <c r="BU150" s="24">
        <f t="shared" si="148"/>
        <v>2</v>
      </c>
      <c r="BV150" s="17">
        <v>344</v>
      </c>
      <c r="BW150" s="24">
        <f t="shared" si="149"/>
        <v>5</v>
      </c>
      <c r="BX150" s="17">
        <v>713</v>
      </c>
      <c r="BY150" s="24">
        <f t="shared" si="150"/>
        <v>10</v>
      </c>
      <c r="BZ150" s="20">
        <v>365</v>
      </c>
      <c r="CA150" s="27">
        <f t="shared" si="151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170"/>
        <v>807</v>
      </c>
      <c r="E151" s="10">
        <v>1553</v>
      </c>
      <c r="F151">
        <f t="shared" si="158"/>
        <v>31</v>
      </c>
      <c r="G151" s="10">
        <v>44792</v>
      </c>
      <c r="H151">
        <f t="shared" si="169"/>
        <v>1462</v>
      </c>
      <c r="I151">
        <f t="shared" si="124"/>
        <v>23886</v>
      </c>
      <c r="J151">
        <f t="shared" si="125"/>
        <v>-686</v>
      </c>
      <c r="K151">
        <f t="shared" si="152"/>
        <v>2.2112742236334384E-2</v>
      </c>
      <c r="L151">
        <f t="shared" si="153"/>
        <v>0.63778103686406284</v>
      </c>
      <c r="M151">
        <f t="shared" si="154"/>
        <v>0.34010622089960274</v>
      </c>
      <c r="N151">
        <f t="shared" si="126"/>
        <v>1.1490652276060428E-2</v>
      </c>
      <c r="O151">
        <f t="shared" si="155"/>
        <v>1.9961365099806824E-2</v>
      </c>
      <c r="P151">
        <f t="shared" si="156"/>
        <v>3.2639757099482053E-2</v>
      </c>
      <c r="Q151">
        <f t="shared" si="157"/>
        <v>-2.8719752156074689E-2</v>
      </c>
      <c r="R151">
        <f>+IFERROR(C151/3.974,"")</f>
        <v>17672.622043281328</v>
      </c>
      <c r="S151">
        <f>+IFERROR(E151/3.974,"")</f>
        <v>390.79013588324102</v>
      </c>
      <c r="T151">
        <f>+IFERROR(G151/3.974,"")</f>
        <v>11271.263210870658</v>
      </c>
      <c r="U151">
        <f>+IFERROR(I151/3.974,"")</f>
        <v>6010.5686965274281</v>
      </c>
      <c r="V151" s="10">
        <v>237489</v>
      </c>
      <c r="W151">
        <f t="shared" si="159"/>
        <v>2535</v>
      </c>
      <c r="X151">
        <f t="shared" si="127"/>
        <v>95</v>
      </c>
      <c r="Y151" s="35">
        <f>IFERROR(V151/3.974,0)</f>
        <v>59760.694514343231</v>
      </c>
      <c r="Z151" s="10">
        <v>164843</v>
      </c>
      <c r="AA151" s="2">
        <f t="shared" si="164"/>
        <v>1750</v>
      </c>
      <c r="AB151" s="29">
        <f t="shared" si="128"/>
        <v>0.69410793763079548</v>
      </c>
      <c r="AC151" s="32">
        <f t="shared" si="129"/>
        <v>159</v>
      </c>
      <c r="AD151">
        <f t="shared" si="160"/>
        <v>72646</v>
      </c>
      <c r="AE151" s="1">
        <f t="shared" si="165"/>
        <v>785</v>
      </c>
      <c r="AF151" s="29">
        <f t="shared" si="130"/>
        <v>0.30589206236920446</v>
      </c>
      <c r="AG151" s="32">
        <f t="shared" si="131"/>
        <v>-64</v>
      </c>
      <c r="AH151" s="34">
        <f t="shared" si="132"/>
        <v>0.30966469428007892</v>
      </c>
      <c r="AI151" s="34">
        <f>IFERROR(AD151/3.974,0)</f>
        <v>18280.322093608454</v>
      </c>
      <c r="AJ151" s="10">
        <v>21784</v>
      </c>
      <c r="AK151" s="2">
        <f t="shared" si="166"/>
        <v>-674</v>
      </c>
      <c r="AL151" s="2">
        <f t="shared" si="133"/>
        <v>-3.0011577166265901E-2</v>
      </c>
      <c r="AM151" s="34">
        <f>IFERROR(AJ151/3.974,0)</f>
        <v>5481.6305988928034</v>
      </c>
      <c r="AN151" s="34">
        <f t="shared" si="134"/>
        <v>0.3101764178211901</v>
      </c>
      <c r="AO151" s="10">
        <v>598</v>
      </c>
      <c r="AP151">
        <f t="shared" ref="AP151:AP155" si="171">AO151-AO150</f>
        <v>-35</v>
      </c>
      <c r="AQ151" s="2">
        <f t="shared" si="161"/>
        <v>-5.5292259083728257E-2</v>
      </c>
      <c r="AR151" s="34">
        <f>IFERROR(AO151/3.974,0)</f>
        <v>150.47810770005032</v>
      </c>
      <c r="AS151" s="10">
        <v>1340</v>
      </c>
      <c r="AT151" s="2">
        <f t="shared" si="162"/>
        <v>20</v>
      </c>
      <c r="AU151" s="2">
        <f t="shared" si="135"/>
        <v>1.5151515151515138E-2</v>
      </c>
      <c r="AV151" s="34">
        <f>IFERROR(AS151/3.974,0)</f>
        <v>337.19174635128331</v>
      </c>
      <c r="AW151" s="80">
        <f t="shared" si="136"/>
        <v>1.9079893494325869E-2</v>
      </c>
      <c r="AX151" s="10">
        <v>164</v>
      </c>
      <c r="AY151">
        <f t="shared" si="163"/>
        <v>3</v>
      </c>
      <c r="AZ151">
        <f t="shared" si="137"/>
        <v>1.8633540372670732E-2</v>
      </c>
      <c r="BA151" s="35">
        <f>IFERROR(AX151/3.974,0)</f>
        <v>41.268243583291394</v>
      </c>
      <c r="BB151" s="51">
        <f t="shared" si="138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39"/>
        <v>-686</v>
      </c>
      <c r="BE151" s="51">
        <f t="shared" si="140"/>
        <v>-2.7917955396386085E-2</v>
      </c>
      <c r="BF151" s="35">
        <f>IFERROR(BC151/3.974,0)</f>
        <v>6010.5686965274281</v>
      </c>
      <c r="BG151" s="35">
        <f t="shared" si="141"/>
        <v>0.34010622089960274</v>
      </c>
      <c r="BH151" s="45">
        <v>8665</v>
      </c>
      <c r="BI151" s="48">
        <f t="shared" si="142"/>
        <v>83</v>
      </c>
      <c r="BJ151" s="14">
        <v>30036</v>
      </c>
      <c r="BK151" s="48">
        <f t="shared" si="143"/>
        <v>330</v>
      </c>
      <c r="BL151" s="14">
        <v>22135</v>
      </c>
      <c r="BM151" s="48">
        <f t="shared" si="144"/>
        <v>280</v>
      </c>
      <c r="BN151" s="14">
        <v>7862</v>
      </c>
      <c r="BO151" s="48">
        <f t="shared" si="145"/>
        <v>100</v>
      </c>
      <c r="BP151" s="14">
        <v>1533</v>
      </c>
      <c r="BQ151" s="48">
        <f t="shared" si="146"/>
        <v>14</v>
      </c>
      <c r="BR151" s="17">
        <v>15</v>
      </c>
      <c r="BS151" s="24">
        <f t="shared" si="147"/>
        <v>0</v>
      </c>
      <c r="BT151" s="17">
        <v>86</v>
      </c>
      <c r="BU151" s="24">
        <f t="shared" si="148"/>
        <v>1</v>
      </c>
      <c r="BV151" s="17">
        <v>353</v>
      </c>
      <c r="BW151" s="24">
        <f t="shared" si="149"/>
        <v>9</v>
      </c>
      <c r="BX151" s="17">
        <v>728</v>
      </c>
      <c r="BY151" s="24">
        <f t="shared" si="150"/>
        <v>15</v>
      </c>
      <c r="BZ151" s="20">
        <v>371</v>
      </c>
      <c r="CA151" s="27">
        <f t="shared" si="151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170"/>
        <v>1187</v>
      </c>
      <c r="E152" s="10">
        <v>1574</v>
      </c>
      <c r="F152">
        <f t="shared" si="158"/>
        <v>21</v>
      </c>
      <c r="G152" s="10">
        <v>45658</v>
      </c>
      <c r="H152">
        <f t="shared" si="169"/>
        <v>866</v>
      </c>
      <c r="I152">
        <f t="shared" si="124"/>
        <v>24186</v>
      </c>
      <c r="J152">
        <f t="shared" si="125"/>
        <v>300</v>
      </c>
      <c r="K152">
        <f t="shared" si="152"/>
        <v>2.2039261810747991E-2</v>
      </c>
      <c r="L152">
        <f t="shared" si="153"/>
        <v>0.63930661737937211</v>
      </c>
      <c r="M152">
        <f t="shared" si="154"/>
        <v>0.33865412080987989</v>
      </c>
      <c r="N152">
        <f t="shared" si="126"/>
        <v>1.6620459828054553E-2</v>
      </c>
      <c r="O152">
        <f t="shared" si="155"/>
        <v>1.3341804320203304E-2</v>
      </c>
      <c r="P152">
        <f t="shared" si="156"/>
        <v>1.8967103245871478E-2</v>
      </c>
      <c r="Q152">
        <f t="shared" si="157"/>
        <v>1.2403870007442322E-2</v>
      </c>
      <c r="R152">
        <f>+IFERROR(C152/3.974,"")</f>
        <v>17971.313537996979</v>
      </c>
      <c r="S152">
        <f>+IFERROR(E152/3.974,"")</f>
        <v>396.07448414695517</v>
      </c>
      <c r="T152">
        <f>+IFERROR(G152/3.974,"")</f>
        <v>11489.179667840966</v>
      </c>
      <c r="U152">
        <f>+IFERROR(I152/3.974,"")</f>
        <v>6086.0593860090585</v>
      </c>
      <c r="V152" s="10">
        <v>240995</v>
      </c>
      <c r="W152">
        <f t="shared" si="159"/>
        <v>3506</v>
      </c>
      <c r="X152">
        <f t="shared" si="127"/>
        <v>971</v>
      </c>
      <c r="Y152" s="35">
        <f>IFERROR(V152/3.974,0)</f>
        <v>60642.929038751885</v>
      </c>
      <c r="Z152" s="10">
        <v>167264</v>
      </c>
      <c r="AA152" s="2">
        <f t="shared" si="164"/>
        <v>2421</v>
      </c>
      <c r="AB152" s="29">
        <f t="shared" si="128"/>
        <v>0.69405589327579409</v>
      </c>
      <c r="AC152" s="32">
        <f t="shared" si="129"/>
        <v>671</v>
      </c>
      <c r="AD152">
        <f t="shared" si="160"/>
        <v>73731</v>
      </c>
      <c r="AE152" s="1">
        <f t="shared" si="165"/>
        <v>1085</v>
      </c>
      <c r="AF152" s="29">
        <f t="shared" si="130"/>
        <v>0.30594410672420591</v>
      </c>
      <c r="AG152" s="32">
        <f t="shared" si="131"/>
        <v>300</v>
      </c>
      <c r="AH152" s="34">
        <f t="shared" si="132"/>
        <v>0.309469480889903</v>
      </c>
      <c r="AI152" s="34">
        <f>IFERROR(AD152/3.974,0)</f>
        <v>18553.34675390035</v>
      </c>
      <c r="AJ152" s="10">
        <v>22071</v>
      </c>
      <c r="AK152" s="2">
        <f t="shared" si="166"/>
        <v>287</v>
      </c>
      <c r="AL152" s="2">
        <f t="shared" si="133"/>
        <v>1.3174807197943394E-2</v>
      </c>
      <c r="AM152" s="34">
        <f>IFERROR(AJ152/3.974,0)</f>
        <v>5553.8500251635633</v>
      </c>
      <c r="AN152" s="34">
        <f t="shared" si="134"/>
        <v>0.30903973788120642</v>
      </c>
      <c r="AO152" s="10">
        <v>626</v>
      </c>
      <c r="AP152">
        <f t="shared" si="171"/>
        <v>28</v>
      </c>
      <c r="AQ152" s="2">
        <f t="shared" si="161"/>
        <v>4.6822742474916357E-2</v>
      </c>
      <c r="AR152" s="34">
        <f>IFERROR(AO152/3.974,0)</f>
        <v>157.52390538500251</v>
      </c>
      <c r="AS152" s="10">
        <v>1332</v>
      </c>
      <c r="AT152" s="2">
        <f t="shared" si="162"/>
        <v>-8</v>
      </c>
      <c r="AU152" s="2">
        <f t="shared" si="135"/>
        <v>-5.9701492537312939E-3</v>
      </c>
      <c r="AV152" s="34">
        <f>IFERROR(AS152/3.974,0)</f>
        <v>335.17866129843986</v>
      </c>
      <c r="AW152" s="80">
        <f t="shared" si="136"/>
        <v>1.8650760312526254E-2</v>
      </c>
      <c r="AX152" s="10">
        <v>157</v>
      </c>
      <c r="AY152">
        <f t="shared" si="163"/>
        <v>-7</v>
      </c>
      <c r="AZ152">
        <f t="shared" si="137"/>
        <v>-4.2682926829268331E-2</v>
      </c>
      <c r="BA152" s="35">
        <f>IFERROR(AX152/3.974,0)</f>
        <v>39.506794162053346</v>
      </c>
      <c r="BB152" s="51">
        <f t="shared" si="138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39"/>
        <v>300</v>
      </c>
      <c r="BE152" s="51">
        <f t="shared" si="140"/>
        <v>1.2559658377292227E-2</v>
      </c>
      <c r="BF152" s="35">
        <f>IFERROR(BC152/3.974,0)</f>
        <v>6086.0593860090585</v>
      </c>
      <c r="BG152" s="35">
        <f t="shared" si="141"/>
        <v>0.33865412080987989</v>
      </c>
      <c r="BH152" s="45">
        <v>8826</v>
      </c>
      <c r="BI152" s="48">
        <f t="shared" si="142"/>
        <v>161</v>
      </c>
      <c r="BJ152" s="14">
        <v>30553</v>
      </c>
      <c r="BK152" s="48">
        <f t="shared" si="143"/>
        <v>517</v>
      </c>
      <c r="BL152" s="14">
        <v>22453</v>
      </c>
      <c r="BM152" s="48">
        <f t="shared" si="144"/>
        <v>318</v>
      </c>
      <c r="BN152" s="14">
        <v>8012</v>
      </c>
      <c r="BO152" s="48">
        <f t="shared" si="145"/>
        <v>150</v>
      </c>
      <c r="BP152" s="14">
        <v>1574</v>
      </c>
      <c r="BQ152" s="48">
        <f t="shared" si="146"/>
        <v>41</v>
      </c>
      <c r="BR152" s="17">
        <v>16</v>
      </c>
      <c r="BS152" s="24">
        <f t="shared" si="147"/>
        <v>1</v>
      </c>
      <c r="BT152" s="17">
        <v>86</v>
      </c>
      <c r="BU152" s="24">
        <f t="shared" si="148"/>
        <v>0</v>
      </c>
      <c r="BV152" s="17">
        <v>359</v>
      </c>
      <c r="BW152" s="24">
        <f t="shared" si="149"/>
        <v>6</v>
      </c>
      <c r="BX152" s="17">
        <v>736</v>
      </c>
      <c r="BY152" s="24">
        <f t="shared" si="150"/>
        <v>8</v>
      </c>
      <c r="BZ152" s="20">
        <v>377</v>
      </c>
      <c r="CA152" s="27">
        <f t="shared" si="151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170"/>
        <v>1142</v>
      </c>
      <c r="E153" s="10">
        <v>1591</v>
      </c>
      <c r="F153">
        <f t="shared" si="158"/>
        <v>17</v>
      </c>
      <c r="G153" s="10">
        <v>46675</v>
      </c>
      <c r="H153">
        <f t="shared" si="169"/>
        <v>1017</v>
      </c>
      <c r="I153">
        <f t="shared" si="124"/>
        <v>24294</v>
      </c>
      <c r="J153">
        <f t="shared" si="125"/>
        <v>108</v>
      </c>
      <c r="K153">
        <f t="shared" si="152"/>
        <v>2.1926681367144433E-2</v>
      </c>
      <c r="L153">
        <f t="shared" si="153"/>
        <v>0.64326074972436609</v>
      </c>
      <c r="M153">
        <f t="shared" si="154"/>
        <v>0.33481256890848954</v>
      </c>
      <c r="N153">
        <f t="shared" si="126"/>
        <v>1.5738699007717752E-2</v>
      </c>
      <c r="O153">
        <f t="shared" si="155"/>
        <v>1.0685103708359522E-2</v>
      </c>
      <c r="P153">
        <f t="shared" si="156"/>
        <v>2.1788966256025711E-2</v>
      </c>
      <c r="Q153">
        <f t="shared" si="157"/>
        <v>4.4455421091627563E-3</v>
      </c>
      <c r="R153">
        <f>+IFERROR(C153/3.974,"")</f>
        <v>18258.681429290387</v>
      </c>
      <c r="S153">
        <f>+IFERROR(E153/3.974,"")</f>
        <v>400.35228988424757</v>
      </c>
      <c r="T153">
        <f>+IFERROR(G153/3.974,"")</f>
        <v>11745.093105183694</v>
      </c>
      <c r="U153">
        <f>+IFERROR(I153/3.974,"")</f>
        <v>6113.2360342224456</v>
      </c>
      <c r="V153" s="10">
        <v>244280</v>
      </c>
      <c r="W153">
        <f t="shared" si="159"/>
        <v>3285</v>
      </c>
      <c r="X153">
        <f t="shared" si="127"/>
        <v>-221</v>
      </c>
      <c r="Y153" s="35">
        <f>IFERROR(V153/3.974,0)</f>
        <v>61469.552088575736</v>
      </c>
      <c r="Z153" s="10">
        <v>169495</v>
      </c>
      <c r="AA153" s="2">
        <f t="shared" si="164"/>
        <v>2231</v>
      </c>
      <c r="AB153" s="29">
        <f t="shared" si="128"/>
        <v>0.69385541182249877</v>
      </c>
      <c r="AC153" s="32">
        <f t="shared" si="129"/>
        <v>-190</v>
      </c>
      <c r="AD153">
        <f t="shared" si="160"/>
        <v>74785</v>
      </c>
      <c r="AE153" s="1">
        <f t="shared" si="165"/>
        <v>1054</v>
      </c>
      <c r="AF153" s="29">
        <f t="shared" si="130"/>
        <v>0.30614458817750123</v>
      </c>
      <c r="AG153" s="32">
        <f t="shared" si="131"/>
        <v>-31</v>
      </c>
      <c r="AH153" s="34">
        <f t="shared" si="132"/>
        <v>0.32085235920852362</v>
      </c>
      <c r="AI153" s="34">
        <f>IFERROR(AD153/3.974,0)</f>
        <v>18818.570709612479</v>
      </c>
      <c r="AJ153" s="10">
        <v>22069</v>
      </c>
      <c r="AK153" s="2">
        <f t="shared" si="166"/>
        <v>-2</v>
      </c>
      <c r="AL153" s="2">
        <f t="shared" si="133"/>
        <v>-9.0616646277963397E-5</v>
      </c>
      <c r="AM153" s="34">
        <f>IFERROR(AJ153/3.974,0)</f>
        <v>5553.3467539003523</v>
      </c>
      <c r="AN153" s="34">
        <f t="shared" si="134"/>
        <v>0.30414829106945973</v>
      </c>
      <c r="AO153" s="10">
        <v>586</v>
      </c>
      <c r="AP153">
        <f t="shared" si="171"/>
        <v>-40</v>
      </c>
      <c r="AQ153" s="2">
        <f t="shared" si="161"/>
        <v>-6.3897763578274813E-2</v>
      </c>
      <c r="AR153" s="34">
        <f>IFERROR(AO153/3.974,0)</f>
        <v>147.45848012078508</v>
      </c>
      <c r="AS153" s="10">
        <v>1483</v>
      </c>
      <c r="AT153" s="2">
        <f t="shared" si="162"/>
        <v>151</v>
      </c>
      <c r="AU153" s="2">
        <f t="shared" si="135"/>
        <v>0.11336336336336328</v>
      </c>
      <c r="AV153" s="34">
        <f>IFERROR(AS153/3.974,0)</f>
        <v>373.17564167086056</v>
      </c>
      <c r="AW153" s="80">
        <f t="shared" si="136"/>
        <v>2.0438257993384785E-2</v>
      </c>
      <c r="AX153" s="10">
        <v>156</v>
      </c>
      <c r="AY153">
        <f t="shared" si="163"/>
        <v>-1</v>
      </c>
      <c r="AZ153">
        <f t="shared" si="137"/>
        <v>-6.3694267515923553E-3</v>
      </c>
      <c r="BA153" s="35">
        <f>IFERROR(AX153/3.974,0)</f>
        <v>39.255158530447908</v>
      </c>
      <c r="BB153" s="51">
        <f t="shared" si="138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39"/>
        <v>108</v>
      </c>
      <c r="BE153" s="51">
        <f t="shared" si="140"/>
        <v>4.4653932026792464E-3</v>
      </c>
      <c r="BF153" s="35">
        <f>IFERROR(BC153/3.974,0)</f>
        <v>6113.2360342224456</v>
      </c>
      <c r="BG153" s="35">
        <f t="shared" si="141"/>
        <v>0.33481256890848954</v>
      </c>
      <c r="BH153" s="45">
        <v>9022</v>
      </c>
      <c r="BI153" s="48">
        <f t="shared" si="142"/>
        <v>196</v>
      </c>
      <c r="BJ153" s="14">
        <v>31005</v>
      </c>
      <c r="BK153" s="48">
        <f t="shared" si="143"/>
        <v>452</v>
      </c>
      <c r="BL153" s="14">
        <v>22765</v>
      </c>
      <c r="BM153" s="48">
        <f t="shared" si="144"/>
        <v>312</v>
      </c>
      <c r="BN153" s="14">
        <v>8158</v>
      </c>
      <c r="BO153" s="48">
        <f t="shared" si="145"/>
        <v>146</v>
      </c>
      <c r="BP153" s="14">
        <v>1610</v>
      </c>
      <c r="BQ153" s="48">
        <f t="shared" si="146"/>
        <v>36</v>
      </c>
      <c r="BR153" s="17">
        <v>16</v>
      </c>
      <c r="BS153" s="24">
        <f t="shared" si="147"/>
        <v>0</v>
      </c>
      <c r="BT153" s="17">
        <v>86</v>
      </c>
      <c r="BU153" s="24">
        <f t="shared" si="148"/>
        <v>0</v>
      </c>
      <c r="BV153" s="17">
        <v>364</v>
      </c>
      <c r="BW153" s="24">
        <f t="shared" si="149"/>
        <v>5</v>
      </c>
      <c r="BX153" s="17">
        <v>746</v>
      </c>
      <c r="BY153" s="24">
        <f t="shared" si="150"/>
        <v>10</v>
      </c>
      <c r="BZ153" s="20">
        <v>379</v>
      </c>
      <c r="CA153" s="27">
        <f t="shared" si="151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170"/>
        <v>1091</v>
      </c>
      <c r="E154" s="10">
        <v>1609</v>
      </c>
      <c r="F154">
        <f t="shared" si="158"/>
        <v>18</v>
      </c>
      <c r="G154" s="10">
        <v>47484</v>
      </c>
      <c r="H154">
        <f t="shared" si="169"/>
        <v>809</v>
      </c>
      <c r="I154">
        <f t="shared" si="124"/>
        <v>24558</v>
      </c>
      <c r="J154">
        <f t="shared" si="125"/>
        <v>264</v>
      </c>
      <c r="K154">
        <f t="shared" si="152"/>
        <v>2.1846274999660562E-2</v>
      </c>
      <c r="L154">
        <f t="shared" si="153"/>
        <v>0.64471629713106404</v>
      </c>
      <c r="M154">
        <f t="shared" si="154"/>
        <v>0.33343742786927538</v>
      </c>
      <c r="N154">
        <f t="shared" si="126"/>
        <v>1.4813105049490164E-2</v>
      </c>
      <c r="O154">
        <f t="shared" si="155"/>
        <v>1.1187072715972654E-2</v>
      </c>
      <c r="P154">
        <f t="shared" si="156"/>
        <v>1.7037317833375452E-2</v>
      </c>
      <c r="Q154">
        <f t="shared" si="157"/>
        <v>1.0750061079892499E-2</v>
      </c>
      <c r="R154">
        <f>+IFERROR(C154/3.974,"")</f>
        <v>18533.215903371918</v>
      </c>
      <c r="S154">
        <f>+IFERROR(E154/3.974,"")</f>
        <v>404.8817312531454</v>
      </c>
      <c r="T154">
        <f>+IFERROR(G154/3.974,"")</f>
        <v>11948.66633115249</v>
      </c>
      <c r="U154">
        <f>+IFERROR(I154/3.974,"")</f>
        <v>6179.6678409662809</v>
      </c>
      <c r="V154" s="10">
        <v>247212</v>
      </c>
      <c r="W154">
        <f t="shared" si="159"/>
        <v>2932</v>
      </c>
      <c r="X154">
        <f t="shared" si="127"/>
        <v>-353</v>
      </c>
      <c r="Y154" s="35">
        <f>IFERROR(V154/3.974,0)</f>
        <v>62207.347760442877</v>
      </c>
      <c r="Z154" s="10">
        <v>171578</v>
      </c>
      <c r="AA154" s="2">
        <f t="shared" si="164"/>
        <v>2083</v>
      </c>
      <c r="AB154" s="29">
        <f t="shared" si="128"/>
        <v>0.69405206866980562</v>
      </c>
      <c r="AC154" s="32">
        <f t="shared" si="129"/>
        <v>-148</v>
      </c>
      <c r="AD154">
        <f t="shared" si="160"/>
        <v>75634</v>
      </c>
      <c r="AE154" s="1">
        <f t="shared" si="165"/>
        <v>849</v>
      </c>
      <c r="AF154" s="29">
        <f t="shared" si="130"/>
        <v>0.30594793133019432</v>
      </c>
      <c r="AG154" s="32">
        <f t="shared" si="131"/>
        <v>-205</v>
      </c>
      <c r="AH154" s="34">
        <f t="shared" si="132"/>
        <v>0.28956343792633016</v>
      </c>
      <c r="AI154" s="34">
        <f>IFERROR(AD154/3.974,0)</f>
        <v>19032.209360845496</v>
      </c>
      <c r="AJ154" s="10">
        <v>22307</v>
      </c>
      <c r="AK154" s="2">
        <f t="shared" si="166"/>
        <v>238</v>
      </c>
      <c r="AL154" s="2">
        <f t="shared" si="133"/>
        <v>1.0784358149440454E-2</v>
      </c>
      <c r="AM154" s="34">
        <f>IFERROR(AJ154/3.974,0)</f>
        <v>5613.2360342224456</v>
      </c>
      <c r="AN154" s="34">
        <f t="shared" si="134"/>
        <v>0.30287436694681674</v>
      </c>
      <c r="AO154" s="10">
        <v>611</v>
      </c>
      <c r="AP154">
        <f t="shared" si="171"/>
        <v>25</v>
      </c>
      <c r="AQ154" s="2">
        <f t="shared" si="161"/>
        <v>4.2662116040955711E-2</v>
      </c>
      <c r="AR154" s="34">
        <f>IFERROR(AO154/3.974,0)</f>
        <v>153.74937091092099</v>
      </c>
      <c r="AS154" s="10">
        <v>1483</v>
      </c>
      <c r="AT154" s="2">
        <f t="shared" si="162"/>
        <v>0</v>
      </c>
      <c r="AU154" s="2">
        <f t="shared" si="135"/>
        <v>0</v>
      </c>
      <c r="AV154" s="34">
        <f>IFERROR(AS154/3.974,0)</f>
        <v>373.17564167086056</v>
      </c>
      <c r="AW154" s="80">
        <f t="shared" si="136"/>
        <v>2.0135503930700193E-2</v>
      </c>
      <c r="AX154" s="10">
        <v>157</v>
      </c>
      <c r="AY154">
        <f t="shared" si="163"/>
        <v>1</v>
      </c>
      <c r="AZ154">
        <f t="shared" si="137"/>
        <v>6.4102564102563875E-3</v>
      </c>
      <c r="BA154" s="35">
        <f>IFERROR(AX154/3.974,0)</f>
        <v>39.506794162053346</v>
      </c>
      <c r="BB154" s="51">
        <f t="shared" si="138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39"/>
        <v>264</v>
      </c>
      <c r="BE154" s="51">
        <f t="shared" si="140"/>
        <v>1.086688071128683E-2</v>
      </c>
      <c r="BF154" s="35">
        <f>IFERROR(BC154/3.974,0)</f>
        <v>6179.6678409662809</v>
      </c>
      <c r="BG154" s="35">
        <f t="shared" si="141"/>
        <v>0.33343742786927538</v>
      </c>
      <c r="BH154" s="45">
        <v>9183</v>
      </c>
      <c r="BI154" s="48">
        <f t="shared" si="142"/>
        <v>161</v>
      </c>
      <c r="BJ154" s="14">
        <v>31428</v>
      </c>
      <c r="BK154" s="48">
        <f t="shared" si="143"/>
        <v>423</v>
      </c>
      <c r="BL154" s="14">
        <v>23080</v>
      </c>
      <c r="BM154" s="48">
        <f t="shared" si="144"/>
        <v>315</v>
      </c>
      <c r="BN154" s="14">
        <v>8325</v>
      </c>
      <c r="BO154" s="48">
        <f t="shared" si="145"/>
        <v>167</v>
      </c>
      <c r="BP154" s="14">
        <v>1635</v>
      </c>
      <c r="BQ154" s="48">
        <f t="shared" si="146"/>
        <v>25</v>
      </c>
      <c r="BR154" s="17">
        <v>16</v>
      </c>
      <c r="BS154" s="24">
        <f t="shared" si="147"/>
        <v>0</v>
      </c>
      <c r="BT154" s="17">
        <v>86</v>
      </c>
      <c r="BU154" s="24">
        <f t="shared" si="148"/>
        <v>0</v>
      </c>
      <c r="BV154" s="17">
        <v>368</v>
      </c>
      <c r="BW154" s="24">
        <f t="shared" si="149"/>
        <v>4</v>
      </c>
      <c r="BX154" s="17">
        <v>757</v>
      </c>
      <c r="BY154" s="24">
        <f t="shared" si="150"/>
        <v>11</v>
      </c>
      <c r="BZ154" s="20">
        <v>382</v>
      </c>
      <c r="CA154" s="27">
        <f t="shared" si="151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170"/>
        <v>841</v>
      </c>
      <c r="E155" s="10">
        <v>1639</v>
      </c>
      <c r="F155">
        <f t="shared" si="158"/>
        <v>30</v>
      </c>
      <c r="G155" s="10">
        <v>48748</v>
      </c>
      <c r="H155">
        <f t="shared" si="169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54"/>
        <v>0.32359179509209041</v>
      </c>
      <c r="N155">
        <f t="shared" si="126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+IFERROR(C155/3.974,"")</f>
        <v>18744.841469552088</v>
      </c>
      <c r="S155">
        <f>+IFERROR(E155/3.974,"")</f>
        <v>412.4308002013085</v>
      </c>
      <c r="T155">
        <f>+IFERROR(G155/3.974,"")</f>
        <v>12266.733769501761</v>
      </c>
      <c r="U155">
        <f>+IFERROR(I155/3.974,"")</f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IFERROR(V155/3.974,0)</f>
        <v>62903.875188726721</v>
      </c>
      <c r="Z155" s="10">
        <v>173589</v>
      </c>
      <c r="AA155" s="2">
        <f t="shared" si="164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60"/>
        <v>76391</v>
      </c>
      <c r="AE155" s="1">
        <f t="shared" si="165"/>
        <v>757</v>
      </c>
      <c r="AF155" s="29">
        <f t="shared" si="130"/>
        <v>0.30558844707576605</v>
      </c>
      <c r="AG155" s="32">
        <f t="shared" si="131"/>
        <v>-92</v>
      </c>
      <c r="AH155" s="34">
        <f t="shared" si="132"/>
        <v>0.27348265895953755</v>
      </c>
      <c r="AI155" s="34">
        <f>IFERROR(AD155/3.974,0)</f>
        <v>19222.697533970808</v>
      </c>
      <c r="AJ155" s="10">
        <v>21837</v>
      </c>
      <c r="AK155" s="2">
        <f t="shared" si="166"/>
        <v>-470</v>
      </c>
      <c r="AL155" s="2">
        <f t="shared" si="133"/>
        <v>-2.1069619401981488E-2</v>
      </c>
      <c r="AM155" s="34">
        <f>IFERROR(AJ155/3.974,0)</f>
        <v>5494.967287367891</v>
      </c>
      <c r="AN155" s="34">
        <f t="shared" si="134"/>
        <v>0.29314557267894537</v>
      </c>
      <c r="AO155" s="10">
        <v>627</v>
      </c>
      <c r="AP155">
        <f t="shared" si="171"/>
        <v>16</v>
      </c>
      <c r="AQ155" s="2">
        <f t="shared" si="161"/>
        <v>2.6186579378068675E-2</v>
      </c>
      <c r="AR155" s="34">
        <f>IFERROR(AO155/3.974,0)</f>
        <v>157.77554101660795</v>
      </c>
      <c r="AS155" s="10">
        <v>1484</v>
      </c>
      <c r="AT155" s="2">
        <f t="shared" si="162"/>
        <v>1</v>
      </c>
      <c r="AU155" s="2">
        <f t="shared" si="135"/>
        <v>6.743088334457692E-4</v>
      </c>
      <c r="AV155" s="34">
        <f>IFERROR(AS155/3.974,0)</f>
        <v>373.427277302466</v>
      </c>
      <c r="AW155" s="80">
        <f t="shared" si="136"/>
        <v>1.9921602319712184E-2</v>
      </c>
      <c r="AX155" s="10">
        <v>157</v>
      </c>
      <c r="AY155">
        <f t="shared" si="163"/>
        <v>0</v>
      </c>
      <c r="AZ155">
        <f t="shared" si="137"/>
        <v>0</v>
      </c>
      <c r="BA155" s="35">
        <f>IFERROR(AX155/3.974,0)</f>
        <v>39.506794162053346</v>
      </c>
      <c r="BB155" s="51">
        <f t="shared" si="138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39"/>
        <v>-453</v>
      </c>
      <c r="BE155" s="51">
        <f t="shared" si="140"/>
        <v>-1.844612753481556E-2</v>
      </c>
      <c r="BF155" s="35">
        <f>IFERROR(BC155/3.974,0)</f>
        <v>6065.6768998490179</v>
      </c>
      <c r="BG155" s="35">
        <f t="shared" si="141"/>
        <v>0.32359179509209041</v>
      </c>
      <c r="BH155" s="45">
        <v>9338</v>
      </c>
      <c r="BI155" s="48">
        <f t="shared" si="142"/>
        <v>155</v>
      </c>
      <c r="BJ155" s="14">
        <v>31750</v>
      </c>
      <c r="BK155" s="48">
        <f t="shared" si="143"/>
        <v>322</v>
      </c>
      <c r="BL155" s="14">
        <v>23321</v>
      </c>
      <c r="BM155" s="48">
        <f t="shared" si="144"/>
        <v>241</v>
      </c>
      <c r="BN155" s="14">
        <v>8420</v>
      </c>
      <c r="BO155" s="48">
        <f t="shared" si="145"/>
        <v>95</v>
      </c>
      <c r="BP155" s="14">
        <v>1663</v>
      </c>
      <c r="BQ155" s="48">
        <f t="shared" si="146"/>
        <v>28</v>
      </c>
      <c r="BR155" s="17">
        <v>17</v>
      </c>
      <c r="BS155" s="24">
        <f t="shared" si="147"/>
        <v>1</v>
      </c>
      <c r="BT155" s="17">
        <v>87</v>
      </c>
      <c r="BU155" s="24">
        <f t="shared" si="148"/>
        <v>1</v>
      </c>
      <c r="BV155" s="17">
        <v>374</v>
      </c>
      <c r="BW155" s="24">
        <f t="shared" si="149"/>
        <v>6</v>
      </c>
      <c r="BX155" s="17">
        <v>768</v>
      </c>
      <c r="BY155" s="24">
        <f t="shared" si="150"/>
        <v>11</v>
      </c>
      <c r="BZ155" s="20">
        <v>393</v>
      </c>
      <c r="CA155" s="27">
        <f t="shared" si="151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170"/>
        <v>902</v>
      </c>
      <c r="E156" s="10">
        <v>1664</v>
      </c>
      <c r="F156">
        <f t="shared" si="158"/>
        <v>25</v>
      </c>
      <c r="G156" s="10">
        <v>49510</v>
      </c>
      <c r="H156">
        <f t="shared" si="169"/>
        <v>762</v>
      </c>
      <c r="I156">
        <f t="shared" si="124"/>
        <v>24220</v>
      </c>
      <c r="J156">
        <f>+IFERROR(I156-I155,"")</f>
        <v>115</v>
      </c>
      <c r="K156">
        <f t="shared" ref="K156:K157" si="172">+IFERROR(E156/C156,"")</f>
        <v>2.2070721808101441E-2</v>
      </c>
      <c r="L156">
        <f t="shared" ref="L156:L157" si="173">+IFERROR(G156/C156,"")</f>
        <v>0.65668355572061432</v>
      </c>
      <c r="M156">
        <f t="shared" ref="M156:M157" si="174">+IFERROR(I156/C156,"")</f>
        <v>0.32124572247128419</v>
      </c>
      <c r="N156">
        <f t="shared" si="126"/>
        <v>1.1963816749343449E-2</v>
      </c>
      <c r="O156">
        <f t="shared" ref="O156:O157" si="175">+IFERROR(F156/E156,"")</f>
        <v>1.5024038461538462E-2</v>
      </c>
      <c r="P156">
        <f t="shared" ref="P156:P157" si="176">+IFERROR(H156/G156,"")</f>
        <v>1.5390830135326196E-2</v>
      </c>
      <c r="Q156">
        <f t="shared" ref="Q156:Q157" si="177">+IFERROR(J156/I156,"")</f>
        <v>4.7481420313790256E-3</v>
      </c>
      <c r="R156">
        <f>+IFERROR(C156/3.974,"")</f>
        <v>18971.816809260192</v>
      </c>
      <c r="S156">
        <f>+IFERROR(E156/3.974,"")</f>
        <v>418.72169099144435</v>
      </c>
      <c r="T156">
        <f>+IFERROR(G156/3.974,"")</f>
        <v>12458.480120785103</v>
      </c>
      <c r="U156">
        <f>+IFERROR(I156/3.974,"")</f>
        <v>6094.6149974836435</v>
      </c>
      <c r="V156" s="10">
        <v>252381</v>
      </c>
      <c r="W156">
        <f t="shared" ref="W156:W157" si="178">V156-V155</f>
        <v>2401</v>
      </c>
      <c r="X156" s="22">
        <f t="shared" ref="X156:X157" si="179">IFERROR(W156-W155,0)</f>
        <v>-367</v>
      </c>
      <c r="Y156" s="35">
        <f>IFERROR(V156/3.974,0)</f>
        <v>63508.052340211369</v>
      </c>
      <c r="Z156" s="10">
        <v>175184</v>
      </c>
      <c r="AA156" s="2">
        <f t="shared" ref="AA156:AA157" si="180">Z156-Z155</f>
        <v>1595</v>
      </c>
      <c r="AB156" s="29">
        <f t="shared" ref="AB156:AB157" si="181">IFERROR(Z156/V156,0)</f>
        <v>0.6941251520518581</v>
      </c>
      <c r="AC156" s="32">
        <f t="shared" ref="AC156:AC157" si="182">IFERROR(AA156-AA155,0)</f>
        <v>-416</v>
      </c>
      <c r="AD156">
        <f t="shared" ref="AD156:AD157" si="183">V156-Z156</f>
        <v>77197</v>
      </c>
      <c r="AE156" s="1">
        <f t="shared" ref="AE156:AE157" si="184">AD156-AD155</f>
        <v>806</v>
      </c>
      <c r="AF156" s="29">
        <f t="shared" ref="AF156:AF157" si="185">IFERROR(AD156/V156,0)</f>
        <v>0.3058748479481419</v>
      </c>
      <c r="AG156" s="32">
        <f t="shared" ref="AG156:AG157" si="186">IFERROR(AE156-AE155,0)</f>
        <v>49</v>
      </c>
      <c r="AH156" s="34">
        <f t="shared" si="132"/>
        <v>0.33569346105789255</v>
      </c>
      <c r="AI156" s="34">
        <f>IFERROR(AD156/3.974,0)</f>
        <v>19425.515853044792</v>
      </c>
      <c r="AJ156" s="10">
        <v>21906</v>
      </c>
      <c r="AK156" s="2">
        <f t="shared" ref="AK156:AK157" si="187">AJ156-AJ155</f>
        <v>69</v>
      </c>
      <c r="AL156" s="2">
        <f t="shared" si="133"/>
        <v>3.1597746943261562E-3</v>
      </c>
      <c r="AM156" s="34">
        <f>IFERROR(AJ156/3.974,0)</f>
        <v>5512.3301459486656</v>
      </c>
      <c r="AN156" s="34">
        <f t="shared" si="134"/>
        <v>0.29055362495689313</v>
      </c>
      <c r="AO156" s="10">
        <v>622</v>
      </c>
      <c r="AP156">
        <f>AO156-AO155</f>
        <v>-5</v>
      </c>
      <c r="AQ156" s="2">
        <f t="shared" si="161"/>
        <v>-7.9744816586921896E-3</v>
      </c>
      <c r="AR156" s="34">
        <f>IFERROR(AO156/3.974,0)</f>
        <v>156.51736285858075</v>
      </c>
      <c r="AS156" s="10">
        <v>1485</v>
      </c>
      <c r="AT156" s="2">
        <f t="shared" ref="AT156:AT157" si="188">AS156-AS155</f>
        <v>1</v>
      </c>
      <c r="AU156" s="2">
        <f t="shared" si="135"/>
        <v>6.738544474393926E-4</v>
      </c>
      <c r="AV156" s="34">
        <f>IFERROR(AS156/3.974,0)</f>
        <v>373.67891293407143</v>
      </c>
      <c r="AW156" s="80">
        <f t="shared" si="136"/>
        <v>1.9696527575138605E-2</v>
      </c>
      <c r="AX156" s="10">
        <v>162</v>
      </c>
      <c r="AY156">
        <f t="shared" ref="AY156:AY157" si="189">AX156-AX155</f>
        <v>5</v>
      </c>
      <c r="AZ156" s="22">
        <f t="shared" si="137"/>
        <v>3.1847133757961776E-2</v>
      </c>
      <c r="BA156" s="35">
        <f>IFERROR(AX156/3.974,0)</f>
        <v>40.764972320080524</v>
      </c>
      <c r="BB156" s="51">
        <f t="shared" si="138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190">IFERROR(BC156-BC155,0)</f>
        <v>70</v>
      </c>
      <c r="BE156" s="51">
        <f t="shared" si="140"/>
        <v>2.9039618336443862E-3</v>
      </c>
      <c r="BF156" s="35">
        <f>IFERROR(BC156/3.974,0)</f>
        <v>6083.2913940613989</v>
      </c>
      <c r="BG156" s="35">
        <f t="shared" si="141"/>
        <v>0.32064885799931031</v>
      </c>
      <c r="BH156" s="45">
        <v>9508</v>
      </c>
      <c r="BI156" s="48">
        <f t="shared" ref="BI156:BI157" si="191">IFERROR((BH156-BH155), 0)</f>
        <v>170</v>
      </c>
      <c r="BJ156" s="14">
        <v>32075</v>
      </c>
      <c r="BK156" s="48">
        <f t="shared" ref="BK156:BK157" si="192">IFERROR((BJ156-BJ155),0)</f>
        <v>325</v>
      </c>
      <c r="BL156" s="14">
        <v>23584</v>
      </c>
      <c r="BM156" s="48">
        <f t="shared" ref="BM156:BM157" si="193">IFERROR((BL156-BL155),0)</f>
        <v>263</v>
      </c>
      <c r="BN156" s="14">
        <v>8510</v>
      </c>
      <c r="BO156" s="48">
        <f t="shared" ref="BO156:BO157" si="194">IFERROR((BN156-BN155),0)</f>
        <v>90</v>
      </c>
      <c r="BP156" s="14">
        <v>1672</v>
      </c>
      <c r="BQ156" s="48">
        <f t="shared" ref="BQ156:BQ157" si="195">IFERROR((BP156-BP155),0)</f>
        <v>9</v>
      </c>
      <c r="BR156" s="16">
        <v>17</v>
      </c>
      <c r="BS156" s="24">
        <f t="shared" ref="BS156:BS157" si="196">IFERROR((BR156-BR155),0)</f>
        <v>0</v>
      </c>
      <c r="BT156" s="16">
        <v>90</v>
      </c>
      <c r="BU156" s="24">
        <f t="shared" ref="BU156:BU157" si="197">IFERROR((BT156-BT155),0)</f>
        <v>3</v>
      </c>
      <c r="BV156" s="16">
        <v>381</v>
      </c>
      <c r="BW156" s="24">
        <f t="shared" ref="BW156:BW157" si="198">IFERROR((BV156-BV155),0)</f>
        <v>7</v>
      </c>
      <c r="BX156" s="16">
        <v>778</v>
      </c>
      <c r="BY156" s="24">
        <f t="shared" ref="BY156:BY157" si="199">IFERROR((BX156-BX155),0)</f>
        <v>10</v>
      </c>
      <c r="BZ156" s="21">
        <v>398</v>
      </c>
      <c r="CA156" s="27">
        <f t="shared" ref="CA156:CA157" si="200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170"/>
        <v>1070</v>
      </c>
      <c r="E157" s="10">
        <v>1680</v>
      </c>
      <c r="F157">
        <f t="shared" si="158"/>
        <v>16</v>
      </c>
      <c r="G157" s="10">
        <v>50665</v>
      </c>
      <c r="H157">
        <f>G157-G156</f>
        <v>1155</v>
      </c>
      <c r="I157">
        <f t="shared" si="124"/>
        <v>24119</v>
      </c>
      <c r="J157">
        <f t="shared" ref="J157" si="201">+IFERROR(I157-I156,"")</f>
        <v>-101</v>
      </c>
      <c r="K157">
        <f t="shared" si="172"/>
        <v>2.1971123666038921E-2</v>
      </c>
      <c r="L157">
        <f t="shared" si="173"/>
        <v>0.66259939317848926</v>
      </c>
      <c r="M157">
        <f t="shared" si="174"/>
        <v>0.31542948315547187</v>
      </c>
      <c r="N157">
        <f t="shared" si="126"/>
        <v>1.3993513287298597E-2</v>
      </c>
      <c r="O157">
        <f t="shared" si="175"/>
        <v>9.5238095238095247E-3</v>
      </c>
      <c r="P157">
        <f t="shared" si="176"/>
        <v>2.2796802526398895E-2</v>
      </c>
      <c r="Q157">
        <f t="shared" si="177"/>
        <v>-4.1875699655872962E-3</v>
      </c>
      <c r="R157">
        <f>+IFERROR(C157/3.974,"")</f>
        <v>19241.066935078004</v>
      </c>
      <c r="S157">
        <f>+IFERROR(E157/3.974,"")</f>
        <v>422.74786109713131</v>
      </c>
      <c r="T157">
        <f>+IFERROR(G157/3.974,"")</f>
        <v>12749.11927528938</v>
      </c>
      <c r="U157">
        <f>+IFERROR(I157/3.974,"")</f>
        <v>6069.1997986914948</v>
      </c>
      <c r="V157" s="10">
        <v>255418</v>
      </c>
      <c r="W157">
        <f t="shared" si="178"/>
        <v>3037</v>
      </c>
      <c r="X157" s="22">
        <f t="shared" si="179"/>
        <v>636</v>
      </c>
      <c r="Y157" s="35">
        <f>IFERROR(V157/3.974,0)</f>
        <v>64272.269753397079</v>
      </c>
      <c r="Z157" s="10">
        <v>177243</v>
      </c>
      <c r="AA157" s="2">
        <f t="shared" si="180"/>
        <v>2059</v>
      </c>
      <c r="AB157" s="29">
        <f t="shared" si="181"/>
        <v>0.69393308224165873</v>
      </c>
      <c r="AC157" s="32">
        <f t="shared" si="182"/>
        <v>464</v>
      </c>
      <c r="AD157">
        <f t="shared" si="183"/>
        <v>78175</v>
      </c>
      <c r="AE157" s="1">
        <f t="shared" si="184"/>
        <v>978</v>
      </c>
      <c r="AF157" s="29">
        <f t="shared" si="185"/>
        <v>0.30606691775834122</v>
      </c>
      <c r="AG157" s="32">
        <f t="shared" si="186"/>
        <v>172</v>
      </c>
      <c r="AH157" s="34">
        <f>IFERROR(AE157/W157,0)</f>
        <v>0.32202831741850513</v>
      </c>
      <c r="AI157" s="34">
        <f>IFERROR(AD157/3.974,0)</f>
        <v>19671.615500754906</v>
      </c>
      <c r="AJ157" s="10">
        <v>21872</v>
      </c>
      <c r="AK157" s="2">
        <f t="shared" si="187"/>
        <v>-34</v>
      </c>
      <c r="AL157" s="2">
        <f t="shared" si="133"/>
        <v>-1.5520861864329882E-3</v>
      </c>
      <c r="AM157" s="34">
        <f>IFERROR(AJ157/3.974,0)</f>
        <v>5503.7745344740815</v>
      </c>
      <c r="AN157" s="34">
        <f t="shared" si="134"/>
        <v>0.28604310525214482</v>
      </c>
      <c r="AO157" s="10">
        <v>578</v>
      </c>
      <c r="AP157">
        <f>AO157-AO156</f>
        <v>-44</v>
      </c>
      <c r="AQ157" s="2">
        <f t="shared" si="161"/>
        <v>-7.0739549839228255E-2</v>
      </c>
      <c r="AR157" s="34">
        <f>IFERROR(AO157/3.974,0)</f>
        <v>145.4453950679416</v>
      </c>
      <c r="AS157" s="10">
        <v>1509</v>
      </c>
      <c r="AT157" s="2">
        <f t="shared" si="188"/>
        <v>24</v>
      </c>
      <c r="AU157" s="2">
        <f t="shared" si="135"/>
        <v>1.6161616161616266E-2</v>
      </c>
      <c r="AV157" s="34">
        <f>IFERROR(AS157/3.974,0)</f>
        <v>379.7181680926019</v>
      </c>
      <c r="AW157" s="80">
        <f t="shared" si="136"/>
        <v>1.9734777150031389E-2</v>
      </c>
      <c r="AX157" s="10">
        <v>160</v>
      </c>
      <c r="AY157">
        <f t="shared" si="189"/>
        <v>-2</v>
      </c>
      <c r="AZ157" s="22">
        <f t="shared" si="137"/>
        <v>-1.2345679012345734E-2</v>
      </c>
      <c r="BA157" s="35">
        <f>IFERROR(AX157/3.974,0)</f>
        <v>40.261701056869647</v>
      </c>
      <c r="BB157" s="51">
        <f t="shared" si="138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190"/>
        <v>-56</v>
      </c>
      <c r="BE157" s="51">
        <f t="shared" si="140"/>
        <v>-2.3164426059979482E-3</v>
      </c>
      <c r="BF157" s="35">
        <f>IFERROR(BC157/3.974,0)</f>
        <v>6069.1997986914948</v>
      </c>
      <c r="BG157" s="35">
        <f t="shared" si="141"/>
        <v>0.31542948315547187</v>
      </c>
      <c r="BH157" s="45">
        <v>9719</v>
      </c>
      <c r="BI157" s="48">
        <f t="shared" si="191"/>
        <v>211</v>
      </c>
      <c r="BJ157" s="14">
        <v>32541</v>
      </c>
      <c r="BK157" s="48">
        <f t="shared" si="192"/>
        <v>466</v>
      </c>
      <c r="BL157" s="14">
        <v>23846</v>
      </c>
      <c r="BM157" s="48">
        <f t="shared" si="193"/>
        <v>262</v>
      </c>
      <c r="BN157" s="14">
        <v>8606</v>
      </c>
      <c r="BO157" s="48">
        <f t="shared" si="194"/>
        <v>96</v>
      </c>
      <c r="BP157" s="14">
        <v>1752</v>
      </c>
      <c r="BQ157" s="48">
        <f t="shared" si="195"/>
        <v>80</v>
      </c>
      <c r="BR157" s="16">
        <v>17</v>
      </c>
      <c r="BS157" s="24">
        <f t="shared" si="196"/>
        <v>0</v>
      </c>
      <c r="BT157" s="16">
        <v>90</v>
      </c>
      <c r="BU157" s="24">
        <f t="shared" si="197"/>
        <v>0</v>
      </c>
      <c r="BV157" s="16">
        <v>382</v>
      </c>
      <c r="BW157" s="24">
        <f t="shared" si="198"/>
        <v>1</v>
      </c>
      <c r="BX157" s="16">
        <v>787</v>
      </c>
      <c r="BY157" s="24">
        <f t="shared" si="199"/>
        <v>9</v>
      </c>
      <c r="BZ157" s="21">
        <v>404</v>
      </c>
      <c r="CA157" s="27">
        <f t="shared" si="200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+IFERROR(C158/3.974,"")</f>
        <v>19470.81026673377</v>
      </c>
      <c r="S158">
        <f>+IFERROR(E158/3.974,"")</f>
        <v>428.53548062405633</v>
      </c>
      <c r="T158">
        <f>+IFERROR(G158/3.974,"")</f>
        <v>12983.643683945646</v>
      </c>
      <c r="U158">
        <f>+IFERROR(I158/3.974,"")</f>
        <v>6058.6311021640659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IFERROR(V158/3.974,0)</f>
        <v>64978.359335681933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IFERROR(AD158/3.974,0)</f>
        <v>19917.463512833416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IFERROR(AJ158/3.974,0)</f>
        <v>5489.1796678409664</v>
      </c>
      <c r="AN158" s="35">
        <f t="shared" si="134"/>
        <v>0.2819183995244065</v>
      </c>
      <c r="AO158" s="10">
        <v>589</v>
      </c>
      <c r="AP158">
        <f>AO158-AO157</f>
        <v>11</v>
      </c>
      <c r="AQ158">
        <f>IFERROR(AO158/AO157,0)-1</f>
        <v>1.9031141868512069E-2</v>
      </c>
      <c r="AR158" s="35">
        <f>IFERROR(AO158/3.974,0)</f>
        <v>148.2133870156014</v>
      </c>
      <c r="AS158" s="10">
        <v>1512</v>
      </c>
      <c r="AT158" s="22">
        <f>AS158-AS157</f>
        <v>3</v>
      </c>
      <c r="AU158" s="22">
        <f>IFERROR(AS158/AS157,0)-1</f>
        <v>1.9880715705764551E-3</v>
      </c>
      <c r="AV158" s="35">
        <f>IFERROR(AS158/3.974,0)</f>
        <v>380.47307498741822</v>
      </c>
      <c r="AW158" s="51">
        <f t="shared" si="136"/>
        <v>1.9540690386032025E-2</v>
      </c>
      <c r="AX158" s="10">
        <v>162</v>
      </c>
      <c r="AY158">
        <f>AX158-AX157</f>
        <v>2</v>
      </c>
      <c r="AZ158" s="22">
        <f>IFERROR(AX158/AX157,0)-1</f>
        <v>1.2499999999999956E-2</v>
      </c>
      <c r="BA158" s="35">
        <f>IFERROR(AX158/3.974,0)</f>
        <v>40.764972320080524</v>
      </c>
      <c r="BB158" s="51">
        <f t="shared" si="138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>IFERROR(BC158-BC157,0)</f>
        <v>-42</v>
      </c>
      <c r="BE158" s="51">
        <f>IFERROR(BC158/BC157,0)-1</f>
        <v>-1.7413657282639994E-3</v>
      </c>
      <c r="BF158" s="35">
        <f>IFERROR(BC158/3.974,0)</f>
        <v>6058.6311021640659</v>
      </c>
      <c r="BG158" s="35">
        <f t="shared" si="141"/>
        <v>0.3111648164183155</v>
      </c>
      <c r="BH158" s="45">
        <v>9898</v>
      </c>
      <c r="BI158" s="48">
        <f>IFERROR((BH158-BH157), 0)</f>
        <v>179</v>
      </c>
      <c r="BJ158" s="14">
        <v>32828</v>
      </c>
      <c r="BK158" s="48">
        <f>IFERROR((BJ158-BJ157),0)</f>
        <v>287</v>
      </c>
      <c r="BL158" s="14">
        <v>24148</v>
      </c>
      <c r="BM158" s="48">
        <f>IFERROR((BL158-BL157),0)</f>
        <v>302</v>
      </c>
      <c r="BN158" s="14">
        <v>8728</v>
      </c>
      <c r="BO158" s="48">
        <f>IFERROR((BN158-BN157),0)</f>
        <v>122</v>
      </c>
      <c r="BP158" s="14">
        <v>1775</v>
      </c>
      <c r="BQ158" s="48">
        <f>IFERROR((BP158-BP157),0)</f>
        <v>23</v>
      </c>
      <c r="BR158" s="17">
        <v>17</v>
      </c>
      <c r="BS158" s="53">
        <f>IFERROR((BR158-BR157),0)</f>
        <v>0</v>
      </c>
      <c r="BT158" s="17">
        <v>90</v>
      </c>
      <c r="BU158" s="53">
        <f>IFERROR((BT158-BT157),0)</f>
        <v>0</v>
      </c>
      <c r="BV158" s="17">
        <v>387</v>
      </c>
      <c r="BW158" s="53">
        <f>IFERROR((BV158-BV157),0)</f>
        <v>5</v>
      </c>
      <c r="BX158" s="17">
        <v>798</v>
      </c>
      <c r="BY158" s="53">
        <f>IFERROR((BX158-BX157),0)</f>
        <v>11</v>
      </c>
      <c r="BZ158" s="20">
        <v>411</v>
      </c>
      <c r="CA158" s="27">
        <f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>IFERROR(C159-C158,"")</f>
        <v>1069</v>
      </c>
      <c r="E159" s="10">
        <v>1722</v>
      </c>
      <c r="F159">
        <f>E159-E158</f>
        <v>19</v>
      </c>
      <c r="G159" s="10">
        <v>52210</v>
      </c>
      <c r="H159">
        <f>G159-G158</f>
        <v>613</v>
      </c>
      <c r="I159">
        <f>+IFERROR(C159-E159-G159,"")</f>
        <v>24514</v>
      </c>
      <c r="J159">
        <f>+IFERROR(I159-I158,"")</f>
        <v>437</v>
      </c>
      <c r="K159">
        <f>+IFERROR(E159/C159,"")</f>
        <v>2.1951406062769293E-2</v>
      </c>
      <c r="L159">
        <f>+IFERROR(G159/C159,"")</f>
        <v>0.66555337429569383</v>
      </c>
      <c r="M159">
        <f>+IFERROR(I159/C159,"")</f>
        <v>0.31249521964153687</v>
      </c>
      <c r="N159" s="22">
        <f>+IFERROR(D159/C159,"")</f>
        <v>1.3627208525609974E-2</v>
      </c>
      <c r="O159">
        <f>+IFERROR(F159/E159,"")</f>
        <v>1.1033681765389082E-2</v>
      </c>
      <c r="P159">
        <f>+IFERROR(H159/G159,"")</f>
        <v>1.1741045776671136E-2</v>
      </c>
      <c r="Q159">
        <f>+IFERROR(J159/I159,"")</f>
        <v>1.782654809496614E-2</v>
      </c>
      <c r="R159">
        <f>+IFERROR(C159/3.974,"")</f>
        <v>19739.808756919978</v>
      </c>
      <c r="S159">
        <f>+IFERROR(E159/3.974,"")</f>
        <v>433.31655762455961</v>
      </c>
      <c r="T159">
        <f>+IFERROR(G159/3.974,"")</f>
        <v>13137.896326119779</v>
      </c>
      <c r="U159">
        <f>+IFERROR(I159/3.974,"")</f>
        <v>6168.5958731756409</v>
      </c>
      <c r="V159" s="10">
        <v>261350</v>
      </c>
      <c r="W159">
        <f>V159-V158</f>
        <v>3126</v>
      </c>
      <c r="X159" s="22">
        <f>IFERROR(W159-W158,0)</f>
        <v>320</v>
      </c>
      <c r="Y159" s="35">
        <f>IFERROR(V159/3.974,0)</f>
        <v>65764.972320080517</v>
      </c>
      <c r="Z159" s="10">
        <v>181137</v>
      </c>
      <c r="AA159" s="22">
        <f>Z159-Z158</f>
        <v>2065</v>
      </c>
      <c r="AB159" s="28">
        <f>IFERROR(Z159/V159,0)</f>
        <v>0.69308207384733111</v>
      </c>
      <c r="AC159" s="31">
        <f>IFERROR(AA159-AA158,0)</f>
        <v>236</v>
      </c>
      <c r="AD159">
        <f>V159-Z159</f>
        <v>80213</v>
      </c>
      <c r="AE159">
        <f>AD159-AD158</f>
        <v>1061</v>
      </c>
      <c r="AF159" s="28">
        <f>IFERROR(AD159/V159,0)</f>
        <v>0.30691792615266883</v>
      </c>
      <c r="AG159" s="31">
        <f>IFERROR(AE159-AE158,0)</f>
        <v>84</v>
      </c>
      <c r="AH159" s="35">
        <f>IFERROR(AE159/W159,0)</f>
        <v>0.33941138835572615</v>
      </c>
      <c r="AI159" s="35">
        <f>IFERROR(AD159/3.974,0)</f>
        <v>20184.448917966783</v>
      </c>
      <c r="AJ159" s="10">
        <v>21250</v>
      </c>
      <c r="AK159" s="22">
        <f>AJ159-AJ158</f>
        <v>-564</v>
      </c>
      <c r="AL159" s="22">
        <f>IFERROR(AJ159/AJ158,0)-1</f>
        <v>-2.5854955533143875E-2</v>
      </c>
      <c r="AM159" s="35">
        <f>IFERROR(AJ159/3.974,0)</f>
        <v>5347.2571716155007</v>
      </c>
      <c r="AN159" s="35">
        <f t="shared" si="134"/>
        <v>0.27088697957830865</v>
      </c>
      <c r="AO159" s="10">
        <v>591</v>
      </c>
      <c r="AP159" s="2">
        <f>AO159-AO158</f>
        <v>2</v>
      </c>
      <c r="AQ159" s="2">
        <f t="shared" si="161"/>
        <v>3.3955857385399302E-3</v>
      </c>
      <c r="AR159" s="35">
        <f>IFERROR(AO159/3.974,0)</f>
        <v>148.71665827881228</v>
      </c>
      <c r="AS159" s="10">
        <v>1515</v>
      </c>
      <c r="AT159" s="22">
        <f>AS159-AS158</f>
        <v>3</v>
      </c>
      <c r="AU159" s="22">
        <f>IFERROR(AS159/AS158,0)-1</f>
        <v>1.9841269841269771E-3</v>
      </c>
      <c r="AV159" s="35">
        <f>IFERROR(AS159/3.974,0)</f>
        <v>381.22798188223453</v>
      </c>
      <c r="AW159" s="51">
        <f t="shared" si="136"/>
        <v>1.9312648191112357E-2</v>
      </c>
      <c r="AX159" s="10">
        <v>158</v>
      </c>
      <c r="AY159">
        <f>AX159-AX158</f>
        <v>-4</v>
      </c>
      <c r="AZ159" s="22">
        <f>IFERROR(AX159/AX158,0)-1</f>
        <v>-2.4691358024691357E-2</v>
      </c>
      <c r="BA159" s="35">
        <f>IFERROR(AX159/3.974,0)</f>
        <v>39.758429793658777</v>
      </c>
      <c r="BB159" s="51">
        <f t="shared" si="138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>IFERROR(BC159-BC158,0)</f>
        <v>-563</v>
      </c>
      <c r="BE159" s="51">
        <f>IFERROR(BC159/BC158,0)-1</f>
        <v>-2.3383311874403012E-2</v>
      </c>
      <c r="BF159" s="35">
        <f>IFERROR(BC159/3.974,0)</f>
        <v>5916.9602415702057</v>
      </c>
      <c r="BG159" s="35">
        <f t="shared" si="141"/>
        <v>0.29974759707314585</v>
      </c>
      <c r="BH159" s="45">
        <v>10092</v>
      </c>
      <c r="BI159" s="54">
        <f>IFERROR((BH159-BH158), 0)</f>
        <v>194</v>
      </c>
      <c r="BJ159" s="55">
        <v>33244</v>
      </c>
      <c r="BK159" s="54">
        <f>IFERROR((BJ159-BJ158),0)</f>
        <v>416</v>
      </c>
      <c r="BL159" s="55">
        <v>24463</v>
      </c>
      <c r="BM159" s="54">
        <f>IFERROR((BL159-BL158),0)</f>
        <v>315</v>
      </c>
      <c r="BN159" s="55">
        <v>8846</v>
      </c>
      <c r="BO159" s="54">
        <f>IFERROR((BN159-BN158),0)</f>
        <v>118</v>
      </c>
      <c r="BP159" s="55">
        <v>1801</v>
      </c>
      <c r="BQ159" s="54">
        <f>IFERROR((BP159-BP158),0)</f>
        <v>26</v>
      </c>
      <c r="BR159" s="57">
        <v>17</v>
      </c>
      <c r="BS159" s="53">
        <f>IFERROR((BR159-BR158),0)</f>
        <v>0</v>
      </c>
      <c r="BT159" s="57">
        <v>90</v>
      </c>
      <c r="BU159" s="53">
        <f>IFERROR((BT159-BT158),0)</f>
        <v>0</v>
      </c>
      <c r="BV159" s="57">
        <v>391</v>
      </c>
      <c r="BW159" s="53">
        <f>IFERROR((BV159-BV158),0)</f>
        <v>4</v>
      </c>
      <c r="BX159" s="57">
        <v>808</v>
      </c>
      <c r="BY159" s="53">
        <f>IFERROR((BX159-BX158),0)</f>
        <v>10</v>
      </c>
      <c r="BZ159" s="21">
        <v>416</v>
      </c>
      <c r="CA159" s="27">
        <f>IFERROR((BZ159-BZ158),0)</f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>IFERROR(C160-C159,"")</f>
        <v>956</v>
      </c>
      <c r="E160" s="10">
        <v>1734</v>
      </c>
      <c r="F160">
        <f>E160-E159</f>
        <v>12</v>
      </c>
      <c r="G160" s="10">
        <v>52886</v>
      </c>
      <c r="H160">
        <f>G160-G159</f>
        <v>676</v>
      </c>
      <c r="I160">
        <f>+IFERROR(C160-E160-G160,"")</f>
        <v>24782</v>
      </c>
      <c r="J160">
        <f>+IFERROR(I160-I159,"")</f>
        <v>268</v>
      </c>
      <c r="K160">
        <f>+IFERROR(E160/C160,"")</f>
        <v>2.1838240850356416E-2</v>
      </c>
      <c r="L160">
        <f>+IFERROR(G160/C160,"")</f>
        <v>0.66605375179466508</v>
      </c>
      <c r="M160">
        <f>+IFERROR(I160/C160,"")</f>
        <v>0.31210800735497846</v>
      </c>
      <c r="N160" s="22">
        <f>+IFERROR(D160/C160,"")</f>
        <v>1.2039998992468704E-2</v>
      </c>
      <c r="O160">
        <f>+IFERROR(F160/E160,"")</f>
        <v>6.920415224913495E-3</v>
      </c>
      <c r="P160">
        <f>+IFERROR(H160/G160,"")</f>
        <v>1.2782210793026509E-2</v>
      </c>
      <c r="Q160">
        <f>+IFERROR(J160/I160,"")</f>
        <v>1.0814300702122508E-2</v>
      </c>
      <c r="R160">
        <f>+IFERROR(C160/3.974,"")</f>
        <v>19980.372420734777</v>
      </c>
      <c r="S160">
        <f>+IFERROR(E160/3.974,"")</f>
        <v>436.33618520382481</v>
      </c>
      <c r="T160">
        <f>+IFERROR(G160/3.974,"")</f>
        <v>13308.002013085052</v>
      </c>
      <c r="U160">
        <f>+IFERROR(I160/3.974,"")</f>
        <v>6236.0342224458982</v>
      </c>
      <c r="V160" s="10">
        <v>264046</v>
      </c>
      <c r="W160">
        <f>V160-V159</f>
        <v>2696</v>
      </c>
      <c r="X160" s="22">
        <f>IFERROR(W160-W159,0)</f>
        <v>-430</v>
      </c>
      <c r="Y160" s="35">
        <f>IFERROR(V160/3.974,0)</f>
        <v>66443.381982888779</v>
      </c>
      <c r="Z160" s="10">
        <v>182873</v>
      </c>
      <c r="AA160" s="22">
        <f>Z160-Z159</f>
        <v>1736</v>
      </c>
      <c r="AB160" s="29">
        <f>IFERROR(Z160/V160,0)</f>
        <v>0.69258008074350685</v>
      </c>
      <c r="AC160" s="32">
        <f>IFERROR(AA160-AA159,0)</f>
        <v>-329</v>
      </c>
      <c r="AD160">
        <f>V160-Z160</f>
        <v>81173</v>
      </c>
      <c r="AE160" s="1">
        <f>AD160-AD159</f>
        <v>960</v>
      </c>
      <c r="AF160" s="29">
        <f>IFERROR(AD160/V160,0)</f>
        <v>0.3074199192564932</v>
      </c>
      <c r="AG160" s="32">
        <f>IFERROR(AE160-AE159,0)</f>
        <v>-101</v>
      </c>
      <c r="AH160" s="34">
        <f>IFERROR(AE160/W160,0)</f>
        <v>0.35608308605341249</v>
      </c>
      <c r="AI160" s="34">
        <f>IFERROR(AD160/3.974,0)</f>
        <v>20426.019124308001</v>
      </c>
      <c r="AJ160" s="10">
        <v>22516</v>
      </c>
      <c r="AK160" s="22">
        <f>AJ160-AJ159</f>
        <v>1266</v>
      </c>
      <c r="AL160" s="2">
        <f>IFERROR(AJ160/AJ159,0)-1</f>
        <v>5.9576470588235342E-2</v>
      </c>
      <c r="AM160" s="34">
        <f>IFERROR(AJ160/3.974,0)</f>
        <v>5665.8278812279814</v>
      </c>
      <c r="AN160" s="34">
        <f t="shared" si="134"/>
        <v>0.28356968338329008</v>
      </c>
      <c r="AO160" s="10">
        <v>606</v>
      </c>
      <c r="AP160">
        <f>AO160-AO159</f>
        <v>15</v>
      </c>
      <c r="AQ160" s="2">
        <f>IFERROR(AO160/AO159,0)-1</f>
        <v>2.5380710659898442E-2</v>
      </c>
      <c r="AR160" s="34">
        <f>IFERROR(AO160/3.974,0)</f>
        <v>152.4911927528938</v>
      </c>
      <c r="AS160" s="10">
        <v>1507</v>
      </c>
      <c r="AT160" s="22">
        <f>AS160-AS159</f>
        <v>-8</v>
      </c>
      <c r="AU160" s="22">
        <f>IFERROR(AS160/AS159,0)-1</f>
        <v>-5.2805280528053222E-3</v>
      </c>
      <c r="AV160" s="34">
        <f>IFERROR(AS160/3.974,0)</f>
        <v>379.21489682939102</v>
      </c>
      <c r="AW160" s="80">
        <f t="shared" si="136"/>
        <v>1.8979370796705374E-2</v>
      </c>
      <c r="AX160" s="10">
        <v>153</v>
      </c>
      <c r="AY160">
        <f>AX160-AX159</f>
        <v>-5</v>
      </c>
      <c r="AZ160" s="22">
        <f>IFERROR(AX160/AX159,0)-1</f>
        <v>-3.1645569620253111E-2</v>
      </c>
      <c r="BA160" s="35">
        <f>IFERROR(AX160/3.974,0)</f>
        <v>38.500251635631606</v>
      </c>
      <c r="BB160" s="51">
        <f t="shared" si="138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>IFERROR(BC160-BC159,0)</f>
        <v>1268</v>
      </c>
      <c r="BE160" s="51">
        <f>IFERROR(BC160/BC159,0)-1</f>
        <v>5.3925321085310784E-2</v>
      </c>
      <c r="BF160" s="35">
        <f>IFERROR(BC160/3.974,0)</f>
        <v>6236.0342224458982</v>
      </c>
      <c r="BG160" s="35">
        <f t="shared" si="141"/>
        <v>0.31210800735497846</v>
      </c>
      <c r="BH160" s="45">
        <v>10260</v>
      </c>
      <c r="BI160" s="48">
        <f>IFERROR((BH160-BH159), 0)</f>
        <v>168</v>
      </c>
      <c r="BJ160" s="14">
        <v>33665</v>
      </c>
      <c r="BK160" s="48">
        <f>IFERROR((BJ160-BJ159),0)</f>
        <v>421</v>
      </c>
      <c r="BL160" s="14">
        <v>24713</v>
      </c>
      <c r="BM160" s="48">
        <f>IFERROR((BL160-BL159),0)</f>
        <v>250</v>
      </c>
      <c r="BN160" s="14">
        <v>8938</v>
      </c>
      <c r="BO160" s="48">
        <f>IFERROR((BN160-BN159),0)</f>
        <v>92</v>
      </c>
      <c r="BP160" s="14">
        <v>1826</v>
      </c>
      <c r="BQ160" s="48">
        <f>IFERROR((BP160-BP159),0)</f>
        <v>25</v>
      </c>
      <c r="BR160" s="57">
        <v>17</v>
      </c>
      <c r="BS160" s="53">
        <f>IFERROR((BR160-BR159),0)</f>
        <v>0</v>
      </c>
      <c r="BT160" s="57">
        <v>92</v>
      </c>
      <c r="BU160" s="53">
        <f>IFERROR((BT160-BT159),0)</f>
        <v>2</v>
      </c>
      <c r="BV160" s="57">
        <v>394</v>
      </c>
      <c r="BW160" s="53">
        <f>IFERROR((BV160-BV159),0)</f>
        <v>3</v>
      </c>
      <c r="BX160" s="57">
        <v>812</v>
      </c>
      <c r="BY160" s="53">
        <f>IFERROR((BX160-BX159),0)</f>
        <v>4</v>
      </c>
      <c r="BZ160" s="21">
        <v>419</v>
      </c>
      <c r="CA160" s="27">
        <f>IFERROR((BZ160-BZ159),0)</f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>IFERROR(C161-C160,"")</f>
        <v>1263</v>
      </c>
      <c r="E161" s="10">
        <v>1746</v>
      </c>
      <c r="F161">
        <f>E161-E160</f>
        <v>12</v>
      </c>
      <c r="G161" s="10">
        <v>53857</v>
      </c>
      <c r="H161">
        <f>G161-G160</f>
        <v>971</v>
      </c>
      <c r="I161">
        <f>+IFERROR(C161-E161-G161,"")</f>
        <v>25062</v>
      </c>
      <c r="J161">
        <f>+IFERROR(I161-I160,"")</f>
        <v>280</v>
      </c>
      <c r="K161">
        <f>+IFERROR(E161/C161,"")</f>
        <v>2.1645075311473378E-2</v>
      </c>
      <c r="L161">
        <f>+IFERROR(G161/C161,"")</f>
        <v>0.66766255501146721</v>
      </c>
      <c r="M161">
        <f>+IFERROR(I161/C161,"")</f>
        <v>0.31069236967705943</v>
      </c>
      <c r="N161" s="22">
        <f>+IFERROR(D161/C161,"")</f>
        <v>1.565734829232009E-2</v>
      </c>
      <c r="O161">
        <f>+IFERROR(F161/E161,"")</f>
        <v>6.8728522336769758E-3</v>
      </c>
      <c r="P161">
        <f>+IFERROR(H161/G161,"")</f>
        <v>1.8029225541712313E-2</v>
      </c>
      <c r="Q161">
        <f>+IFERROR(J161/I161,"")</f>
        <v>1.1172292714069108E-2</v>
      </c>
      <c r="R161">
        <f>+IFERROR(C161/3.974,"")</f>
        <v>20298.188223452438</v>
      </c>
      <c r="S161">
        <f>+IFERROR(E161/3.974,"")</f>
        <v>439.35581278309007</v>
      </c>
      <c r="T161">
        <f>+IFERROR(G161/3.974,"")</f>
        <v>13552.34021137393</v>
      </c>
      <c r="U161">
        <f>+IFERROR(I161/3.974,"")</f>
        <v>6306.4921992954196</v>
      </c>
      <c r="V161" s="10">
        <v>268180</v>
      </c>
      <c r="W161">
        <f>V161-V160</f>
        <v>4134</v>
      </c>
      <c r="X161" s="22">
        <f>IFERROR(W161-W160,0)</f>
        <v>1438</v>
      </c>
      <c r="Y161" s="35">
        <f>IFERROR(V161/3.974,0)</f>
        <v>67483.643683945644</v>
      </c>
      <c r="Z161" s="10">
        <v>185277</v>
      </c>
      <c r="AA161" s="2">
        <f>Z161-Z160</f>
        <v>2404</v>
      </c>
      <c r="AB161" s="29">
        <f>IFERROR(Z161/V161,0)</f>
        <v>0.69086807368185543</v>
      </c>
      <c r="AC161" s="32">
        <f>IFERROR(AA161-AA160,0)</f>
        <v>668</v>
      </c>
      <c r="AD161">
        <f>V161-Z161</f>
        <v>82903</v>
      </c>
      <c r="AE161" s="1">
        <f>AD161-AD160</f>
        <v>1730</v>
      </c>
      <c r="AF161" s="29">
        <f>IFERROR(AD161/V161,0)</f>
        <v>0.30913192631814451</v>
      </c>
      <c r="AG161" s="32">
        <f>IFERROR(AE161-AE160,0)</f>
        <v>770</v>
      </c>
      <c r="AH161" s="34">
        <f>IFERROR(AE161/W161,0)</f>
        <v>0.41848089017900336</v>
      </c>
      <c r="AI161" s="34">
        <f>IFERROR(AD161/3.974,0)</f>
        <v>20861.348766985404</v>
      </c>
      <c r="AJ161" s="10">
        <v>22805</v>
      </c>
      <c r="AK161" s="2">
        <f>AJ161-AJ160</f>
        <v>289</v>
      </c>
      <c r="AL161" s="2">
        <f>IFERROR(AJ161/AJ160,0)-1</f>
        <v>1.2835317107834365E-2</v>
      </c>
      <c r="AM161" s="34">
        <f>IFERROR(AJ161/3.974,0)</f>
        <v>5738.5505787619522</v>
      </c>
      <c r="AN161" s="34">
        <f t="shared" si="134"/>
        <v>0.28271245273662676</v>
      </c>
      <c r="AO161" s="10">
        <v>600</v>
      </c>
      <c r="AP161">
        <f>AO161-AO160</f>
        <v>-6</v>
      </c>
      <c r="AQ161" s="2">
        <f>IFERROR(AO161/AO160,0)-1</f>
        <v>-9.9009900990099098E-3</v>
      </c>
      <c r="AR161" s="34">
        <f>IFERROR(AO161/3.974,0)</f>
        <v>150.98137896326119</v>
      </c>
      <c r="AS161" s="10">
        <v>1501</v>
      </c>
      <c r="AT161" s="2">
        <f>AS161-AS160</f>
        <v>-6</v>
      </c>
      <c r="AU161" s="2">
        <f>IFERROR(AS161/AS160,0)-1</f>
        <v>-3.9814200398141653E-3</v>
      </c>
      <c r="AV161" s="34">
        <f>IFERROR(AS161/3.974,0)</f>
        <v>377.70508303975839</v>
      </c>
      <c r="AW161" s="80">
        <f t="shared" si="136"/>
        <v>1.8607822475670985E-2</v>
      </c>
      <c r="AX161" s="10">
        <v>156</v>
      </c>
      <c r="AY161">
        <f>AX161-AX160</f>
        <v>3</v>
      </c>
      <c r="AZ161" s="22">
        <f>IFERROR(AX161/AX160,0)-1</f>
        <v>1.9607843137254832E-2</v>
      </c>
      <c r="BA161" s="35">
        <f>IFERROR(AX161/3.974,0)</f>
        <v>39.255158530447908</v>
      </c>
      <c r="BB161" s="51">
        <f t="shared" si="138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>IFERROR(BC161-BC160,0)</f>
        <v>280</v>
      </c>
      <c r="BE161" s="51">
        <f>IFERROR(BC161/BC160,0)-1</f>
        <v>1.1298523121620496E-2</v>
      </c>
      <c r="BF161" s="35">
        <f>IFERROR(BC161/3.974,0)</f>
        <v>6306.4921992954196</v>
      </c>
      <c r="BG161" s="35">
        <f t="shared" si="141"/>
        <v>0.31069236967705943</v>
      </c>
      <c r="BH161" s="45">
        <v>10260</v>
      </c>
      <c r="BI161" s="48">
        <f>IFERROR((BH161-BH160), 0)</f>
        <v>0</v>
      </c>
      <c r="BJ161" s="14">
        <v>33981</v>
      </c>
      <c r="BK161" s="48">
        <f>IFERROR((BJ161-BJ160),0)</f>
        <v>316</v>
      </c>
      <c r="BL161" s="14">
        <v>25029</v>
      </c>
      <c r="BM161" s="48">
        <f>IFERROR((BL161-BL160),0)</f>
        <v>316</v>
      </c>
      <c r="BN161" s="14">
        <v>9254</v>
      </c>
      <c r="BO161" s="48">
        <f>IFERROR((BN161-BN160),0)</f>
        <v>316</v>
      </c>
      <c r="BP161" s="14">
        <v>2141</v>
      </c>
      <c r="BQ161" s="48">
        <f>IFERROR((BP161-BP160),0)</f>
        <v>315</v>
      </c>
      <c r="BR161" s="16">
        <v>17</v>
      </c>
      <c r="BS161" s="24">
        <f>IFERROR((BR161-BR160),0)</f>
        <v>0</v>
      </c>
      <c r="BT161" s="16">
        <v>93</v>
      </c>
      <c r="BU161" s="24">
        <f>IFERROR((BT161-BT160),0)</f>
        <v>1</v>
      </c>
      <c r="BV161" s="16">
        <v>396</v>
      </c>
      <c r="BW161" s="24">
        <f>IFERROR((BV161-BV160),0)</f>
        <v>2</v>
      </c>
      <c r="BX161" s="16">
        <v>817</v>
      </c>
      <c r="BY161" s="24">
        <f>IFERROR((BX161-BX160),0)</f>
        <v>5</v>
      </c>
      <c r="BZ161" s="21">
        <v>423</v>
      </c>
      <c r="CA161" s="27">
        <f>IFERROR((BZ161-BZ160),0)</f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>IFERROR(C162-C161,"")</f>
        <v>1275</v>
      </c>
      <c r="E162" s="10">
        <v>1767</v>
      </c>
      <c r="F162">
        <f>E162-E161</f>
        <v>21</v>
      </c>
      <c r="G162" s="10">
        <v>55001</v>
      </c>
      <c r="H162">
        <f>G162-G161</f>
        <v>1144</v>
      </c>
      <c r="I162">
        <f>+IFERROR(C162-E162-G162,"")</f>
        <v>25172</v>
      </c>
      <c r="J162">
        <f>+IFERROR(I162-I161,"")</f>
        <v>110</v>
      </c>
      <c r="K162">
        <f>+IFERROR(E162/C162,"")</f>
        <v>2.1564559433731999E-2</v>
      </c>
      <c r="L162">
        <f>+IFERROR(G162/C162,"")</f>
        <v>0.6712350500366121</v>
      </c>
      <c r="M162">
        <f>+IFERROR(I162/C162,"")</f>
        <v>0.30720039052965586</v>
      </c>
      <c r="N162" s="22">
        <f>+IFERROR(D162/C162,"")</f>
        <v>1.5560165975103735E-2</v>
      </c>
      <c r="O162">
        <f>+IFERROR(F162/E162,"")</f>
        <v>1.1884550084889643E-2</v>
      </c>
      <c r="P162">
        <f>+IFERROR(H162/G162,"")</f>
        <v>2.0799621825057728E-2</v>
      </c>
      <c r="Q162">
        <f>+IFERROR(J162/I162,"")</f>
        <v>4.3699348482440807E-3</v>
      </c>
      <c r="R162">
        <f>+IFERROR(C162/3.974,"")</f>
        <v>20619.023653749369</v>
      </c>
      <c r="S162">
        <f>+IFERROR(E162/3.974,"")</f>
        <v>444.64016104680422</v>
      </c>
      <c r="T162">
        <f>+IFERROR(G162/3.974,"")</f>
        <v>13840.211373930548</v>
      </c>
      <c r="U162">
        <f>+IFERROR(I162/3.974,"")</f>
        <v>6334.1721187720177</v>
      </c>
      <c r="V162" s="10">
        <v>271486</v>
      </c>
      <c r="W162">
        <f>V162-V161</f>
        <v>3306</v>
      </c>
      <c r="X162" s="22">
        <f>IFERROR(W162-W161,0)</f>
        <v>-828</v>
      </c>
      <c r="Y162" s="35">
        <f>IFERROR(V162/3.974,0)</f>
        <v>68315.551082033213</v>
      </c>
      <c r="Z162" s="10">
        <v>187754</v>
      </c>
      <c r="AA162" s="2">
        <f>Z162-Z161</f>
        <v>2477</v>
      </c>
      <c r="AB162" s="29">
        <f>IFERROR(Z162/V162,0)</f>
        <v>0.6915789396138291</v>
      </c>
      <c r="AC162" s="32">
        <f>IFERROR(AA162-AA161,0)</f>
        <v>73</v>
      </c>
      <c r="AD162">
        <f>V162-Z162</f>
        <v>83732</v>
      </c>
      <c r="AE162" s="1">
        <f>AD162-AD161</f>
        <v>829</v>
      </c>
      <c r="AF162" s="29">
        <f>IFERROR(AD162/V162,0)</f>
        <v>0.30842106038617095</v>
      </c>
      <c r="AG162" s="32">
        <f>IFERROR(AE162-AE161,0)</f>
        <v>-901</v>
      </c>
      <c r="AH162" s="34">
        <f>IFERROR(AE162/W162,0)</f>
        <v>0.25075620084694494</v>
      </c>
      <c r="AI162" s="34">
        <f>IFERROR(AD162/3.974,0)</f>
        <v>21069.954705586311</v>
      </c>
      <c r="AJ162" s="10">
        <v>22931</v>
      </c>
      <c r="AK162" s="2">
        <f>AJ162-AJ161</f>
        <v>126</v>
      </c>
      <c r="AL162" s="2">
        <f>IFERROR(AJ162/AJ161,0)-1</f>
        <v>5.525104143828008E-3</v>
      </c>
      <c r="AM162" s="34">
        <f>IFERROR(AJ162/3.974,0)</f>
        <v>5770.2566683442374</v>
      </c>
      <c r="AN162" s="34">
        <f t="shared" si="134"/>
        <v>0.27985111056870882</v>
      </c>
      <c r="AO162" s="10">
        <v>575</v>
      </c>
      <c r="AP162">
        <f>AO162-AO161</f>
        <v>-25</v>
      </c>
      <c r="AQ162" s="2">
        <f>IFERROR(AO162/AO161,0)-1</f>
        <v>-4.166666666666663E-2</v>
      </c>
      <c r="AR162" s="34">
        <f>IFERROR(AO162/3.974,0)</f>
        <v>144.69048817312532</v>
      </c>
      <c r="AS162" s="10">
        <v>1507</v>
      </c>
      <c r="AT162" s="2">
        <f>AS162-AS161</f>
        <v>6</v>
      </c>
      <c r="AU162" s="2">
        <f>IFERROR(AS162/AS161,0)-1</f>
        <v>3.9973351099267251E-3</v>
      </c>
      <c r="AV162" s="34">
        <f>IFERROR(AS162/3.974,0)</f>
        <v>379.21489682939102</v>
      </c>
      <c r="AW162" s="80">
        <f t="shared" si="136"/>
        <v>1.8391505979985356E-2</v>
      </c>
      <c r="AX162" s="10">
        <v>159</v>
      </c>
      <c r="AY162">
        <f>AX162-AX161</f>
        <v>3</v>
      </c>
      <c r="AZ162" s="22">
        <f>IFERROR(AX162/AX161,0)-1</f>
        <v>1.9230769230769162E-2</v>
      </c>
      <c r="BA162" s="35">
        <f>IFERROR(AX162/3.974,0)</f>
        <v>40.010065425264216</v>
      </c>
      <c r="BB162" s="51">
        <f t="shared" si="138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>IFERROR(BC162-BC161,0)</f>
        <v>110</v>
      </c>
      <c r="BE162" s="51">
        <f>IFERROR(BC162/BC161,0)-1</f>
        <v>4.3891149948127595E-3</v>
      </c>
      <c r="BF162" s="35">
        <f>IFERROR(BC162/3.974,0)</f>
        <v>6334.1721187720177</v>
      </c>
      <c r="BG162" s="35">
        <f t="shared" si="141"/>
        <v>0.30720039052965586</v>
      </c>
      <c r="BH162" s="45">
        <v>10497</v>
      </c>
      <c r="BI162" s="48">
        <f>IFERROR((BH162-BH161), 0)</f>
        <v>237</v>
      </c>
      <c r="BJ162" s="14">
        <v>34684</v>
      </c>
      <c r="BK162" s="48">
        <f>IFERROR((BJ162-BJ161),0)</f>
        <v>703</v>
      </c>
      <c r="BL162" s="14">
        <v>25480</v>
      </c>
      <c r="BM162" s="48">
        <f>IFERROR((BL162-BL161),0)</f>
        <v>451</v>
      </c>
      <c r="BN162" s="14">
        <v>9307</v>
      </c>
      <c r="BO162" s="48">
        <f>IFERROR((BN162-BN161),0)</f>
        <v>53</v>
      </c>
      <c r="BP162" s="14">
        <v>1972</v>
      </c>
      <c r="BQ162" s="48">
        <f>IFERROR((BP162-BP161),0)</f>
        <v>-169</v>
      </c>
      <c r="BR162" s="16">
        <v>17</v>
      </c>
      <c r="BS162" s="24">
        <f>IFERROR((BR162-BR161),0)</f>
        <v>0</v>
      </c>
      <c r="BT162" s="16">
        <v>93</v>
      </c>
      <c r="BU162" s="24">
        <f>IFERROR((BT162-BT161),0)</f>
        <v>0</v>
      </c>
      <c r="BV162" s="16">
        <v>401</v>
      </c>
      <c r="BW162" s="24">
        <f>IFERROR((BV162-BV161),0)</f>
        <v>5</v>
      </c>
      <c r="BX162" s="16">
        <v>825</v>
      </c>
      <c r="BY162" s="24">
        <f>IFERROR((BX162-BX161),0)</f>
        <v>8</v>
      </c>
      <c r="BZ162" s="21">
        <v>431</v>
      </c>
      <c r="CA162" s="27">
        <f>IFERROR((BZ162-BZ161),0)</f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>IFERROR(C163-C162,"")</f>
        <v>603</v>
      </c>
      <c r="E163" s="10">
        <v>1788</v>
      </c>
      <c r="F163">
        <f>E163-E162</f>
        <v>21</v>
      </c>
      <c r="G163" s="10">
        <v>55845</v>
      </c>
      <c r="H163">
        <f>G163-G162</f>
        <v>844</v>
      </c>
      <c r="I163">
        <f>+IFERROR(C163-E163-G163,"")</f>
        <v>24910</v>
      </c>
      <c r="J163">
        <f>+IFERROR(I163-I162,"")</f>
        <v>-262</v>
      </c>
      <c r="K163">
        <f>+IFERROR(E163/C163,"")</f>
        <v>2.1661437069163951E-2</v>
      </c>
      <c r="L163">
        <f>+IFERROR(G163/C163,"")</f>
        <v>0.67655646148068282</v>
      </c>
      <c r="M163">
        <f>+IFERROR(I163/C163,"")</f>
        <v>0.30178210145015327</v>
      </c>
      <c r="N163" s="22">
        <f>+IFERROR(D163/C163,"")</f>
        <v>7.3052833068824735E-3</v>
      </c>
      <c r="O163">
        <f>+IFERROR(F163/E163,"")</f>
        <v>1.1744966442953021E-2</v>
      </c>
      <c r="P163">
        <f>+IFERROR(H163/G163,"")</f>
        <v>1.5113259915838482E-2</v>
      </c>
      <c r="Q163">
        <f>+IFERROR(J163/I163,"")</f>
        <v>-1.0517864311521477E-2</v>
      </c>
      <c r="R163">
        <f>+IFERROR(C163/3.974,"")</f>
        <v>20770.759939607447</v>
      </c>
      <c r="S163">
        <f>+IFERROR(E163/3.974,"")</f>
        <v>449.92450931051837</v>
      </c>
      <c r="T163">
        <f>+IFERROR(G163/3.974,"")</f>
        <v>14052.591847005535</v>
      </c>
      <c r="U163">
        <f>+IFERROR(I163/3.974,"")</f>
        <v>6268.2435832913934</v>
      </c>
      <c r="V163" s="10">
        <v>273685</v>
      </c>
      <c r="W163">
        <f>V163-V162</f>
        <v>2199</v>
      </c>
      <c r="X163" s="22">
        <f>IFERROR(W163-W162,0)</f>
        <v>-1107</v>
      </c>
      <c r="Y163" s="35">
        <f>IFERROR(V163/3.974,0)</f>
        <v>68868.89783593356</v>
      </c>
      <c r="Z163" s="10">
        <v>189349</v>
      </c>
      <c r="AA163" s="2">
        <f>Z163-Z162</f>
        <v>1595</v>
      </c>
      <c r="AB163" s="29">
        <f>IFERROR(Z163/V163,0)</f>
        <v>0.69185011966311638</v>
      </c>
      <c r="AC163" s="32">
        <f>IFERROR(AA163-AA162,0)</f>
        <v>-882</v>
      </c>
      <c r="AD163">
        <f>V163-Z163</f>
        <v>84336</v>
      </c>
      <c r="AE163" s="1">
        <f>AD163-AD162</f>
        <v>604</v>
      </c>
      <c r="AF163" s="29">
        <f>IFERROR(AD163/V163,0)</f>
        <v>0.30814988033688362</v>
      </c>
      <c r="AG163" s="32">
        <f>IFERROR(AE163-AE162,0)</f>
        <v>-225</v>
      </c>
      <c r="AH163" s="34">
        <f>IFERROR(AE163/W163,0)</f>
        <v>0.27467030468394726</v>
      </c>
      <c r="AI163" s="34">
        <f>IFERROR(AD163/3.974,0)</f>
        <v>21221.942627075994</v>
      </c>
      <c r="AJ163" s="10">
        <v>22692</v>
      </c>
      <c r="AK163" s="2">
        <f>AJ163-AJ162</f>
        <v>-239</v>
      </c>
      <c r="AL163" s="2">
        <f>IFERROR(AJ163/AJ162,0)-1</f>
        <v>-1.0422572064018087E-2</v>
      </c>
      <c r="AM163" s="34">
        <f>IFERROR(AJ163/3.974,0)</f>
        <v>5710.1157523905385</v>
      </c>
      <c r="AN163" s="34">
        <f t="shared" si="134"/>
        <v>0.27491125837442304</v>
      </c>
      <c r="AO163" s="10">
        <v>586</v>
      </c>
      <c r="AP163">
        <f>AO163-AO162</f>
        <v>11</v>
      </c>
      <c r="AQ163" s="2">
        <f>IFERROR(AO163/AO162,0)-1</f>
        <v>1.9130434782608674E-2</v>
      </c>
      <c r="AR163" s="34">
        <f>IFERROR(AO163/3.974,0)</f>
        <v>147.45848012078508</v>
      </c>
      <c r="AS163" s="10">
        <v>1476</v>
      </c>
      <c r="AT163" s="2">
        <f>AS163-AS162</f>
        <v>-31</v>
      </c>
      <c r="AU163" s="2">
        <f>IFERROR(AS163/AS162,0)-1</f>
        <v>-2.0570670205706687E-2</v>
      </c>
      <c r="AV163" s="34">
        <f>IFERROR(AS163/3.974,0)</f>
        <v>371.41419224962254</v>
      </c>
      <c r="AW163" s="80">
        <f t="shared" si="136"/>
        <v>1.7881588989980979E-2</v>
      </c>
      <c r="AX163" s="10">
        <v>156</v>
      </c>
      <c r="AY163">
        <f>AX163-AX162</f>
        <v>-3</v>
      </c>
      <c r="AZ163" s="22">
        <f>IFERROR(AX163/AX162,0)-1</f>
        <v>-1.8867924528301883E-2</v>
      </c>
      <c r="BA163" s="35">
        <f>IFERROR(AX163/3.974,0)</f>
        <v>39.255158530447908</v>
      </c>
      <c r="BB163" s="51">
        <f t="shared" si="138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>IFERROR(BC163-BC162,0)</f>
        <v>-262</v>
      </c>
      <c r="BE163" s="51">
        <f>IFERROR(BC163/BC162,0)-1</f>
        <v>-1.0408390274908585E-2</v>
      </c>
      <c r="BF163" s="35">
        <f>IFERROR(BC163/3.974,0)</f>
        <v>6268.2435832913934</v>
      </c>
      <c r="BG163" s="35">
        <f t="shared" si="141"/>
        <v>0.30178210145015327</v>
      </c>
      <c r="BH163" s="45">
        <v>10628</v>
      </c>
      <c r="BI163" s="48">
        <f>IFERROR((BH163-BH162), 0)</f>
        <v>131</v>
      </c>
      <c r="BJ163" s="14">
        <v>34852</v>
      </c>
      <c r="BK163" s="48">
        <f>IFERROR((BJ163-BJ162),0)</f>
        <v>168</v>
      </c>
      <c r="BL163" s="14">
        <v>25544</v>
      </c>
      <c r="BM163" s="48">
        <f>IFERROR((BL163-BL162),0)</f>
        <v>64</v>
      </c>
      <c r="BN163" s="14">
        <v>9314</v>
      </c>
      <c r="BO163" s="48">
        <f>IFERROR((BN163-BN162),0)</f>
        <v>7</v>
      </c>
      <c r="BP163" s="14">
        <v>2205</v>
      </c>
      <c r="BQ163" s="48">
        <f>IFERROR((BP163-BP162),0)</f>
        <v>233</v>
      </c>
      <c r="BR163" s="16">
        <v>17</v>
      </c>
      <c r="BS163" s="24">
        <f>IFERROR((BR163-BR162),0)</f>
        <v>0</v>
      </c>
      <c r="BT163" s="16">
        <v>93</v>
      </c>
      <c r="BU163" s="24">
        <f>IFERROR((BT163-BT162),0)</f>
        <v>0</v>
      </c>
      <c r="BV163" s="16">
        <v>402</v>
      </c>
      <c r="BW163" s="24">
        <f>IFERROR((BV163-BV162),0)</f>
        <v>1</v>
      </c>
      <c r="BX163" s="16">
        <v>838</v>
      </c>
      <c r="BY163" s="24">
        <f>IFERROR((BX163-BX162),0)</f>
        <v>13</v>
      </c>
      <c r="BZ163" s="21">
        <v>438</v>
      </c>
      <c r="CA163" s="27">
        <f>IFERROR((BZ163-BZ162),0)</f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>IFERROR(C164-C163,"")</f>
        <v>247</v>
      </c>
      <c r="E164" s="10">
        <v>1809</v>
      </c>
      <c r="F164">
        <f>E164-E163</f>
        <v>21</v>
      </c>
      <c r="G164" s="10">
        <v>57191</v>
      </c>
      <c r="H164">
        <f>G164-G163</f>
        <v>1346</v>
      </c>
      <c r="I164">
        <f>+IFERROR(C164-E164-G164,"")</f>
        <v>23790</v>
      </c>
      <c r="J164">
        <f>+IFERROR(I164-I163,"")</f>
        <v>-1120</v>
      </c>
      <c r="K164">
        <f>+IFERROR(E164/C164,"")</f>
        <v>2.1850465032008697E-2</v>
      </c>
      <c r="L164">
        <f>+IFERROR(G164/C164,"")</f>
        <v>0.69079598985384705</v>
      </c>
      <c r="M164">
        <f>+IFERROR(I164/C164,"")</f>
        <v>0.28735354511414424</v>
      </c>
      <c r="N164" s="22">
        <f>+IFERROR(D164/C164,"")</f>
        <v>2.9834521077424809E-3</v>
      </c>
      <c r="O164">
        <f>+IFERROR(F164/E164,"")</f>
        <v>1.1608623548922056E-2</v>
      </c>
      <c r="P164">
        <f>+IFERROR(H164/G164,"")</f>
        <v>2.353517161791191E-2</v>
      </c>
      <c r="Q164">
        <f>+IFERROR(J164/I164,"")</f>
        <v>-4.7078604455653636E-2</v>
      </c>
      <c r="R164">
        <f>+IFERROR(C164/3.974,"")</f>
        <v>20832.913940613991</v>
      </c>
      <c r="S164">
        <f>+IFERROR(E164/3.974,"")</f>
        <v>455.20885757423247</v>
      </c>
      <c r="T164">
        <f>+IFERROR(G164/3.974,"")</f>
        <v>14391.293407146452</v>
      </c>
      <c r="U164">
        <f>+IFERROR(I164/3.974,"")</f>
        <v>5986.411675893306</v>
      </c>
      <c r="V164" s="10">
        <v>276389</v>
      </c>
      <c r="W164">
        <f>V164-V163</f>
        <v>2704</v>
      </c>
      <c r="X164" s="22">
        <f>IFERROR(W164-W163,0)</f>
        <v>505</v>
      </c>
      <c r="Y164" s="35">
        <f>IFERROR(V164/3.974,0)</f>
        <v>69549.320583794659</v>
      </c>
      <c r="Z164" s="10">
        <v>191523</v>
      </c>
      <c r="AA164" s="2">
        <f>Z164-Z163</f>
        <v>2174</v>
      </c>
      <c r="AB164" s="29">
        <f>IFERROR(Z164/V164,0)</f>
        <v>0.69294725911667976</v>
      </c>
      <c r="AC164" s="32">
        <f>IFERROR(AA164-AA163,0)</f>
        <v>579</v>
      </c>
      <c r="AD164">
        <f>V164-Z164</f>
        <v>84866</v>
      </c>
      <c r="AE164" s="1">
        <f>AD164-AD163</f>
        <v>530</v>
      </c>
      <c r="AF164" s="29">
        <f>IFERROR(AD164/V164,0)</f>
        <v>0.30705274088332024</v>
      </c>
      <c r="AG164" s="32">
        <f>IFERROR(AE164-AE163,0)</f>
        <v>-74</v>
      </c>
      <c r="AH164" s="34">
        <f>IFERROR(AE164/W164,0)</f>
        <v>0.19600591715976332</v>
      </c>
      <c r="AI164" s="34">
        <f>IFERROR(AD164/3.974,0)</f>
        <v>21355.309511826872</v>
      </c>
      <c r="AJ164" s="10">
        <v>21625</v>
      </c>
      <c r="AK164" s="2">
        <f>AJ164-AJ163</f>
        <v>-1067</v>
      </c>
      <c r="AL164" s="2">
        <f>IFERROR(AJ164/AJ163,0)-1</f>
        <v>-4.7020976555614324E-2</v>
      </c>
      <c r="AM164" s="34">
        <f>IFERROR(AJ164/3.974,0)</f>
        <v>5441.6205334675387</v>
      </c>
      <c r="AN164" s="34">
        <f t="shared" si="134"/>
        <v>0.26120304384587512</v>
      </c>
      <c r="AO164" s="10">
        <v>529</v>
      </c>
      <c r="AP164">
        <f>AO164-AO163</f>
        <v>-57</v>
      </c>
      <c r="AQ164" s="2">
        <f>IFERROR(AO164/AO163,0)-1</f>
        <v>-9.7269624573378843E-2</v>
      </c>
      <c r="AR164" s="34">
        <f>IFERROR(AO164/3.974,0)</f>
        <v>133.11524911927529</v>
      </c>
      <c r="AS164" s="10">
        <v>1483</v>
      </c>
      <c r="AT164" s="2">
        <f>AS164-AS163</f>
        <v>7</v>
      </c>
      <c r="AU164" s="2">
        <f>IFERROR(AS164/AS163,0)-1</f>
        <v>4.7425474254743083E-3</v>
      </c>
      <c r="AV164" s="34">
        <f>IFERROR(AS164/3.974,0)</f>
        <v>373.17564167086056</v>
      </c>
      <c r="AW164" s="80">
        <f t="shared" si="136"/>
        <v>1.7912791399927526E-2</v>
      </c>
      <c r="AX164" s="10">
        <v>153</v>
      </c>
      <c r="AY164">
        <f>AX164-AX163</f>
        <v>-3</v>
      </c>
      <c r="AZ164" s="22">
        <f>IFERROR(AX164/AX163,0)-1</f>
        <v>-1.9230769230769273E-2</v>
      </c>
      <c r="BA164" s="35">
        <f>IFERROR(AX164/3.974,0)</f>
        <v>38.500251635631606</v>
      </c>
      <c r="BB164" s="51">
        <f t="shared" si="138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>IFERROR(BC164-BC163,0)</f>
        <v>-1120</v>
      </c>
      <c r="BE164" s="51">
        <f>IFERROR(BC164/BC163,0)-1</f>
        <v>-4.4961862705740652E-2</v>
      </c>
      <c r="BF164" s="35">
        <f>IFERROR(BC164/3.974,0)</f>
        <v>5986.411675893306</v>
      </c>
      <c r="BG164" s="35">
        <f t="shared" si="141"/>
        <v>0.28735354511414424</v>
      </c>
      <c r="BH164" s="45">
        <v>10671</v>
      </c>
      <c r="BI164" s="48">
        <f>IFERROR((BH164-BH163), 0)</f>
        <v>43</v>
      </c>
      <c r="BJ164" s="14">
        <v>34928</v>
      </c>
      <c r="BK164" s="48">
        <f>IFERROR((BJ164-BJ163),0)</f>
        <v>76</v>
      </c>
      <c r="BL164" s="14">
        <v>25611</v>
      </c>
      <c r="BM164" s="48">
        <f>IFERROR((BL164-BL163),0)</f>
        <v>67</v>
      </c>
      <c r="BN164" s="14">
        <v>9340</v>
      </c>
      <c r="BO164" s="48">
        <f>IFERROR((BN164-BN163),0)</f>
        <v>26</v>
      </c>
      <c r="BP164" s="14">
        <v>2240</v>
      </c>
      <c r="BQ164" s="48">
        <f>IFERROR((BP164-BP163),0)</f>
        <v>35</v>
      </c>
      <c r="BR164" s="16">
        <v>17</v>
      </c>
      <c r="BS164" s="24">
        <f>IFERROR((BR164-BR163),0)</f>
        <v>0</v>
      </c>
      <c r="BT164" s="16">
        <v>94</v>
      </c>
      <c r="BU164" s="24">
        <f>IFERROR((BT164-BT163),0)</f>
        <v>1</v>
      </c>
      <c r="BV164" s="16">
        <v>404</v>
      </c>
      <c r="BW164" s="24">
        <f>IFERROR((BV164-BV163),0)</f>
        <v>2</v>
      </c>
      <c r="BX164" s="16">
        <v>849</v>
      </c>
      <c r="BY164" s="24">
        <f>IFERROR((BX164-BX163),0)</f>
        <v>11</v>
      </c>
      <c r="BZ164" s="21">
        <v>445</v>
      </c>
      <c r="CA164" s="27">
        <f>IFERROR((BZ164-BZ163),0)</f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>IFERROR(C165-C164,"")</f>
        <v>964</v>
      </c>
      <c r="E165" s="10">
        <v>1827</v>
      </c>
      <c r="F165">
        <f>E165-E164</f>
        <v>18</v>
      </c>
      <c r="G165" s="10">
        <v>58274</v>
      </c>
      <c r="H165">
        <f>G165-G164</f>
        <v>1083</v>
      </c>
      <c r="I165">
        <f>+IFERROR(C165-E165-G165,"")</f>
        <v>23653</v>
      </c>
      <c r="J165">
        <f>+IFERROR(I165-I164,"")</f>
        <v>-137</v>
      </c>
      <c r="K165">
        <f>+IFERROR(E165/C165,"")</f>
        <v>2.1813883516011174E-2</v>
      </c>
      <c r="L165">
        <f>+IFERROR(G165/C165,"")</f>
        <v>0.69577572414451849</v>
      </c>
      <c r="M165">
        <f>+IFERROR(I165/C165,"")</f>
        <v>0.28241039233947035</v>
      </c>
      <c r="N165" s="22">
        <f>+IFERROR(D165/C165,"")</f>
        <v>1.1509898034720729E-2</v>
      </c>
      <c r="O165">
        <f>+IFERROR(F165/E165,"")</f>
        <v>9.852216748768473E-3</v>
      </c>
      <c r="P165">
        <f>+IFERROR(H165/G165,"")</f>
        <v>1.858461749665374E-2</v>
      </c>
      <c r="Q165">
        <f>+IFERROR(J165/I165,"")</f>
        <v>-5.7920771149537059E-3</v>
      </c>
      <c r="R165">
        <f>+IFERROR(C165/3.974,"")</f>
        <v>21075.49068948163</v>
      </c>
      <c r="S165">
        <f>+IFERROR(E165/3.974,"")</f>
        <v>459.7382989431303</v>
      </c>
      <c r="T165">
        <f>+IFERROR(G165/3.974,"")</f>
        <v>14663.814796175138</v>
      </c>
      <c r="U165">
        <f>+IFERROR(I165/3.974,"")</f>
        <v>5951.9375943633613</v>
      </c>
      <c r="V165" s="10">
        <v>282232</v>
      </c>
      <c r="W165">
        <f>V165-V164</f>
        <v>5843</v>
      </c>
      <c r="X165" s="22">
        <f>IFERROR(W165-W164,0)</f>
        <v>3139</v>
      </c>
      <c r="Y165" s="35">
        <f>IFERROR(V165/3.974,0)</f>
        <v>71019.627579265216</v>
      </c>
      <c r="Z165" s="10">
        <v>196270</v>
      </c>
      <c r="AA165" s="22">
        <f>Z165-Z164</f>
        <v>4747</v>
      </c>
      <c r="AB165" s="28">
        <f>IFERROR(Z165/V165,0)</f>
        <v>0.69542078857110468</v>
      </c>
      <c r="AC165" s="31">
        <f>IFERROR(AA165-AA164,0)</f>
        <v>2573</v>
      </c>
      <c r="AD165">
        <f>V165-Z165</f>
        <v>85962</v>
      </c>
      <c r="AE165">
        <f>AD165-AD164</f>
        <v>1096</v>
      </c>
      <c r="AF165" s="28">
        <f>IFERROR(AD165/V165,0)</f>
        <v>0.30457921142889538</v>
      </c>
      <c r="AG165" s="31">
        <f>IFERROR(AE165-AE164,0)</f>
        <v>566</v>
      </c>
      <c r="AH165" s="35">
        <f>IFERROR(AE165/W165,0)</f>
        <v>0.18757487591990415</v>
      </c>
      <c r="AI165" s="35">
        <f>IFERROR(AD165/3.974,0)</f>
        <v>21631.102164066429</v>
      </c>
      <c r="AJ165" s="10">
        <v>21463</v>
      </c>
      <c r="AK165" s="22">
        <f>AJ165-AJ164</f>
        <v>-162</v>
      </c>
      <c r="AL165" s="22">
        <f>IFERROR(AJ165/AJ164,0)-1</f>
        <v>-7.4913294797688268E-3</v>
      </c>
      <c r="AM165" s="35">
        <f>IFERROR(AJ165/3.974,0)</f>
        <v>5400.8555611474585</v>
      </c>
      <c r="AN165" s="35">
        <f>IFERROR(AJ165/C165," ")</f>
        <v>0.25626238746806124</v>
      </c>
      <c r="AO165" s="10">
        <v>518</v>
      </c>
      <c r="AP165">
        <f>AO165-AO164</f>
        <v>-11</v>
      </c>
      <c r="AQ165">
        <f>IFERROR(AO165/AO164,0)-1</f>
        <v>-2.0793950850661602E-2</v>
      </c>
      <c r="AR165" s="35">
        <f>IFERROR(AO165/3.974,0)</f>
        <v>130.3472571716155</v>
      </c>
      <c r="AS165" s="10">
        <v>1515</v>
      </c>
      <c r="AT165" s="22">
        <f>AS165-AS164</f>
        <v>32</v>
      </c>
      <c r="AU165" s="22">
        <f>IFERROR(AS165/AS164,0)-1</f>
        <v>2.157788267026306E-2</v>
      </c>
      <c r="AV165" s="35">
        <f>IFERROR(AS165/3.974,0)</f>
        <v>381.22798188223453</v>
      </c>
      <c r="AW165" s="51">
        <f>IFERROR(AS165/C165," ")</f>
        <v>1.8088688301454259E-2</v>
      </c>
      <c r="AX165" s="10">
        <v>157</v>
      </c>
      <c r="AY165">
        <f>AX165-AX164</f>
        <v>4</v>
      </c>
      <c r="AZ165" s="22">
        <f>IFERROR(AX165/AX164,0)-1</f>
        <v>2.614379084967311E-2</v>
      </c>
      <c r="BA165" s="35">
        <f>IFERROR(AX165/3.974,0)</f>
        <v>39.506794162053346</v>
      </c>
      <c r="BB165" s="51">
        <f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>IFERROR(BC165-BC164,0)</f>
        <v>-137</v>
      </c>
      <c r="BE165" s="51">
        <f>IFERROR(BC165/BC164,0)-1</f>
        <v>-5.7587221521647747E-3</v>
      </c>
      <c r="BF165" s="35">
        <f>IFERROR(BC165/3.974,0)</f>
        <v>5951.9375943633613</v>
      </c>
      <c r="BG165" s="35">
        <f>IFERROR(BC165/C165," ")</f>
        <v>0.28241039233947035</v>
      </c>
      <c r="BH165" s="45">
        <v>10868</v>
      </c>
      <c r="BI165" s="48">
        <f>IFERROR((BH165-BH164), 0)</f>
        <v>197</v>
      </c>
      <c r="BJ165" s="14">
        <v>35287</v>
      </c>
      <c r="BK165" s="48">
        <f>IFERROR((BJ165-BJ164),0)</f>
        <v>359</v>
      </c>
      <c r="BL165" s="14">
        <v>25901</v>
      </c>
      <c r="BM165" s="48">
        <f>IFERROR((BL165-BL164),0)</f>
        <v>290</v>
      </c>
      <c r="BN165" s="14">
        <v>9448</v>
      </c>
      <c r="BO165" s="48">
        <f>IFERROR((BN165-BN164),0)</f>
        <v>108</v>
      </c>
      <c r="BP165" s="14">
        <v>2250</v>
      </c>
      <c r="BQ165" s="48">
        <f>IFERROR((BP165-BP164),0)</f>
        <v>10</v>
      </c>
      <c r="BR165" s="57">
        <v>17</v>
      </c>
      <c r="BS165" s="53">
        <f>IFERROR((BR165-BR164),0)</f>
        <v>0</v>
      </c>
      <c r="BT165" s="57">
        <v>94</v>
      </c>
      <c r="BU165" s="53">
        <f>IFERROR((BT165-BT164),0)</f>
        <v>0</v>
      </c>
      <c r="BV165" s="57">
        <v>408</v>
      </c>
      <c r="BW165" s="53">
        <f>IFERROR((BV165-BV164),0)</f>
        <v>4</v>
      </c>
      <c r="BX165" s="57">
        <v>855</v>
      </c>
      <c r="BY165" s="53">
        <f>IFERROR((BX165-BX164),0)</f>
        <v>6</v>
      </c>
      <c r="BZ165" s="21">
        <v>453</v>
      </c>
      <c r="CA165" s="27">
        <f>IFERROR((BZ165-BZ164),0)</f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>IFERROR(C166-C165,"")</f>
        <v>101</v>
      </c>
      <c r="E166" s="10">
        <v>1844</v>
      </c>
      <c r="F166">
        <f>E166-E165</f>
        <v>17</v>
      </c>
      <c r="G166" s="10">
        <v>59174</v>
      </c>
      <c r="H166">
        <f>G166-G165</f>
        <v>900</v>
      </c>
      <c r="I166">
        <f>+IFERROR(C166-E166-G166,"")</f>
        <v>22837</v>
      </c>
      <c r="J166">
        <f>+IFERROR(I166-I165,"")</f>
        <v>-816</v>
      </c>
      <c r="K166">
        <f>+IFERROR(E166/C166,"")</f>
        <v>2.1990340468666152E-2</v>
      </c>
      <c r="L166">
        <f>+IFERROR(G166/C166,"")</f>
        <v>0.70567050265338982</v>
      </c>
      <c r="M166">
        <f>+IFERROR(I166/C166,"")</f>
        <v>0.27233915687794408</v>
      </c>
      <c r="N166" s="22">
        <f>+IFERROR(D166/C166,"")</f>
        <v>1.2044600798998271E-3</v>
      </c>
      <c r="O166">
        <f>+IFERROR(F166/E166,"")</f>
        <v>9.2190889370932748E-3</v>
      </c>
      <c r="P166">
        <f>+IFERROR(H166/G166,"")</f>
        <v>1.5209382499070537E-2</v>
      </c>
      <c r="Q166">
        <f>+IFERROR(J166/I166,"")</f>
        <v>-3.5731488374129705E-2</v>
      </c>
      <c r="R166">
        <f>+IFERROR(C166/3.974,"")</f>
        <v>21100.905888273777</v>
      </c>
      <c r="S166">
        <f>+IFERROR(E166/3.974,"")</f>
        <v>464.0161046804227</v>
      </c>
      <c r="T166">
        <f>+IFERROR(G166/3.974,"")</f>
        <v>14890.28686462003</v>
      </c>
      <c r="U166">
        <f>+IFERROR(I166/3.974,"")</f>
        <v>5746.6029189733263</v>
      </c>
      <c r="V166" s="10">
        <v>287300</v>
      </c>
      <c r="W166">
        <f>V166-V165</f>
        <v>5068</v>
      </c>
      <c r="X166" s="22">
        <f>IFERROR(W166-W165,0)</f>
        <v>-775</v>
      </c>
      <c r="Y166" s="35">
        <f>IFERROR(V166/3.974,0)</f>
        <v>72294.916960241564</v>
      </c>
      <c r="Z166" s="10">
        <v>200490</v>
      </c>
      <c r="AA166" s="2">
        <f>Z166-Z165</f>
        <v>4220</v>
      </c>
      <c r="AB166" s="29">
        <f>IFERROR(Z166/V166,0)</f>
        <v>0.6978419770274974</v>
      </c>
      <c r="AC166" s="32">
        <f>IFERROR(AA166-AA165,0)</f>
        <v>-527</v>
      </c>
      <c r="AD166">
        <f>V166-Z166</f>
        <v>86810</v>
      </c>
      <c r="AE166" s="1">
        <f>AD166-AD165</f>
        <v>848</v>
      </c>
      <c r="AF166" s="29">
        <f>IFERROR(AD166/V166,0)</f>
        <v>0.3021580229725026</v>
      </c>
      <c r="AG166" s="32">
        <f>IFERROR(AE166-AE165,0)</f>
        <v>-248</v>
      </c>
      <c r="AH166" s="34">
        <f>IFERROR(AE166/W166,0)</f>
        <v>0.16732438831886345</v>
      </c>
      <c r="AI166" s="34">
        <f>IFERROR(AD166/3.974,0)</f>
        <v>21844.489179667838</v>
      </c>
      <c r="AJ166" s="10">
        <v>20712</v>
      </c>
      <c r="AK166" s="2">
        <f>AJ166-AJ165</f>
        <v>-751</v>
      </c>
      <c r="AL166" s="2">
        <f>IFERROR(AJ166/AJ165,0)-1</f>
        <v>-3.4990448679122266E-2</v>
      </c>
      <c r="AM166" s="34">
        <f>IFERROR(AJ166/3.974,0)</f>
        <v>5211.8772018117761</v>
      </c>
      <c r="AN166" s="34">
        <f>IFERROR(AJ166/C166," ")</f>
        <v>0.24699779381074474</v>
      </c>
      <c r="AO166" s="10">
        <v>471</v>
      </c>
      <c r="AP166">
        <f>AO166-AO165</f>
        <v>-47</v>
      </c>
      <c r="AQ166">
        <f>IFERROR(AO166/AO165,0)-1</f>
        <v>-9.0733590733590774E-2</v>
      </c>
      <c r="AR166" s="34">
        <f>IFERROR(AO166/3.974,0)</f>
        <v>118.52038248616003</v>
      </c>
      <c r="AS166" s="10">
        <v>1500</v>
      </c>
      <c r="AT166" s="2">
        <f>AS166-AS165</f>
        <v>-15</v>
      </c>
      <c r="AU166" s="2">
        <f>IFERROR(AS166/AS165,0)-1</f>
        <v>-9.9009900990099098E-3</v>
      </c>
      <c r="AV166" s="34">
        <f>IFERROR(AS166/3.974,0)</f>
        <v>377.45344740815295</v>
      </c>
      <c r="AW166" s="80">
        <f>IFERROR(AS166/C166," ")</f>
        <v>1.7888020988611295E-2</v>
      </c>
      <c r="AX166" s="10">
        <v>154</v>
      </c>
      <c r="AY166">
        <f>AX166-AX165</f>
        <v>-3</v>
      </c>
      <c r="AZ166" s="22">
        <f>IFERROR(AX166/AX165,0)-1</f>
        <v>-1.9108280254777066E-2</v>
      </c>
      <c r="BA166" s="35">
        <f>IFERROR(AX166/3.974,0)</f>
        <v>38.751887267237038</v>
      </c>
      <c r="BB166" s="51">
        <f>IFERROR(AX166/C166," ")</f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>IFERROR(BC166-BC165,0)</f>
        <v>-816</v>
      </c>
      <c r="BE166" s="51">
        <f>IFERROR(BC166/BC165,0)-1</f>
        <v>-3.4498795078848343E-2</v>
      </c>
      <c r="BF166" s="35">
        <f>IFERROR(BC166/3.974,0)</f>
        <v>5746.6029189733263</v>
      </c>
      <c r="BG166" s="35">
        <f>IFERROR(BC166/C166," ")</f>
        <v>0.27233915687794408</v>
      </c>
      <c r="BH166" s="45">
        <v>11214</v>
      </c>
      <c r="BI166" s="48">
        <f>IFERROR((BH166-BH165), 0)</f>
        <v>346</v>
      </c>
      <c r="BJ166" s="14">
        <v>35234</v>
      </c>
      <c r="BK166" s="48">
        <f>IFERROR((BJ166-BJ165),0)</f>
        <v>-53</v>
      </c>
      <c r="BL166" s="14">
        <v>25849</v>
      </c>
      <c r="BM166" s="48">
        <f>IFERROR((BL166-BL165),0)</f>
        <v>-52</v>
      </c>
      <c r="BN166" s="14">
        <v>9441</v>
      </c>
      <c r="BO166" s="48">
        <f>IFERROR((BN166-BN165),0)</f>
        <v>-7</v>
      </c>
      <c r="BP166" s="14">
        <v>2117</v>
      </c>
      <c r="BQ166" s="48">
        <f>IFERROR((BP166-BP165),0)</f>
        <v>-133</v>
      </c>
      <c r="BR166" s="16">
        <v>17</v>
      </c>
      <c r="BS166" s="24">
        <f>IFERROR((BR166-BR165),0)</f>
        <v>0</v>
      </c>
      <c r="BT166" s="16">
        <v>94</v>
      </c>
      <c r="BU166" s="24">
        <f>IFERROR((BT166-BT165),0)</f>
        <v>0</v>
      </c>
      <c r="BV166" s="16">
        <v>412</v>
      </c>
      <c r="BW166" s="24">
        <f>IFERROR((BV166-BV165),0)</f>
        <v>4</v>
      </c>
      <c r="BX166" s="16">
        <v>861</v>
      </c>
      <c r="BY166" s="24">
        <f>IFERROR((BX166-BX165),0)</f>
        <v>6</v>
      </c>
      <c r="BZ166" s="21">
        <v>460</v>
      </c>
      <c r="CA166" s="27">
        <f>IFERROR((BZ166-BZ165),0)</f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>IFERROR(C167-C166,"")</f>
        <v>537</v>
      </c>
      <c r="E167" s="10">
        <v>1859</v>
      </c>
      <c r="F167">
        <f>E167-E166</f>
        <v>15</v>
      </c>
      <c r="G167" s="10">
        <v>59722</v>
      </c>
      <c r="H167">
        <f>G167-G166</f>
        <v>548</v>
      </c>
      <c r="I167">
        <f>+IFERROR(C167-E167-G167,"")</f>
        <v>22811</v>
      </c>
      <c r="J167">
        <f>+IFERROR(I167-I166,"")</f>
        <v>-26</v>
      </c>
      <c r="K167">
        <f>+IFERROR(E167/C167,"")</f>
        <v>2.2028154327424401E-2</v>
      </c>
      <c r="L167">
        <f>+IFERROR(G167/C167,"")</f>
        <v>0.70767371314816574</v>
      </c>
      <c r="M167">
        <f>+IFERROR(I167/C167,"")</f>
        <v>0.27029813252440987</v>
      </c>
      <c r="N167" s="22">
        <f>+IFERROR(D167/C167,"")</f>
        <v>6.363162385060195E-3</v>
      </c>
      <c r="O167">
        <f>+IFERROR(F167/E167,"")</f>
        <v>8.0688542227003758E-3</v>
      </c>
      <c r="P167">
        <f>+IFERROR(H167/G167,"")</f>
        <v>9.1758480961789627E-3</v>
      </c>
      <c r="Q167">
        <f>+IFERROR(J167/I167,"")</f>
        <v>-1.1398009732146771E-3</v>
      </c>
      <c r="R167" s="22">
        <f>+IFERROR(C167/3.974,"")</f>
        <v>21236.034222445898</v>
      </c>
      <c r="S167" s="22">
        <f>+IFERROR(E167/3.974,"")</f>
        <v>467.79063915450428</v>
      </c>
      <c r="T167" s="22">
        <f>+IFERROR(G167/3.974,"")</f>
        <v>15028.183190739808</v>
      </c>
      <c r="U167" s="22">
        <f>+IFERROR(I167/3.974,"")</f>
        <v>5740.0603925515852</v>
      </c>
      <c r="V167" s="10">
        <v>291900</v>
      </c>
      <c r="W167">
        <f>V167-V166</f>
        <v>4600</v>
      </c>
      <c r="X167" s="22">
        <f>IFERROR(W167-W166,0)</f>
        <v>-468</v>
      </c>
      <c r="Y167" s="35">
        <f>IFERROR(V167/3.974,0)</f>
        <v>73452.440865626573</v>
      </c>
      <c r="Z167" s="10">
        <v>204273</v>
      </c>
      <c r="AA167" s="2">
        <f>Z167-Z166</f>
        <v>3783</v>
      </c>
      <c r="AB167" s="29">
        <f>IFERROR(Z167/V167,0)</f>
        <v>0.69980472764645429</v>
      </c>
      <c r="AC167" s="32">
        <f>IFERROR(AA167-AA166,0)</f>
        <v>-437</v>
      </c>
      <c r="AD167">
        <f>V167-Z167</f>
        <v>87627</v>
      </c>
      <c r="AE167" s="1">
        <f>AD167-AD166</f>
        <v>817</v>
      </c>
      <c r="AF167" s="29">
        <f>IFERROR(AD167/V167,0)</f>
        <v>0.30019527235354576</v>
      </c>
      <c r="AG167" s="32">
        <f>IFERROR(AE167-AE166,0)</f>
        <v>-31</v>
      </c>
      <c r="AH167" s="34">
        <f>IFERROR(AE167/W167,0)</f>
        <v>0.17760869565217391</v>
      </c>
      <c r="AI167" s="34">
        <f>IFERROR(AD167/3.974,0)</f>
        <v>22050.07549068948</v>
      </c>
      <c r="AJ167" s="10">
        <v>20707</v>
      </c>
      <c r="AK167" s="2">
        <f>AJ167-AJ166</f>
        <v>-5</v>
      </c>
      <c r="AL167" s="2">
        <f>IFERROR(AJ167/AJ166,0)-1</f>
        <v>-2.4140594824251238E-4</v>
      </c>
      <c r="AM167" s="34">
        <f>IFERROR(AJ167/3.974,0)</f>
        <v>5210.6190236537495</v>
      </c>
      <c r="AN167" s="34">
        <f>IFERROR(AJ167/C167," ")</f>
        <v>0.2453668594179543</v>
      </c>
      <c r="AO167" s="10">
        <v>475</v>
      </c>
      <c r="AP167">
        <f>AO167-AO166</f>
        <v>4</v>
      </c>
      <c r="AQ167">
        <f>IFERROR(AO167/AO166,0)-1</f>
        <v>8.4925690021231404E-3</v>
      </c>
      <c r="AR167" s="34">
        <f>IFERROR(AO167/3.974,0)</f>
        <v>119.52692501258177</v>
      </c>
      <c r="AS167" s="10">
        <v>1476</v>
      </c>
      <c r="AT167" s="2">
        <f>AS167-AS166</f>
        <v>-24</v>
      </c>
      <c r="AU167" s="2">
        <f>IFERROR(AS167/AS166,0)-1</f>
        <v>-1.6000000000000014E-2</v>
      </c>
      <c r="AV167" s="34">
        <f>IFERROR(AS167/3.974,0)</f>
        <v>371.41419224962254</v>
      </c>
      <c r="AW167" s="80">
        <f>IFERROR(AS167/C167," ")</f>
        <v>1.748980946061238E-2</v>
      </c>
      <c r="AX167" s="10">
        <v>153</v>
      </c>
      <c r="AY167">
        <f>AX167-AX166</f>
        <v>-1</v>
      </c>
      <c r="AZ167" s="22">
        <f>IFERROR(AX167/AX166,0)-1</f>
        <v>-6.4935064935064402E-3</v>
      </c>
      <c r="BA167" s="35">
        <f>IFERROR(AX167/3.974,0)</f>
        <v>38.500251635631606</v>
      </c>
      <c r="BB167" s="51">
        <f>IFERROR(AX167/C167," ")</f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>IFERROR(BC167-BC166,0)</f>
        <v>-26</v>
      </c>
      <c r="BE167" s="51">
        <f>IFERROR(BC167/BC166,0)-1</f>
        <v>-1.1385033060384853E-3</v>
      </c>
      <c r="BF167" s="35">
        <f>IFERROR(BC167/3.974,0)</f>
        <v>5740.0603925515852</v>
      </c>
      <c r="BG167" s="35">
        <f>IFERROR(BC167/C167," ")</f>
        <v>0.27029813252440987</v>
      </c>
      <c r="BH167" s="45">
        <v>11372</v>
      </c>
      <c r="BI167" s="48">
        <f>IFERROR((BH167-BH166), 0)</f>
        <v>158</v>
      </c>
      <c r="BJ167" s="14">
        <v>35208</v>
      </c>
      <c r="BK167" s="48">
        <f>IFERROR((BJ167-BJ166),0)</f>
        <v>-26</v>
      </c>
      <c r="BL167" s="14">
        <v>26078</v>
      </c>
      <c r="BM167" s="48">
        <f>IFERROR((BL167-BL166),0)</f>
        <v>229</v>
      </c>
      <c r="BN167" s="14">
        <v>9484</v>
      </c>
      <c r="BO167" s="48">
        <f>IFERROR((BN167-BN166),0)</f>
        <v>43</v>
      </c>
      <c r="BP167" s="14">
        <v>2250</v>
      </c>
      <c r="BQ167" s="48">
        <f>IFERROR((BP167-BP166),0)</f>
        <v>133</v>
      </c>
      <c r="BR167" s="16">
        <v>18</v>
      </c>
      <c r="BS167" s="24">
        <f>IFERROR((BR167-BR166),0)</f>
        <v>1</v>
      </c>
      <c r="BT167" s="16">
        <v>95</v>
      </c>
      <c r="BU167" s="24">
        <f>IFERROR((BT167-BT166),0)</f>
        <v>1</v>
      </c>
      <c r="BV167" s="16">
        <v>415</v>
      </c>
      <c r="BW167" s="24">
        <f>IFERROR((BV167-BV166),0)</f>
        <v>3</v>
      </c>
      <c r="BX167" s="16">
        <v>870</v>
      </c>
      <c r="BY167" s="24">
        <f>IFERROR((BX167-BX166),0)</f>
        <v>9</v>
      </c>
      <c r="BZ167" s="21">
        <v>461</v>
      </c>
      <c r="CA167" s="27">
        <f>IFERROR((BZ167-BZ166),0)</f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>IFERROR(C168-C167,"")</f>
        <v>1088</v>
      </c>
      <c r="E168" s="10">
        <v>1878</v>
      </c>
      <c r="F168">
        <f>E168-E167</f>
        <v>19</v>
      </c>
      <c r="G168" s="10">
        <v>60528</v>
      </c>
      <c r="H168">
        <f>G168-G167</f>
        <v>806</v>
      </c>
      <c r="I168">
        <f>+IFERROR(C168-E168-G168,"")</f>
        <v>23074</v>
      </c>
      <c r="J168">
        <f>+IFERROR(I168-I167,"")</f>
        <v>263</v>
      </c>
      <c r="K168">
        <f>+IFERROR(E168/C168,"")</f>
        <v>2.1970051474029011E-2</v>
      </c>
      <c r="L168">
        <f>+IFERROR(G168/C168,"")</f>
        <v>0.70809546092653253</v>
      </c>
      <c r="M168">
        <f>+IFERROR(I168/C168,"")</f>
        <v>0.26993448759943844</v>
      </c>
      <c r="N168" s="22">
        <f>+IFERROR(D168/C168,"")</f>
        <v>1.272812353766963E-2</v>
      </c>
      <c r="O168">
        <f>+IFERROR(F168/E168,"")</f>
        <v>1.0117145899893504E-2</v>
      </c>
      <c r="P168">
        <f>+IFERROR(H168/G168,"")</f>
        <v>1.331615120274914E-2</v>
      </c>
      <c r="Q168">
        <f>+IFERROR(J168/I168,"")</f>
        <v>1.1398110427320795E-2</v>
      </c>
      <c r="R168" s="22">
        <f>+IFERROR(C168/3.974,"")</f>
        <v>21509.813789632612</v>
      </c>
      <c r="S168" s="22">
        <f>+IFERROR(E168/3.974,"")</f>
        <v>472.57171615500755</v>
      </c>
      <c r="T168" s="22">
        <f>+IFERROR(G168/3.974,"")</f>
        <v>15231.001509813788</v>
      </c>
      <c r="U168" s="22">
        <f>+IFERROR(I168/3.974,"")</f>
        <v>5806.2405636638141</v>
      </c>
      <c r="V168" s="10">
        <v>297451</v>
      </c>
      <c r="W168">
        <f>V168-V167</f>
        <v>5551</v>
      </c>
      <c r="X168" s="22">
        <f>IFERROR(W168-W167,0)</f>
        <v>951</v>
      </c>
      <c r="Y168" s="35">
        <f>IFERROR(V168/3.974,0)</f>
        <v>74849.270256668344</v>
      </c>
      <c r="Z168" s="10">
        <v>208497</v>
      </c>
      <c r="AA168" s="2">
        <f>Z168-Z167</f>
        <v>4224</v>
      </c>
      <c r="AB168" s="29">
        <f>IFERROR(Z168/V168,0)</f>
        <v>0.70094570198116668</v>
      </c>
      <c r="AC168" s="32">
        <f>IFERROR(AA168-AA167,0)</f>
        <v>441</v>
      </c>
      <c r="AD168">
        <f>V168-Z168</f>
        <v>88954</v>
      </c>
      <c r="AE168" s="1">
        <f>AD168-AD167</f>
        <v>1327</v>
      </c>
      <c r="AF168" s="29">
        <f>IFERROR(AD168/V168,0)</f>
        <v>0.29905429801883338</v>
      </c>
      <c r="AG168" s="32">
        <f>IFERROR(AE168-AE167,0)</f>
        <v>510</v>
      </c>
      <c r="AH168" s="34">
        <f>IFERROR(AE168/W168,0)</f>
        <v>0.23905602594127184</v>
      </c>
      <c r="AI168" s="34">
        <f>IFERROR(AD168/3.974,0)</f>
        <v>22383.995973829893</v>
      </c>
      <c r="AJ168" s="10">
        <v>20976</v>
      </c>
      <c r="AK168" s="2">
        <f>AJ168-AJ167</f>
        <v>269</v>
      </c>
      <c r="AL168" s="2">
        <f>IFERROR(AJ168/AJ167,0)-1</f>
        <v>1.299077606606458E-2</v>
      </c>
      <c r="AM168" s="34">
        <f>IFERROR(AJ168/3.974,0)</f>
        <v>5278.3090085556114</v>
      </c>
      <c r="AN168" s="34">
        <f>IFERROR(AJ168/C168," ")</f>
        <v>0.24539073467477773</v>
      </c>
      <c r="AO168" s="10">
        <v>464</v>
      </c>
      <c r="AP168">
        <f>AO168-AO167</f>
        <v>-11</v>
      </c>
      <c r="AQ168">
        <f>IFERROR(AO168/AO167,0)-1</f>
        <v>-2.3157894736842155E-2</v>
      </c>
      <c r="AR168" s="34">
        <f>IFERROR(AO168/3.974,0)</f>
        <v>116.75893306492199</v>
      </c>
      <c r="AS168" s="10">
        <v>1482</v>
      </c>
      <c r="AT168" s="2">
        <f>AS168-AS167</f>
        <v>6</v>
      </c>
      <c r="AU168" s="2">
        <f>IFERROR(AS168/AS167,0)-1</f>
        <v>4.0650406504065817E-3</v>
      </c>
      <c r="AV168" s="34">
        <f>IFERROR(AS168/3.974,0)</f>
        <v>372.92400603925512</v>
      </c>
      <c r="AW168" s="80">
        <f>IFERROR(AS168/C168," ")</f>
        <v>1.7337388862891906E-2</v>
      </c>
      <c r="AX168" s="10">
        <v>152</v>
      </c>
      <c r="AY168">
        <f>AX168-AX167</f>
        <v>-1</v>
      </c>
      <c r="AZ168" s="22">
        <f>IFERROR(AX168/AX167,0)-1</f>
        <v>-6.5359477124182774E-3</v>
      </c>
      <c r="BA168" s="35">
        <f>IFERROR(AX168/3.974,0)</f>
        <v>38.248616004026168</v>
      </c>
      <c r="BB168" s="51">
        <f>IFERROR(AX168/C168," ")</f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>IFERROR(BC168-BC167,0)</f>
        <v>263</v>
      </c>
      <c r="BE168" s="51">
        <f>IFERROR(BC168/BC167,0)-1</f>
        <v>1.1529525229056148E-2</v>
      </c>
      <c r="BF168" s="35">
        <f>IFERROR(BC168/3.974,0)</f>
        <v>5806.2405636638141</v>
      </c>
      <c r="BG168" s="35">
        <f>IFERROR(BC168/C168," ")</f>
        <v>0.26993448759943844</v>
      </c>
      <c r="BH168" s="45">
        <v>11543</v>
      </c>
      <c r="BI168" s="48">
        <f>IFERROR((BH168-BH167), 0)</f>
        <v>171</v>
      </c>
      <c r="BJ168" s="14">
        <v>35657</v>
      </c>
      <c r="BK168" s="48">
        <f>IFERROR((BJ168-BJ167),0)</f>
        <v>449</v>
      </c>
      <c r="BL168" s="14">
        <v>26394</v>
      </c>
      <c r="BM168" s="48">
        <f>IFERROR((BL168-BL167),0)</f>
        <v>316</v>
      </c>
      <c r="BN168" s="14">
        <v>9626</v>
      </c>
      <c r="BO168" s="48">
        <f>IFERROR((BN168-BN167),0)</f>
        <v>142</v>
      </c>
      <c r="BP168" s="14">
        <v>2260</v>
      </c>
      <c r="BQ168" s="48">
        <f>IFERROR((BP168-BP167),0)</f>
        <v>10</v>
      </c>
      <c r="BR168" s="16">
        <v>18</v>
      </c>
      <c r="BS168" s="24">
        <f>IFERROR((BR168-BR167),0)</f>
        <v>0</v>
      </c>
      <c r="BT168" s="16">
        <v>98</v>
      </c>
      <c r="BU168" s="24">
        <f>IFERROR((BT168-BT167),0)</f>
        <v>3</v>
      </c>
      <c r="BV168" s="16">
        <v>418</v>
      </c>
      <c r="BW168" s="24">
        <f>IFERROR((BV168-BV167),0)</f>
        <v>3</v>
      </c>
      <c r="BX168" s="16">
        <v>881</v>
      </c>
      <c r="BY168" s="24">
        <f>IFERROR((BX168-BX167),0)</f>
        <v>11</v>
      </c>
      <c r="BZ168" s="21">
        <v>463</v>
      </c>
      <c r="CA168" s="27">
        <f>IFERROR((BZ168-BZ167),0)</f>
        <v>2</v>
      </c>
    </row>
    <row r="169" spans="1:79" x14ac:dyDescent="0.2">
      <c r="AA169" s="2"/>
      <c r="AB169" s="29"/>
      <c r="AC169" s="32"/>
      <c r="AE169" s="1"/>
      <c r="AF169" s="29"/>
      <c r="AG169" s="32"/>
      <c r="AH169" s="34"/>
      <c r="AI169" s="34"/>
      <c r="AK169" s="2"/>
      <c r="AL169" s="2"/>
      <c r="AM169" s="34"/>
      <c r="AN169" s="34"/>
      <c r="AQ169" s="2"/>
      <c r="AR169" s="34"/>
      <c r="AT169" s="2"/>
      <c r="AU169" s="2"/>
      <c r="AV169" s="34"/>
      <c r="AW169" s="80"/>
      <c r="BR169" s="17"/>
      <c r="BS169" s="24"/>
      <c r="BT169" s="17"/>
      <c r="BU169" s="24"/>
      <c r="BV169" s="17"/>
      <c r="BW169" s="24"/>
      <c r="BX169" s="17"/>
      <c r="BY169" s="24"/>
      <c r="BZ169" s="20"/>
      <c r="CA169" s="27"/>
    </row>
    <row r="170" spans="1:79" x14ac:dyDescent="0.2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N170" s="34"/>
      <c r="AQ170" s="2"/>
      <c r="AR170" s="34"/>
      <c r="AT170" s="2"/>
      <c r="AU170" s="2"/>
      <c r="AV170" s="34"/>
      <c r="AW170" s="80"/>
      <c r="BR170" s="17"/>
      <c r="BS170" s="24"/>
      <c r="BT170" s="17"/>
      <c r="BU170" s="24"/>
      <c r="BV170" s="17"/>
      <c r="BW170" s="24"/>
      <c r="BX170" s="17"/>
      <c r="BY170" s="24"/>
      <c r="BZ170" s="20"/>
      <c r="CA170" s="27"/>
    </row>
    <row r="171" spans="1:79" x14ac:dyDescent="0.2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N171" s="34"/>
      <c r="AQ171" s="2"/>
      <c r="AR171" s="34"/>
      <c r="AT171" s="2"/>
      <c r="AU171" s="2"/>
      <c r="AV171" s="34"/>
      <c r="AW171" s="80"/>
      <c r="BR171" s="17"/>
      <c r="BS171" s="24"/>
      <c r="BT171" s="17"/>
      <c r="BU171" s="24"/>
      <c r="BV171" s="17"/>
      <c r="BW171" s="24"/>
      <c r="BX171" s="17"/>
      <c r="BY171" s="24"/>
      <c r="BZ171" s="20"/>
      <c r="CA171" s="27"/>
    </row>
    <row r="172" spans="1:79" x14ac:dyDescent="0.2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N172" s="34"/>
      <c r="AQ172" s="2"/>
      <c r="AR172" s="34"/>
      <c r="AT172" s="2"/>
      <c r="AU172" s="2"/>
      <c r="AV172" s="34"/>
      <c r="AW172" s="80"/>
      <c r="BR172" s="17"/>
      <c r="BS172" s="24"/>
      <c r="BT172" s="17"/>
      <c r="BU172" s="24"/>
      <c r="BV172" s="17"/>
      <c r="BW172" s="24"/>
      <c r="BX172" s="17"/>
      <c r="BY172" s="24"/>
      <c r="BZ172" s="20"/>
      <c r="CA172" s="27"/>
    </row>
    <row r="173" spans="1:79" x14ac:dyDescent="0.2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N173" s="34"/>
      <c r="AQ173" s="2"/>
      <c r="AR173" s="34"/>
      <c r="AT173" s="2"/>
      <c r="AU173" s="2"/>
      <c r="AV173" s="34"/>
      <c r="AW173" s="80"/>
      <c r="BR173" s="17"/>
      <c r="BS173" s="24"/>
      <c r="BT173" s="17"/>
      <c r="BU173" s="24"/>
      <c r="BV173" s="17"/>
      <c r="BW173" s="24"/>
      <c r="BX173" s="17"/>
      <c r="BY173" s="24"/>
      <c r="BZ173" s="20"/>
      <c r="CA173" s="27"/>
    </row>
    <row r="174" spans="1:79" x14ac:dyDescent="0.2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N174" s="34"/>
      <c r="AQ174" s="2"/>
      <c r="AR174" s="34"/>
      <c r="AT174" s="2"/>
      <c r="AU174" s="2"/>
      <c r="AV174" s="34"/>
      <c r="AW174" s="80"/>
      <c r="BR174" s="17"/>
      <c r="BS174" s="24"/>
      <c r="BT174" s="17"/>
      <c r="BU174" s="24"/>
      <c r="BV174" s="17"/>
      <c r="BW174" s="24"/>
      <c r="BX174" s="17"/>
      <c r="BY174" s="24"/>
      <c r="BZ174" s="20"/>
      <c r="CA174" s="27"/>
    </row>
    <row r="175" spans="1:79" x14ac:dyDescent="0.2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 x14ac:dyDescent="0.2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 x14ac:dyDescent="0.2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 x14ac:dyDescent="0.2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 x14ac:dyDescent="0.2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 x14ac:dyDescent="0.2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 x14ac:dyDescent="0.2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 x14ac:dyDescent="0.2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 x14ac:dyDescent="0.2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 x14ac:dyDescent="0.2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 x14ac:dyDescent="0.2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 x14ac:dyDescent="0.2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 x14ac:dyDescent="0.2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 x14ac:dyDescent="0.2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 x14ac:dyDescent="0.2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 x14ac:dyDescent="0.2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 x14ac:dyDescent="0.2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 x14ac:dyDescent="0.2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 x14ac:dyDescent="0.2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 x14ac:dyDescent="0.2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 x14ac:dyDescent="0.2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 x14ac:dyDescent="0.2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 x14ac:dyDescent="0.2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 x14ac:dyDescent="0.2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 x14ac:dyDescent="0.2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 x14ac:dyDescent="0.2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 x14ac:dyDescent="0.2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 x14ac:dyDescent="0.2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 x14ac:dyDescent="0.2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 x14ac:dyDescent="0.2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 x14ac:dyDescent="0.2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 x14ac:dyDescent="0.2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 x14ac:dyDescent="0.2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 x14ac:dyDescent="0.2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 x14ac:dyDescent="0.2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 x14ac:dyDescent="0.2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 x14ac:dyDescent="0.2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 x14ac:dyDescent="0.2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 x14ac:dyDescent="0.2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 x14ac:dyDescent="0.2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 x14ac:dyDescent="0.2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 x14ac:dyDescent="0.2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 x14ac:dyDescent="0.2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 x14ac:dyDescent="0.2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 x14ac:dyDescent="0.2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 x14ac:dyDescent="0.2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 x14ac:dyDescent="0.2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  <row r="277" spans="27:79" x14ac:dyDescent="0.2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N277" s="34"/>
      <c r="AQ277" s="2"/>
      <c r="AR277" s="34"/>
      <c r="AT277" s="2"/>
      <c r="AU277" s="2"/>
      <c r="AV277" s="34"/>
      <c r="AW277" s="80"/>
      <c r="BR277" s="17"/>
      <c r="BS277" s="24"/>
      <c r="BT277" s="17"/>
      <c r="BU277" s="24"/>
      <c r="BV277" s="17"/>
      <c r="BW277" s="24"/>
      <c r="BX277" s="17"/>
      <c r="BY277" s="24"/>
      <c r="BZ277" s="20"/>
      <c r="CA277" s="27"/>
    </row>
    <row r="278" spans="27:79" x14ac:dyDescent="0.2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N278" s="34"/>
      <c r="AQ278" s="2"/>
      <c r="AR278" s="34"/>
      <c r="AT278" s="2"/>
      <c r="AU278" s="2"/>
      <c r="AV278" s="34"/>
      <c r="AW278" s="80"/>
      <c r="BR278" s="17"/>
      <c r="BS278" s="24"/>
      <c r="BT278" s="17"/>
      <c r="BU278" s="24"/>
      <c r="BV278" s="17"/>
      <c r="BW278" s="24"/>
      <c r="BX278" s="17"/>
      <c r="BY278" s="24"/>
      <c r="BZ278" s="20"/>
      <c r="CA278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D1" activePane="topRight" state="frozen"/>
      <selection pane="topRight" activeCell="FI12" sqref="FI12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</row>
    <row r="2" spans="1:277" x14ac:dyDescent="0.2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939</v>
      </c>
      <c r="FK2" s="43" t="s">
        <v>940</v>
      </c>
      <c r="FL2" s="39" t="s">
        <v>941</v>
      </c>
      <c r="FM2" s="5" t="s">
        <v>243</v>
      </c>
      <c r="FN2" s="4" t="s">
        <v>243</v>
      </c>
      <c r="FO2" s="5" t="s">
        <v>243</v>
      </c>
      <c r="FP2" s="4" t="s">
        <v>243</v>
      </c>
      <c r="FQ2" s="5" t="s">
        <v>243</v>
      </c>
      <c r="FR2" s="4" t="s">
        <v>243</v>
      </c>
      <c r="FS2" s="5" t="s">
        <v>243</v>
      </c>
      <c r="FT2" s="4" t="s">
        <v>243</v>
      </c>
      <c r="FU2" s="5" t="s">
        <v>243</v>
      </c>
      <c r="FV2" s="4" t="s">
        <v>243</v>
      </c>
      <c r="FW2" s="5" t="s">
        <v>243</v>
      </c>
      <c r="FX2" s="4" t="s">
        <v>243</v>
      </c>
      <c r="FY2" s="5" t="s">
        <v>243</v>
      </c>
      <c r="FZ2" s="4" t="s">
        <v>243</v>
      </c>
      <c r="GA2" s="5" t="s">
        <v>243</v>
      </c>
      <c r="GB2" s="4" t="s">
        <v>243</v>
      </c>
      <c r="GC2" s="5" t="s">
        <v>243</v>
      </c>
      <c r="GD2" s="4" t="s">
        <v>243</v>
      </c>
      <c r="GE2" s="5" t="s">
        <v>243</v>
      </c>
      <c r="GF2" s="4" t="s">
        <v>243</v>
      </c>
      <c r="GG2" s="5" t="s">
        <v>243</v>
      </c>
      <c r="GH2" s="4" t="s">
        <v>243</v>
      </c>
      <c r="GI2" s="5" t="s">
        <v>243</v>
      </c>
      <c r="GJ2" s="4" t="s">
        <v>243</v>
      </c>
      <c r="GK2" s="5" t="s">
        <v>243</v>
      </c>
      <c r="GL2" s="4" t="s">
        <v>243</v>
      </c>
      <c r="GM2" s="5" t="s">
        <v>243</v>
      </c>
      <c r="GN2" s="4" t="s">
        <v>243</v>
      </c>
      <c r="GO2" s="5" t="s">
        <v>243</v>
      </c>
      <c r="GP2" s="4" t="s">
        <v>243</v>
      </c>
      <c r="GQ2" s="5" t="s">
        <v>243</v>
      </c>
      <c r="GR2" s="4" t="s">
        <v>243</v>
      </c>
      <c r="GS2" s="5" t="s">
        <v>243</v>
      </c>
      <c r="GT2" s="4" t="s">
        <v>243</v>
      </c>
      <c r="GU2" s="5" t="s">
        <v>243</v>
      </c>
      <c r="GV2" s="4" t="s">
        <v>243</v>
      </c>
      <c r="GW2" s="5" t="s">
        <v>243</v>
      </c>
      <c r="GX2" s="4" t="s">
        <v>243</v>
      </c>
      <c r="GY2" s="5" t="s">
        <v>243</v>
      </c>
      <c r="GZ2" s="4" t="s">
        <v>243</v>
      </c>
      <c r="HA2" s="5" t="s">
        <v>243</v>
      </c>
      <c r="HB2" s="4" t="s">
        <v>243</v>
      </c>
      <c r="HC2" s="5" t="s">
        <v>243</v>
      </c>
      <c r="HD2" s="4" t="s">
        <v>243</v>
      </c>
      <c r="HE2" s="5" t="s">
        <v>243</v>
      </c>
      <c r="HF2" s="4" t="s">
        <v>243</v>
      </c>
      <c r="HG2" s="5" t="s">
        <v>243</v>
      </c>
      <c r="HH2" s="4" t="s">
        <v>243</v>
      </c>
      <c r="HI2" s="5" t="s">
        <v>243</v>
      </c>
      <c r="HJ2" s="4" t="s">
        <v>243</v>
      </c>
      <c r="HK2" s="5" t="s">
        <v>243</v>
      </c>
      <c r="HL2" s="4" t="s">
        <v>243</v>
      </c>
      <c r="HM2" s="5" t="s">
        <v>243</v>
      </c>
      <c r="HN2" s="4" t="s">
        <v>243</v>
      </c>
      <c r="HO2" s="5" t="s">
        <v>243</v>
      </c>
      <c r="HP2" s="4" t="s">
        <v>243</v>
      </c>
      <c r="HQ2" s="5" t="s">
        <v>243</v>
      </c>
      <c r="HR2" s="4" t="s">
        <v>243</v>
      </c>
      <c r="HS2" s="5" t="s">
        <v>243</v>
      </c>
      <c r="HT2" s="4" t="s">
        <v>243</v>
      </c>
      <c r="HU2" s="5" t="s">
        <v>243</v>
      </c>
      <c r="HV2" s="4" t="s">
        <v>243</v>
      </c>
      <c r="HW2" s="5" t="s">
        <v>243</v>
      </c>
      <c r="HX2" s="4" t="s">
        <v>243</v>
      </c>
      <c r="HY2" s="5" t="s">
        <v>243</v>
      </c>
      <c r="HZ2" s="4" t="s">
        <v>243</v>
      </c>
      <c r="IA2" s="5" t="s">
        <v>243</v>
      </c>
      <c r="IB2" s="4" t="s">
        <v>243</v>
      </c>
      <c r="IC2" s="5" t="s">
        <v>243</v>
      </c>
      <c r="ID2" s="4" t="s">
        <v>243</v>
      </c>
      <c r="IE2" s="5" t="s">
        <v>243</v>
      </c>
      <c r="IF2" s="4" t="s">
        <v>243</v>
      </c>
      <c r="IG2" s="5" t="s">
        <v>243</v>
      </c>
      <c r="IH2" s="4" t="s">
        <v>243</v>
      </c>
      <c r="II2" s="5" t="s">
        <v>243</v>
      </c>
      <c r="IJ2" s="4" t="s">
        <v>243</v>
      </c>
      <c r="IK2" s="5" t="s">
        <v>243</v>
      </c>
      <c r="IL2" s="4" t="s">
        <v>243</v>
      </c>
      <c r="IM2" s="5" t="s">
        <v>243</v>
      </c>
      <c r="IN2" s="4" t="s">
        <v>243</v>
      </c>
      <c r="IO2" s="5" t="s">
        <v>243</v>
      </c>
      <c r="IP2" s="4" t="s">
        <v>243</v>
      </c>
      <c r="IQ2" s="5" t="s">
        <v>243</v>
      </c>
      <c r="IR2" s="4" t="s">
        <v>243</v>
      </c>
      <c r="IS2" s="5" t="s">
        <v>243</v>
      </c>
      <c r="IT2" s="4" t="s">
        <v>243</v>
      </c>
      <c r="IU2" s="5" t="s">
        <v>243</v>
      </c>
      <c r="IV2" s="4" t="s">
        <v>243</v>
      </c>
      <c r="IW2" s="5" t="s">
        <v>243</v>
      </c>
      <c r="IX2" s="4" t="s">
        <v>243</v>
      </c>
      <c r="IY2" s="5" t="s">
        <v>243</v>
      </c>
      <c r="IZ2" s="4" t="s">
        <v>243</v>
      </c>
      <c r="JA2" s="5" t="s">
        <v>243</v>
      </c>
      <c r="JB2" s="4" t="s">
        <v>243</v>
      </c>
      <c r="JC2" s="5" t="s">
        <v>243</v>
      </c>
      <c r="JD2" s="4" t="s">
        <v>243</v>
      </c>
      <c r="JE2" s="5" t="s">
        <v>243</v>
      </c>
      <c r="JF2" s="4" t="s">
        <v>243</v>
      </c>
      <c r="JG2" s="5" t="s">
        <v>243</v>
      </c>
      <c r="JH2" s="4" t="s">
        <v>243</v>
      </c>
      <c r="JI2" s="5" t="s">
        <v>243</v>
      </c>
      <c r="JJ2" s="4" t="s">
        <v>243</v>
      </c>
      <c r="JK2" s="5" t="s">
        <v>243</v>
      </c>
      <c r="JL2" s="4" t="s">
        <v>243</v>
      </c>
      <c r="JM2" s="5" t="s">
        <v>243</v>
      </c>
      <c r="JN2" s="4" t="s">
        <v>243</v>
      </c>
      <c r="JO2" s="5" t="s">
        <v>243</v>
      </c>
      <c r="JP2" s="4" t="s">
        <v>243</v>
      </c>
      <c r="JQ2" s="5" t="s">
        <v>243</v>
      </c>
    </row>
    <row r="3" spans="1:277" x14ac:dyDescent="0.2">
      <c r="A3" t="s">
        <v>244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</row>
    <row r="4" spans="1:277" x14ac:dyDescent="0.2">
      <c r="A4" t="s">
        <v>245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</row>
    <row r="5" spans="1:277" x14ac:dyDescent="0.2">
      <c r="A5" t="s">
        <v>246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</row>
    <row r="6" spans="1:277" x14ac:dyDescent="0.2">
      <c r="A6" t="s">
        <v>247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</row>
    <row r="7" spans="1:277" x14ac:dyDescent="0.2">
      <c r="A7" t="s">
        <v>248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</row>
    <row r="8" spans="1:277" x14ac:dyDescent="0.2">
      <c r="A8" t="s">
        <v>249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</row>
    <row r="9" spans="1:277" x14ac:dyDescent="0.2">
      <c r="A9" t="s">
        <v>250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</row>
    <row r="10" spans="1:277" x14ac:dyDescent="0.2">
      <c r="A10" t="s">
        <v>251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</row>
    <row r="11" spans="1:277" x14ac:dyDescent="0.2">
      <c r="A11" t="s">
        <v>252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</row>
    <row r="12" spans="1:277" x14ac:dyDescent="0.2">
      <c r="A12" t="s">
        <v>253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</row>
    <row r="13" spans="1:277" x14ac:dyDescent="0.2">
      <c r="A13" t="s">
        <v>254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</row>
    <row r="14" spans="1:277" x14ac:dyDescent="0.2">
      <c r="A14" t="s">
        <v>255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1973"/>
  <sheetViews>
    <sheetView topLeftCell="A1885" workbookViewId="0">
      <selection activeCell="F1886" sqref="F1886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0</v>
      </c>
      <c r="C1" s="41" t="s">
        <v>256</v>
      </c>
      <c r="D1" s="41" t="s">
        <v>257</v>
      </c>
      <c r="E1" s="41" t="s">
        <v>258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259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260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261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262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263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264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265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266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267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268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269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270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271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272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273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274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275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276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277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278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279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280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281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282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283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284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272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285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286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259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265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264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287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266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288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289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278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290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291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262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270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268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292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259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260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264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262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269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265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268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293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261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283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294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295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263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275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272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266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285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296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271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274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297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268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264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285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272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259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262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261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289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265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270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269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260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266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298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284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287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299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274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290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267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300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293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301</v>
      </c>
      <c r="D88" s="42">
        <f>VLOOKUP(Pag_Inicio_Corr_mas_casos[[#This Row],[Corregimiento]],Hoja3!$A$2:$D$676,4,0)</f>
        <v>40201</v>
      </c>
      <c r="E88">
        <v>10</v>
      </c>
      <c r="G88" t="s">
        <v>302</v>
      </c>
    </row>
    <row r="89" spans="1:7" x14ac:dyDescent="0.2">
      <c r="A89" s="40">
        <v>44000</v>
      </c>
      <c r="B89" s="22">
        <v>44000</v>
      </c>
      <c r="C89" t="s">
        <v>303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265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275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274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272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260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262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264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285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266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259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268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290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280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271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267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261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269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270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281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283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304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300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305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306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307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278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292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308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268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260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274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261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264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265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259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266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283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267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289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272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285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262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300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271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280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269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265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270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309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278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290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305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275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294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304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292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310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268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259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265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260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264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272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261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292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266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270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311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275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262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285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287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274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290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281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278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306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282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259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264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296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265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272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269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262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260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266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268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275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300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285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286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271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261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276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311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267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263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292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280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278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270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309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295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274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289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304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312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290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273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313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287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305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314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308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283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315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252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316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259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272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263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266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265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260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268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264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262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270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317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288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275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309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314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316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289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305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273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281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300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283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259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260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261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271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263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262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304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280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272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294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275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274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281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277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303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264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307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268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293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273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317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300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285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272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275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264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260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285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259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300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312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283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290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270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267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268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280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304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261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265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263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278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287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269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271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311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266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292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276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262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289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274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288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295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294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306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305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297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318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319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296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299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273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308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309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277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320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321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316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281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314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322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323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252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324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325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326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298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327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328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329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330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279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286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331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272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283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264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267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268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285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260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262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301</v>
      </c>
      <c r="D324" s="42">
        <f>VLOOKUP(Pag_Inicio_Corr_mas_casos[[#This Row],[Corregimiento]],Hoja3!$A$2:$D$676,4,0)</f>
        <v>40201</v>
      </c>
      <c r="E324">
        <v>25</v>
      </c>
      <c r="G324" t="s">
        <v>302</v>
      </c>
    </row>
    <row r="325" spans="1:7" x14ac:dyDescent="0.2">
      <c r="A325" s="40">
        <v>44008</v>
      </c>
      <c r="B325" s="22">
        <v>44008</v>
      </c>
      <c r="C325" t="s">
        <v>290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265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277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275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321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289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266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270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282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261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295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294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271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303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292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274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259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287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263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280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292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283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275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259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264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300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273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311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272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260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266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318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271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268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270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295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276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321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265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278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306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280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261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277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274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289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285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294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305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304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309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267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285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269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332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262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308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290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297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301</v>
      </c>
      <c r="D384" s="42">
        <f>VLOOKUP(Pag_Inicio_Corr_mas_casos[[#This Row],[Corregimiento]],Hoja3!$A$2:$D$676,4,0)</f>
        <v>40201</v>
      </c>
      <c r="E384">
        <v>16</v>
      </c>
      <c r="G384" t="s">
        <v>302</v>
      </c>
    </row>
    <row r="385" spans="1:5" x14ac:dyDescent="0.2">
      <c r="A385" s="40">
        <v>44009</v>
      </c>
      <c r="B385" s="22">
        <v>44009</v>
      </c>
      <c r="C385" s="26" t="s">
        <v>333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334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312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286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331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323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328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330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303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281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335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298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252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288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322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266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283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269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260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272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264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267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268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285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259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318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261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280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278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300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311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333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287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336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289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277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270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271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265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314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290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303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295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274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263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337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285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260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272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267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264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261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265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269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283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285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290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266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268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259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262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280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271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275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274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292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287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303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278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263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336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270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300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273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289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314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322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312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295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335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304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311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259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265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260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318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264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301</v>
      </c>
      <c r="D472" s="42">
        <f>VLOOKUP(Pag_Inicio_Corr_mas_casos[[#This Row],[Corregimiento]],Hoja3!$A$2:$D$676,4,0)</f>
        <v>40201</v>
      </c>
      <c r="E472">
        <v>21</v>
      </c>
      <c r="G472" t="s">
        <v>302</v>
      </c>
    </row>
    <row r="473" spans="1:7" x14ac:dyDescent="0.2">
      <c r="A473" s="40">
        <v>44012</v>
      </c>
      <c r="B473" s="22">
        <v>44012</v>
      </c>
      <c r="C473" t="s">
        <v>338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272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261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271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300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274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273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295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267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266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280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316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269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291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262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275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292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336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268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306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264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283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260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261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275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269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272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263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285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259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294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268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271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267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306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300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305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289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314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290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281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339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262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270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280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274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311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252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266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332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315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321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276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265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295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287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340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304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269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318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261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264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268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272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275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271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267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265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260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273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285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289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259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270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281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277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292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274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295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280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298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290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303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259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269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262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285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261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265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272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267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289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264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271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260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314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274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268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275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301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278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295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270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281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263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290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294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304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259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264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271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269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267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261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314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266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260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278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294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290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289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280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272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273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268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301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274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341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285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330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295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270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288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306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265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277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300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316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268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260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261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285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265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272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281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269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274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264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275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289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314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259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290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266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271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273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267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310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307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277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280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306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294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282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323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298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287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263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300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279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262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270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342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295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304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312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309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338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283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272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264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259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287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269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261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260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270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281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268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271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275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314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267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265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266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285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294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290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303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274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289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276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277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262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252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263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282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273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322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301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343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295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305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280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304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323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316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307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279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292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300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259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272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285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295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268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275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264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289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280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265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318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314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300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269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271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260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266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267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278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288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273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270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306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307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274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311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281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277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322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261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290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309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279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305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263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283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266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272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259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285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267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264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289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275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332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262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261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268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260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270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307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287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271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265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295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314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280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300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285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266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269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268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272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289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280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271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264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260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261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274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277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275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281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265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309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262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305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292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278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330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290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303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343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336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344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338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342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307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267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296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264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259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283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261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285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304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272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275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260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345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269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294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268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263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267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265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289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276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300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270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308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273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295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287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280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323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252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305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346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316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311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279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306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268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272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264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289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300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261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285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275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267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280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259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278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271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265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347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269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276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292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311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290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314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309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274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260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287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277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270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306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266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259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272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285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264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304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314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268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261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275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265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307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323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252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340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294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260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348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281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336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262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338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280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274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276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289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343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290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270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267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295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311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305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297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287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263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282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271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349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265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260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275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272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285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314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261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264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269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262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287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289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268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259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267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273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336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271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294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266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304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295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279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281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306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300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298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274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343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290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280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263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307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252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350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278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297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276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311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292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312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342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335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282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322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332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270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305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264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268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272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289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275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260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266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259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265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271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267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261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287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269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270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281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273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351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285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274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352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306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310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285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275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289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264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272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265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260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300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271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277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292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268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290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304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306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259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274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278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273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281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287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270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305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335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280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298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261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314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312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308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263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267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297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332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276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311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266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264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269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271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274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259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308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276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276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265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260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278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330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290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345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287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338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277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262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270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294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353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252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305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263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275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267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266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268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285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304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314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300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272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322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261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354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269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271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274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259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276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265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260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311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278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273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290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307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279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283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281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336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295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315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270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305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263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275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267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289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268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285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304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355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300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272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298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261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264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259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356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265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333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343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287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281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295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270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263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275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357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268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285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304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292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314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300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272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261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264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269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271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312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274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259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276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265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260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278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273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290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307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283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287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281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336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295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262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270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294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305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263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275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267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289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266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268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285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304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300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282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272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351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261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264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269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271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312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259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308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265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260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358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273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283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287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336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277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295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315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341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270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263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275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267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289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357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266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268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285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272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261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264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359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312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259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265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260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311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290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281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336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270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275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337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267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289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266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268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272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298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269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312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259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265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260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290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307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345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283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287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336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277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270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275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267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289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266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268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301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292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300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360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272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261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264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359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312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259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361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276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265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260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290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362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287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277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344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295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262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349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270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294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252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263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275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267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363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268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285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323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346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300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316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272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261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264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269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259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308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276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342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265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260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273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290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307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287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281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336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277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295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315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270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294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252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263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275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267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289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357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268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285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304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292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314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300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321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272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298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261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264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269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265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260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311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330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290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307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283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287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281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277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295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270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275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267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289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268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364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285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301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306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300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297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272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261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365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264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359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269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271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274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259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308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276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265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260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278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330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273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290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307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287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281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336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277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344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295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262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270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294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252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305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263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275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267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289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266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268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285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304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350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314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300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282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272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261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264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269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271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274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259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308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276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265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260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343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273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290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307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279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287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281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336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295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270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294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252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305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263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275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267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289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335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266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268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280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285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323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304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306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314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272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322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261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264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259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278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290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287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281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341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263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275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266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268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280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285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304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292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306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300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272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261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264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269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366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274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259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308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265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260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311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290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307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345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277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270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294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305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263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275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267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363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289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266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268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285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350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292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314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300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297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272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298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261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264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359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269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271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274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259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276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265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260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290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307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336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277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295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270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294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367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263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275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267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289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266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268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280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285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288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304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272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368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261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264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269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271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259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308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276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265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260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311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273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307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287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336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277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344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270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294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263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275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369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363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289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370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268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285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304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314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300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272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261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264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359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269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271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274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259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276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265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260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278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330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273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290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307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287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281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277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295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270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294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275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267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289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266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268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285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323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292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306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300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272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298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261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264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269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259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276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265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260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278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273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290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362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307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279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281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277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295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270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263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275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337</v>
      </c>
      <c r="D1520" s="42">
        <f>VLOOKUP(Pag_Inicio_Corr_mas_casos[[#This Row],[Corregimiento]],Hoja3!$A$2:$D$676,4,0)</f>
        <v>120701</v>
      </c>
      <c r="E1520">
        <v>11</v>
      </c>
    </row>
    <row r="1521" spans="1:5" x14ac:dyDescent="0.2">
      <c r="A1521" s="40">
        <v>44045</v>
      </c>
      <c r="B1521" s="22">
        <v>44045</v>
      </c>
      <c r="C1521" t="s">
        <v>309</v>
      </c>
      <c r="D1521" s="42">
        <f>VLOOKUP(Pag_Inicio_Corr_mas_casos[[#This Row],[Corregimiento]],Hoja3!$A$2:$D$676,4,0)</f>
        <v>80804</v>
      </c>
      <c r="E1521">
        <v>12</v>
      </c>
    </row>
    <row r="1522" spans="1:5" x14ac:dyDescent="0.2">
      <c r="A1522" s="40">
        <v>44045</v>
      </c>
      <c r="B1522" s="22">
        <v>44045</v>
      </c>
      <c r="C1522" t="s">
        <v>267</v>
      </c>
      <c r="D1522" s="42">
        <f>VLOOKUP(Pag_Inicio_Corr_mas_casos[[#This Row],[Corregimiento]],Hoja3!$A$2:$D$676,4,0)</f>
        <v>80816</v>
      </c>
      <c r="E1522">
        <v>19</v>
      </c>
    </row>
    <row r="1523" spans="1:5" x14ac:dyDescent="0.2">
      <c r="A1523" s="40">
        <v>44045</v>
      </c>
      <c r="B1523" s="22">
        <v>44045</v>
      </c>
      <c r="C1523" t="s">
        <v>289</v>
      </c>
      <c r="D1523" s="42">
        <f>VLOOKUP(Pag_Inicio_Corr_mas_casos[[#This Row],[Corregimiento]],Hoja3!$A$2:$D$676,4,0)</f>
        <v>80820</v>
      </c>
      <c r="E1523">
        <v>25</v>
      </c>
    </row>
    <row r="1524" spans="1:5" x14ac:dyDescent="0.2">
      <c r="A1524" s="40">
        <v>44045</v>
      </c>
      <c r="B1524" s="22">
        <v>44045</v>
      </c>
      <c r="C1524" t="s">
        <v>335</v>
      </c>
      <c r="D1524" s="42">
        <f>VLOOKUP(Pag_Inicio_Corr_mas_casos[[#This Row],[Corregimiento]],Hoja3!$A$2:$D$676,4,0)</f>
        <v>81004</v>
      </c>
      <c r="E1524">
        <v>12</v>
      </c>
    </row>
    <row r="1525" spans="1:5" x14ac:dyDescent="0.2">
      <c r="A1525" s="40">
        <v>44045</v>
      </c>
      <c r="B1525" s="22">
        <v>44045</v>
      </c>
      <c r="C1525" t="s">
        <v>266</v>
      </c>
      <c r="D1525" s="42">
        <f>VLOOKUP(Pag_Inicio_Corr_mas_casos[[#This Row],[Corregimiento]],Hoja3!$A$2:$D$676,4,0)</f>
        <v>81008</v>
      </c>
      <c r="E1525">
        <v>16</v>
      </c>
    </row>
    <row r="1526" spans="1:5" x14ac:dyDescent="0.2">
      <c r="A1526" s="40">
        <v>44045</v>
      </c>
      <c r="B1526" s="22">
        <v>44045</v>
      </c>
      <c r="C1526" t="s">
        <v>268</v>
      </c>
      <c r="D1526" s="42">
        <f>VLOOKUP(Pag_Inicio_Corr_mas_casos[[#This Row],[Corregimiento]],Hoja3!$A$2:$D$676,4,0)</f>
        <v>80817</v>
      </c>
      <c r="E1526">
        <v>33</v>
      </c>
    </row>
    <row r="1527" spans="1:5" x14ac:dyDescent="0.2">
      <c r="A1527" s="40">
        <v>44045</v>
      </c>
      <c r="B1527" s="22">
        <v>44045</v>
      </c>
      <c r="C1527" t="s">
        <v>280</v>
      </c>
      <c r="D1527" s="42">
        <f>VLOOKUP(Pag_Inicio_Corr_mas_casos[[#This Row],[Corregimiento]],Hoja3!$A$2:$D$676,4,0)</f>
        <v>80810</v>
      </c>
      <c r="E1527">
        <v>12</v>
      </c>
    </row>
    <row r="1528" spans="1:5" x14ac:dyDescent="0.2">
      <c r="A1528" s="40">
        <v>44045</v>
      </c>
      <c r="B1528" s="22">
        <v>44045</v>
      </c>
      <c r="C1528" t="s">
        <v>285</v>
      </c>
      <c r="D1528" s="42">
        <f>VLOOKUP(Pag_Inicio_Corr_mas_casos[[#This Row],[Corregimiento]],Hoja3!$A$2:$D$676,4,0)</f>
        <v>80813</v>
      </c>
      <c r="E1528">
        <v>14</v>
      </c>
    </row>
    <row r="1529" spans="1:5" x14ac:dyDescent="0.2">
      <c r="A1529" s="40">
        <v>44045</v>
      </c>
      <c r="B1529" s="22">
        <v>44045</v>
      </c>
      <c r="C1529" t="s">
        <v>371</v>
      </c>
      <c r="D1529" s="42">
        <f>VLOOKUP(Pag_Inicio_Corr_mas_casos[[#This Row],[Corregimiento]],Hoja3!$A$2:$D$676,4,0)</f>
        <v>30401</v>
      </c>
      <c r="E1529">
        <v>17</v>
      </c>
    </row>
    <row r="1530" spans="1:5" x14ac:dyDescent="0.2">
      <c r="A1530" s="40">
        <v>44045</v>
      </c>
      <c r="B1530" s="22">
        <v>44045</v>
      </c>
      <c r="C1530" t="s">
        <v>306</v>
      </c>
      <c r="D1530" s="42">
        <f>VLOOKUP(Pag_Inicio_Corr_mas_casos[[#This Row],[Corregimiento]],Hoja3!$A$2:$D$676,4,0)</f>
        <v>81009</v>
      </c>
      <c r="E1530">
        <v>11</v>
      </c>
    </row>
    <row r="1531" spans="1:5" x14ac:dyDescent="0.2">
      <c r="A1531" s="40">
        <v>44045</v>
      </c>
      <c r="B1531" s="22">
        <v>44045</v>
      </c>
      <c r="C1531" t="s">
        <v>314</v>
      </c>
      <c r="D1531" s="42">
        <f>VLOOKUP(Pag_Inicio_Corr_mas_casos[[#This Row],[Corregimiento]],Hoja3!$A$2:$D$676,4,0)</f>
        <v>30111</v>
      </c>
      <c r="E1531">
        <v>22</v>
      </c>
    </row>
    <row r="1532" spans="1:5" x14ac:dyDescent="0.2">
      <c r="A1532" s="40">
        <v>44045</v>
      </c>
      <c r="B1532" s="22">
        <v>44045</v>
      </c>
      <c r="C1532" t="s">
        <v>297</v>
      </c>
      <c r="D1532" s="42">
        <f>VLOOKUP(Pag_Inicio_Corr_mas_casos[[#This Row],[Corregimiento]],Hoja3!$A$2:$D$676,4,0)</f>
        <v>80803</v>
      </c>
      <c r="E1532">
        <v>12</v>
      </c>
    </row>
    <row r="1533" spans="1:5" x14ac:dyDescent="0.2">
      <c r="A1533" s="40">
        <v>44045</v>
      </c>
      <c r="B1533" s="22">
        <v>44045</v>
      </c>
      <c r="C1533" t="s">
        <v>272</v>
      </c>
      <c r="D1533" s="42">
        <f>VLOOKUP(Pag_Inicio_Corr_mas_casos[[#This Row],[Corregimiento]],Hoja3!$A$2:$D$676,4,0)</f>
        <v>80819</v>
      </c>
      <c r="E1533">
        <v>41</v>
      </c>
    </row>
    <row r="1534" spans="1:5" x14ac:dyDescent="0.2">
      <c r="A1534" s="40">
        <v>44045</v>
      </c>
      <c r="B1534" s="22">
        <v>44045</v>
      </c>
      <c r="C1534" t="s">
        <v>298</v>
      </c>
      <c r="D1534" s="42">
        <f>VLOOKUP(Pag_Inicio_Corr_mas_casos[[#This Row],[Corregimiento]],Hoja3!$A$2:$D$676,4,0)</f>
        <v>130105</v>
      </c>
      <c r="E1534">
        <v>15</v>
      </c>
    </row>
    <row r="1535" spans="1:5" x14ac:dyDescent="0.2">
      <c r="A1535" s="40">
        <v>44045</v>
      </c>
      <c r="B1535" s="22">
        <v>44045</v>
      </c>
      <c r="C1535" t="s">
        <v>261</v>
      </c>
      <c r="D1535" s="42">
        <f>VLOOKUP(Pag_Inicio_Corr_mas_casos[[#This Row],[Corregimiento]],Hoja3!$A$2:$D$676,4,0)</f>
        <v>130106</v>
      </c>
      <c r="E1535">
        <v>36</v>
      </c>
    </row>
    <row r="1536" spans="1:5" x14ac:dyDescent="0.2">
      <c r="A1536" s="40">
        <v>44046</v>
      </c>
      <c r="B1536" s="22">
        <v>44046</v>
      </c>
      <c r="C1536" t="s">
        <v>264</v>
      </c>
      <c r="D1536" s="42">
        <f>VLOOKUP(Pag_Inicio_Corr_mas_casos[[#This Row],[Corregimiento]],Hoja3!$A$2:$D$676,4,0)</f>
        <v>80821</v>
      </c>
      <c r="E1536">
        <v>34</v>
      </c>
    </row>
    <row r="1537" spans="1:5" x14ac:dyDescent="0.2">
      <c r="A1537" s="40">
        <v>44046</v>
      </c>
      <c r="B1537" s="22">
        <v>44046</v>
      </c>
      <c r="C1537" t="s">
        <v>269</v>
      </c>
      <c r="D1537" s="42">
        <f>VLOOKUP(Pag_Inicio_Corr_mas_casos[[#This Row],[Corregimiento]],Hoja3!$A$2:$D$676,4,0)</f>
        <v>80822</v>
      </c>
      <c r="E1537">
        <v>22</v>
      </c>
    </row>
    <row r="1538" spans="1:5" x14ac:dyDescent="0.2">
      <c r="A1538" s="40">
        <v>44046</v>
      </c>
      <c r="B1538" s="22">
        <v>44046</v>
      </c>
      <c r="C1538" t="s">
        <v>259</v>
      </c>
      <c r="D1538" s="42">
        <f>VLOOKUP(Pag_Inicio_Corr_mas_casos[[#This Row],[Corregimiento]],Hoja3!$A$2:$D$676,4,0)</f>
        <v>130101</v>
      </c>
      <c r="E1538">
        <v>20</v>
      </c>
    </row>
    <row r="1539" spans="1:5" x14ac:dyDescent="0.2">
      <c r="A1539" s="40">
        <v>44046</v>
      </c>
      <c r="B1539" s="22">
        <v>44046</v>
      </c>
      <c r="C1539" t="s">
        <v>276</v>
      </c>
      <c r="D1539" s="42">
        <f>VLOOKUP(Pag_Inicio_Corr_mas_casos[[#This Row],[Corregimiento]],Hoja3!$A$2:$D$676,4,0)</f>
        <v>130702</v>
      </c>
      <c r="E1539">
        <v>12</v>
      </c>
    </row>
    <row r="1540" spans="1:5" x14ac:dyDescent="0.2">
      <c r="A1540" s="40">
        <v>44046</v>
      </c>
      <c r="B1540" s="22">
        <v>44046</v>
      </c>
      <c r="C1540" t="s">
        <v>265</v>
      </c>
      <c r="D1540" s="42">
        <f>VLOOKUP(Pag_Inicio_Corr_mas_casos[[#This Row],[Corregimiento]],Hoja3!$A$2:$D$676,4,0)</f>
        <v>81007</v>
      </c>
      <c r="E1540">
        <v>43</v>
      </c>
    </row>
    <row r="1541" spans="1:5" x14ac:dyDescent="0.2">
      <c r="A1541" s="40">
        <v>44046</v>
      </c>
      <c r="B1541" s="22">
        <v>44046</v>
      </c>
      <c r="C1541" t="s">
        <v>260</v>
      </c>
      <c r="D1541" s="42">
        <f>VLOOKUP(Pag_Inicio_Corr_mas_casos[[#This Row],[Corregimiento]],Hoja3!$A$2:$D$676,4,0)</f>
        <v>81002</v>
      </c>
      <c r="E1541">
        <v>22</v>
      </c>
    </row>
    <row r="1542" spans="1:5" x14ac:dyDescent="0.2">
      <c r="A1542" s="40">
        <v>44046</v>
      </c>
      <c r="B1542" s="22">
        <v>44046</v>
      </c>
      <c r="C1542" t="s">
        <v>273</v>
      </c>
      <c r="D1542" s="42">
        <f>VLOOKUP(Pag_Inicio_Corr_mas_casos[[#This Row],[Corregimiento]],Hoja3!$A$2:$D$676,4,0)</f>
        <v>130107</v>
      </c>
      <c r="E1542">
        <v>32</v>
      </c>
    </row>
    <row r="1543" spans="1:5" x14ac:dyDescent="0.2">
      <c r="A1543" s="40">
        <v>44046</v>
      </c>
      <c r="B1543" s="22">
        <v>44046</v>
      </c>
      <c r="C1543" t="s">
        <v>290</v>
      </c>
      <c r="D1543" s="42">
        <f>VLOOKUP(Pag_Inicio_Corr_mas_casos[[#This Row],[Corregimiento]],Hoja3!$A$2:$D$676,4,0)</f>
        <v>80815</v>
      </c>
      <c r="E1543">
        <v>19</v>
      </c>
    </row>
    <row r="1544" spans="1:5" x14ac:dyDescent="0.2">
      <c r="A1544" s="40">
        <v>44046</v>
      </c>
      <c r="B1544" s="22">
        <v>44046</v>
      </c>
      <c r="C1544" t="s">
        <v>287</v>
      </c>
      <c r="D1544" s="42">
        <f>VLOOKUP(Pag_Inicio_Corr_mas_casos[[#This Row],[Corregimiento]],Hoja3!$A$2:$D$676,4,0)</f>
        <v>80501</v>
      </c>
      <c r="E1544">
        <v>23</v>
      </c>
    </row>
    <row r="1545" spans="1:5" x14ac:dyDescent="0.2">
      <c r="A1545" s="40">
        <v>44046</v>
      </c>
      <c r="B1545" s="22">
        <v>44046</v>
      </c>
      <c r="C1545" t="s">
        <v>281</v>
      </c>
      <c r="D1545" s="42">
        <f>VLOOKUP(Pag_Inicio_Corr_mas_casos[[#This Row],[Corregimiento]],Hoja3!$A$2:$D$676,4,0)</f>
        <v>30107</v>
      </c>
      <c r="E1545">
        <v>12</v>
      </c>
    </row>
    <row r="1546" spans="1:5" x14ac:dyDescent="0.2">
      <c r="A1546" s="40">
        <v>44046</v>
      </c>
      <c r="B1546" s="22">
        <v>44046</v>
      </c>
      <c r="C1546" t="s">
        <v>277</v>
      </c>
      <c r="D1546" s="42">
        <f>VLOOKUP(Pag_Inicio_Corr_mas_casos[[#This Row],[Corregimiento]],Hoja3!$A$2:$D$676,4,0)</f>
        <v>40601</v>
      </c>
      <c r="E1546">
        <v>15</v>
      </c>
    </row>
    <row r="1547" spans="1:5" x14ac:dyDescent="0.2">
      <c r="A1547" s="40">
        <v>44046</v>
      </c>
      <c r="B1547" s="22">
        <v>44046</v>
      </c>
      <c r="C1547" t="s">
        <v>270</v>
      </c>
      <c r="D1547" s="42">
        <f>VLOOKUP(Pag_Inicio_Corr_mas_casos[[#This Row],[Corregimiento]],Hoja3!$A$2:$D$676,4,0)</f>
        <v>80823</v>
      </c>
      <c r="E1547">
        <v>16</v>
      </c>
    </row>
    <row r="1548" spans="1:5" x14ac:dyDescent="0.2">
      <c r="A1548" s="40">
        <v>44046</v>
      </c>
      <c r="B1548" s="22">
        <v>44046</v>
      </c>
      <c r="C1548" t="s">
        <v>294</v>
      </c>
      <c r="D1548" s="42">
        <f>VLOOKUP(Pag_Inicio_Corr_mas_casos[[#This Row],[Corregimiento]],Hoja3!$A$2:$D$676,4,0)</f>
        <v>130708</v>
      </c>
      <c r="E1548">
        <v>20</v>
      </c>
    </row>
    <row r="1549" spans="1:5" x14ac:dyDescent="0.2">
      <c r="A1549" s="40">
        <v>44046</v>
      </c>
      <c r="B1549" s="22">
        <v>44046</v>
      </c>
      <c r="C1549" t="s">
        <v>305</v>
      </c>
      <c r="D1549" s="42">
        <f>VLOOKUP(Pag_Inicio_Corr_mas_casos[[#This Row],[Corregimiento]],Hoja3!$A$2:$D$676,4,0)</f>
        <v>81003</v>
      </c>
      <c r="E1549">
        <v>15</v>
      </c>
    </row>
    <row r="1550" spans="1:5" x14ac:dyDescent="0.2">
      <c r="A1550" s="40">
        <v>44046</v>
      </c>
      <c r="B1550" s="22">
        <v>44046</v>
      </c>
      <c r="C1550" t="s">
        <v>263</v>
      </c>
      <c r="D1550" s="42">
        <f>VLOOKUP(Pag_Inicio_Corr_mas_casos[[#This Row],[Corregimiento]],Hoja3!$A$2:$D$676,4,0)</f>
        <v>130102</v>
      </c>
      <c r="E1550">
        <v>16</v>
      </c>
    </row>
    <row r="1551" spans="1:5" x14ac:dyDescent="0.2">
      <c r="A1551" s="40">
        <v>44046</v>
      </c>
      <c r="B1551" s="22">
        <v>44046</v>
      </c>
      <c r="C1551" t="s">
        <v>275</v>
      </c>
      <c r="D1551" s="42">
        <f>VLOOKUP(Pag_Inicio_Corr_mas_casos[[#This Row],[Corregimiento]],Hoja3!$A$2:$D$676,4,0)</f>
        <v>80812</v>
      </c>
      <c r="E1551">
        <v>22</v>
      </c>
    </row>
    <row r="1552" spans="1:5" x14ac:dyDescent="0.2">
      <c r="A1552" s="40">
        <v>44046</v>
      </c>
      <c r="B1552" s="22">
        <v>44046</v>
      </c>
      <c r="C1552" t="s">
        <v>289</v>
      </c>
      <c r="D1552" s="42">
        <f>VLOOKUP(Pag_Inicio_Corr_mas_casos[[#This Row],[Corregimiento]],Hoja3!$A$2:$D$676,4,0)</f>
        <v>80820</v>
      </c>
      <c r="E1552">
        <v>12</v>
      </c>
    </row>
    <row r="1553" spans="1:5" x14ac:dyDescent="0.2">
      <c r="A1553" s="40">
        <v>44046</v>
      </c>
      <c r="B1553" s="22">
        <v>44046</v>
      </c>
      <c r="C1553" t="s">
        <v>266</v>
      </c>
      <c r="D1553" s="42">
        <f>VLOOKUP(Pag_Inicio_Corr_mas_casos[[#This Row],[Corregimiento]],Hoja3!$A$2:$D$676,4,0)</f>
        <v>81008</v>
      </c>
      <c r="E1553">
        <v>32</v>
      </c>
    </row>
    <row r="1554" spans="1:5" x14ac:dyDescent="0.2">
      <c r="A1554" s="40">
        <v>44046</v>
      </c>
      <c r="B1554" s="22">
        <v>44046</v>
      </c>
      <c r="C1554" t="s">
        <v>268</v>
      </c>
      <c r="D1554" s="42">
        <f>VLOOKUP(Pag_Inicio_Corr_mas_casos[[#This Row],[Corregimiento]],Hoja3!$A$2:$D$676,4,0)</f>
        <v>80817</v>
      </c>
      <c r="E1554">
        <v>29</v>
      </c>
    </row>
    <row r="1555" spans="1:5" x14ac:dyDescent="0.2">
      <c r="A1555" s="40">
        <v>44046</v>
      </c>
      <c r="B1555" s="22">
        <v>44046</v>
      </c>
      <c r="C1555" t="s">
        <v>280</v>
      </c>
      <c r="D1555" s="42">
        <f>VLOOKUP(Pag_Inicio_Corr_mas_casos[[#This Row],[Corregimiento]],Hoja3!$A$2:$D$676,4,0)</f>
        <v>80810</v>
      </c>
      <c r="E1555">
        <v>12</v>
      </c>
    </row>
    <row r="1556" spans="1:5" x14ac:dyDescent="0.2">
      <c r="A1556" s="40">
        <v>44046</v>
      </c>
      <c r="B1556" s="22">
        <v>44046</v>
      </c>
      <c r="C1556" t="s">
        <v>285</v>
      </c>
      <c r="D1556" s="42">
        <f>VLOOKUP(Pag_Inicio_Corr_mas_casos[[#This Row],[Corregimiento]],Hoja3!$A$2:$D$676,4,0)</f>
        <v>80813</v>
      </c>
      <c r="E1556">
        <v>36</v>
      </c>
    </row>
    <row r="1557" spans="1:5" x14ac:dyDescent="0.2">
      <c r="A1557" s="40">
        <v>44046</v>
      </c>
      <c r="B1557" s="22">
        <v>44046</v>
      </c>
      <c r="C1557" t="s">
        <v>304</v>
      </c>
      <c r="D1557" s="42">
        <f>VLOOKUP(Pag_Inicio_Corr_mas_casos[[#This Row],[Corregimiento]],Hoja3!$A$2:$D$676,4,0)</f>
        <v>130717</v>
      </c>
      <c r="E1557">
        <v>13</v>
      </c>
    </row>
    <row r="1558" spans="1:5" x14ac:dyDescent="0.2">
      <c r="A1558" s="40">
        <v>44046</v>
      </c>
      <c r="B1558" s="22">
        <v>44046</v>
      </c>
      <c r="C1558" t="s">
        <v>306</v>
      </c>
      <c r="D1558" s="42">
        <f>VLOOKUP(Pag_Inicio_Corr_mas_casos[[#This Row],[Corregimiento]],Hoja3!$A$2:$D$676,4,0)</f>
        <v>81009</v>
      </c>
      <c r="E1558">
        <v>11</v>
      </c>
    </row>
    <row r="1559" spans="1:5" x14ac:dyDescent="0.2">
      <c r="A1559" s="40">
        <v>44046</v>
      </c>
      <c r="B1559" s="22">
        <v>44046</v>
      </c>
      <c r="C1559" t="s">
        <v>372</v>
      </c>
      <c r="D1559" s="42">
        <f>VLOOKUP(Pag_Inicio_Corr_mas_casos[[#This Row],[Corregimiento]],Hoja3!$A$2:$D$676,4,0)</f>
        <v>10105</v>
      </c>
      <c r="E1559">
        <v>16</v>
      </c>
    </row>
    <row r="1560" spans="1:5" x14ac:dyDescent="0.2">
      <c r="A1560" s="40">
        <v>44046</v>
      </c>
      <c r="B1560" s="22">
        <v>44046</v>
      </c>
      <c r="C1560" t="s">
        <v>272</v>
      </c>
      <c r="D1560" s="42">
        <f>VLOOKUP(Pag_Inicio_Corr_mas_casos[[#This Row],[Corregimiento]],Hoja3!$A$2:$D$676,4,0)</f>
        <v>80819</v>
      </c>
      <c r="E1560">
        <v>36</v>
      </c>
    </row>
    <row r="1561" spans="1:5" x14ac:dyDescent="0.2">
      <c r="A1561" s="40">
        <v>44046</v>
      </c>
      <c r="B1561" s="22">
        <v>44046</v>
      </c>
      <c r="C1561" t="s">
        <v>322</v>
      </c>
      <c r="D1561" s="42">
        <f>VLOOKUP(Pag_Inicio_Corr_mas_casos[[#This Row],[Corregimiento]],Hoja3!$A$2:$D$676,4,0)</f>
        <v>81005</v>
      </c>
      <c r="E1561">
        <v>15</v>
      </c>
    </row>
    <row r="1562" spans="1:5" x14ac:dyDescent="0.2">
      <c r="A1562" s="40">
        <v>44046</v>
      </c>
      <c r="B1562" s="22">
        <v>44046</v>
      </c>
      <c r="C1562" t="s">
        <v>261</v>
      </c>
      <c r="D1562" s="42">
        <f>VLOOKUP(Pag_Inicio_Corr_mas_casos[[#This Row],[Corregimiento]],Hoja3!$A$2:$D$676,4,0)</f>
        <v>130106</v>
      </c>
      <c r="E1562">
        <v>34</v>
      </c>
    </row>
    <row r="1563" spans="1:5" x14ac:dyDescent="0.2">
      <c r="A1563" s="40">
        <v>44047</v>
      </c>
      <c r="B1563" s="22">
        <v>44047</v>
      </c>
      <c r="C1563" t="s">
        <v>264</v>
      </c>
      <c r="D1563" s="42">
        <f>VLOOKUP(Pag_Inicio_Corr_mas_casos[[#This Row],[Corregimiento]],Hoja3!$A$2:$D$676,4,0)</f>
        <v>80821</v>
      </c>
      <c r="E1563">
        <v>19</v>
      </c>
    </row>
    <row r="1564" spans="1:5" x14ac:dyDescent="0.2">
      <c r="A1564" s="40">
        <v>44047</v>
      </c>
      <c r="B1564" s="22">
        <v>44047</v>
      </c>
      <c r="C1564" t="s">
        <v>269</v>
      </c>
      <c r="D1564" s="42">
        <f>VLOOKUP(Pag_Inicio_Corr_mas_casos[[#This Row],[Corregimiento]],Hoja3!$A$2:$D$676,4,0)</f>
        <v>80822</v>
      </c>
      <c r="E1564">
        <v>45</v>
      </c>
    </row>
    <row r="1565" spans="1:5" x14ac:dyDescent="0.2">
      <c r="A1565" s="40">
        <v>44047</v>
      </c>
      <c r="B1565" s="22">
        <v>44047</v>
      </c>
      <c r="C1565" t="s">
        <v>332</v>
      </c>
      <c r="D1565" s="42">
        <f>VLOOKUP(Pag_Inicio_Corr_mas_casos[[#This Row],[Corregimiento]],Hoja3!$A$2:$D$676,4,0)</f>
        <v>10401</v>
      </c>
      <c r="E1565">
        <v>11</v>
      </c>
    </row>
    <row r="1566" spans="1:5" x14ac:dyDescent="0.2">
      <c r="A1566" s="40">
        <v>44047</v>
      </c>
      <c r="B1566" s="22">
        <v>44047</v>
      </c>
      <c r="C1566" t="s">
        <v>271</v>
      </c>
      <c r="D1566" s="42">
        <f>VLOOKUP(Pag_Inicio_Corr_mas_casos[[#This Row],[Corregimiento]],Hoja3!$A$2:$D$676,4,0)</f>
        <v>81001</v>
      </c>
      <c r="E1566">
        <v>30</v>
      </c>
    </row>
    <row r="1567" spans="1:5" x14ac:dyDescent="0.2">
      <c r="A1567" s="40">
        <v>44047</v>
      </c>
      <c r="B1567" s="22">
        <v>44047</v>
      </c>
      <c r="C1567" t="s">
        <v>259</v>
      </c>
      <c r="D1567" s="42">
        <f>VLOOKUP(Pag_Inicio_Corr_mas_casos[[#This Row],[Corregimiento]],Hoja3!$A$2:$D$676,4,0)</f>
        <v>130101</v>
      </c>
      <c r="E1567">
        <v>15</v>
      </c>
    </row>
    <row r="1568" spans="1:5" x14ac:dyDescent="0.2">
      <c r="A1568" s="40">
        <v>44047</v>
      </c>
      <c r="B1568" s="22">
        <v>44047</v>
      </c>
      <c r="C1568" t="s">
        <v>265</v>
      </c>
      <c r="D1568" s="42">
        <f>VLOOKUP(Pag_Inicio_Corr_mas_casos[[#This Row],[Corregimiento]],Hoja3!$A$2:$D$676,4,0)</f>
        <v>81007</v>
      </c>
      <c r="E1568">
        <v>31</v>
      </c>
    </row>
    <row r="1569" spans="1:5" x14ac:dyDescent="0.2">
      <c r="A1569" s="40">
        <v>44047</v>
      </c>
      <c r="B1569" s="22">
        <v>44047</v>
      </c>
      <c r="C1569" t="s">
        <v>260</v>
      </c>
      <c r="D1569" s="42">
        <f>VLOOKUP(Pag_Inicio_Corr_mas_casos[[#This Row],[Corregimiento]],Hoja3!$A$2:$D$676,4,0)</f>
        <v>81002</v>
      </c>
      <c r="E1569">
        <v>28</v>
      </c>
    </row>
    <row r="1570" spans="1:5" x14ac:dyDescent="0.2">
      <c r="A1570" s="40">
        <v>44047</v>
      </c>
      <c r="B1570" s="22">
        <v>44047</v>
      </c>
      <c r="C1570" t="s">
        <v>273</v>
      </c>
      <c r="D1570" s="42">
        <f>VLOOKUP(Pag_Inicio_Corr_mas_casos[[#This Row],[Corregimiento]],Hoja3!$A$2:$D$676,4,0)</f>
        <v>130107</v>
      </c>
      <c r="E1570">
        <v>26</v>
      </c>
    </row>
    <row r="1571" spans="1:5" x14ac:dyDescent="0.2">
      <c r="A1571" s="40">
        <v>44047</v>
      </c>
      <c r="B1571" s="22">
        <v>44047</v>
      </c>
      <c r="C1571" t="s">
        <v>290</v>
      </c>
      <c r="D1571" s="42">
        <f>VLOOKUP(Pag_Inicio_Corr_mas_casos[[#This Row],[Corregimiento]],Hoja3!$A$2:$D$676,4,0)</f>
        <v>80815</v>
      </c>
      <c r="E1571">
        <v>33</v>
      </c>
    </row>
    <row r="1572" spans="1:5" x14ac:dyDescent="0.2">
      <c r="A1572" s="40">
        <v>44047</v>
      </c>
      <c r="B1572" s="22">
        <v>44047</v>
      </c>
      <c r="C1572" t="s">
        <v>307</v>
      </c>
      <c r="D1572" s="42">
        <f>VLOOKUP(Pag_Inicio_Corr_mas_casos[[#This Row],[Corregimiento]],Hoja3!$A$2:$D$676,4,0)</f>
        <v>30104</v>
      </c>
      <c r="E1572">
        <v>13</v>
      </c>
    </row>
    <row r="1573" spans="1:5" x14ac:dyDescent="0.2">
      <c r="A1573" s="40">
        <v>44047</v>
      </c>
      <c r="B1573" s="22">
        <v>44047</v>
      </c>
      <c r="C1573" t="s">
        <v>281</v>
      </c>
      <c r="D1573" s="42">
        <f>VLOOKUP(Pag_Inicio_Corr_mas_casos[[#This Row],[Corregimiento]],Hoja3!$A$2:$D$676,4,0)</f>
        <v>30107</v>
      </c>
      <c r="E1573">
        <v>12</v>
      </c>
    </row>
    <row r="1574" spans="1:5" x14ac:dyDescent="0.2">
      <c r="A1574" s="40">
        <v>44047</v>
      </c>
      <c r="B1574" s="22">
        <v>44047</v>
      </c>
      <c r="C1574" t="s">
        <v>305</v>
      </c>
      <c r="D1574" s="42">
        <f>VLOOKUP(Pag_Inicio_Corr_mas_casos[[#This Row],[Corregimiento]],Hoja3!$A$2:$D$676,4,0)</f>
        <v>81003</v>
      </c>
      <c r="E1574">
        <v>12</v>
      </c>
    </row>
    <row r="1575" spans="1:5" x14ac:dyDescent="0.2">
      <c r="A1575" s="40">
        <v>44047</v>
      </c>
      <c r="B1575" s="22">
        <v>44047</v>
      </c>
      <c r="C1575" t="s">
        <v>263</v>
      </c>
      <c r="D1575" s="42">
        <f>VLOOKUP(Pag_Inicio_Corr_mas_casos[[#This Row],[Corregimiento]],Hoja3!$A$2:$D$676,4,0)</f>
        <v>130102</v>
      </c>
      <c r="E1575">
        <v>17</v>
      </c>
    </row>
    <row r="1576" spans="1:5" x14ac:dyDescent="0.2">
      <c r="A1576" s="40">
        <v>44047</v>
      </c>
      <c r="B1576" s="22">
        <v>44047</v>
      </c>
      <c r="C1576" t="s">
        <v>275</v>
      </c>
      <c r="D1576" s="42">
        <f>VLOOKUP(Pag_Inicio_Corr_mas_casos[[#This Row],[Corregimiento]],Hoja3!$A$2:$D$676,4,0)</f>
        <v>80812</v>
      </c>
      <c r="E1576">
        <v>16</v>
      </c>
    </row>
    <row r="1577" spans="1:5" x14ac:dyDescent="0.2">
      <c r="A1577" s="40">
        <v>44047</v>
      </c>
      <c r="B1577" s="22">
        <v>44047</v>
      </c>
      <c r="C1577" t="s">
        <v>267</v>
      </c>
      <c r="D1577" s="42">
        <f>VLOOKUP(Pag_Inicio_Corr_mas_casos[[#This Row],[Corregimiento]],Hoja3!$A$2:$D$676,4,0)</f>
        <v>80816</v>
      </c>
      <c r="E1577">
        <v>29</v>
      </c>
    </row>
    <row r="1578" spans="1:5" x14ac:dyDescent="0.2">
      <c r="A1578" s="40">
        <v>44047</v>
      </c>
      <c r="B1578" s="22">
        <v>44047</v>
      </c>
      <c r="C1578" t="s">
        <v>335</v>
      </c>
      <c r="D1578" s="42">
        <f>VLOOKUP(Pag_Inicio_Corr_mas_casos[[#This Row],[Corregimiento]],Hoja3!$A$2:$D$676,4,0)</f>
        <v>81004</v>
      </c>
      <c r="E1578">
        <v>12</v>
      </c>
    </row>
    <row r="1579" spans="1:5" x14ac:dyDescent="0.2">
      <c r="A1579" s="40">
        <v>44047</v>
      </c>
      <c r="B1579" s="22">
        <v>44047</v>
      </c>
      <c r="C1579" t="s">
        <v>266</v>
      </c>
      <c r="D1579" s="42">
        <f>VLOOKUP(Pag_Inicio_Corr_mas_casos[[#This Row],[Corregimiento]],Hoja3!$A$2:$D$676,4,0)</f>
        <v>81008</v>
      </c>
      <c r="E1579">
        <v>15</v>
      </c>
    </row>
    <row r="1580" spans="1:5" x14ac:dyDescent="0.2">
      <c r="A1580" s="40">
        <v>44047</v>
      </c>
      <c r="B1580" s="22">
        <v>44047</v>
      </c>
      <c r="C1580" t="s">
        <v>268</v>
      </c>
      <c r="D1580" s="42">
        <f>VLOOKUP(Pag_Inicio_Corr_mas_casos[[#This Row],[Corregimiento]],Hoja3!$A$2:$D$676,4,0)</f>
        <v>80817</v>
      </c>
      <c r="E1580">
        <v>37</v>
      </c>
    </row>
    <row r="1581" spans="1:5" x14ac:dyDescent="0.2">
      <c r="A1581" s="40">
        <v>44047</v>
      </c>
      <c r="B1581" s="22">
        <v>44047</v>
      </c>
      <c r="C1581" t="s">
        <v>280</v>
      </c>
      <c r="D1581" s="42">
        <f>VLOOKUP(Pag_Inicio_Corr_mas_casos[[#This Row],[Corregimiento]],Hoja3!$A$2:$D$676,4,0)</f>
        <v>80810</v>
      </c>
      <c r="E1581">
        <v>15</v>
      </c>
    </row>
    <row r="1582" spans="1:5" x14ac:dyDescent="0.2">
      <c r="A1582" s="40">
        <v>44047</v>
      </c>
      <c r="B1582" s="22">
        <v>44047</v>
      </c>
      <c r="C1582" t="s">
        <v>288</v>
      </c>
      <c r="D1582" s="42">
        <f>VLOOKUP(Pag_Inicio_Corr_mas_casos[[#This Row],[Corregimiento]],Hoja3!$A$2:$D$676,4,0)</f>
        <v>80808</v>
      </c>
      <c r="E1582">
        <v>16</v>
      </c>
    </row>
    <row r="1583" spans="1:5" x14ac:dyDescent="0.2">
      <c r="A1583" s="40">
        <v>44047</v>
      </c>
      <c r="B1583" s="22">
        <v>44047</v>
      </c>
      <c r="C1583" t="s">
        <v>373</v>
      </c>
      <c r="D1583" s="42">
        <f>VLOOKUP(Pag_Inicio_Corr_mas_casos[[#This Row],[Corregimiento]],Hoja3!$A$2:$D$676,4,0)</f>
        <v>10305</v>
      </c>
      <c r="E1583">
        <v>28</v>
      </c>
    </row>
    <row r="1584" spans="1:5" x14ac:dyDescent="0.2">
      <c r="A1584" s="40">
        <v>44047</v>
      </c>
      <c r="B1584" s="22">
        <v>44047</v>
      </c>
      <c r="C1584" t="s">
        <v>306</v>
      </c>
      <c r="D1584" s="42">
        <f>VLOOKUP(Pag_Inicio_Corr_mas_casos[[#This Row],[Corregimiento]],Hoja3!$A$2:$D$676,4,0)</f>
        <v>81009</v>
      </c>
      <c r="E1584">
        <v>11</v>
      </c>
    </row>
    <row r="1585" spans="1:5" x14ac:dyDescent="0.2">
      <c r="A1585" s="40">
        <v>44047</v>
      </c>
      <c r="B1585" s="22">
        <v>44047</v>
      </c>
      <c r="C1585" t="s">
        <v>300</v>
      </c>
      <c r="D1585" s="42">
        <f>VLOOKUP(Pag_Inicio_Corr_mas_casos[[#This Row],[Corregimiento]],Hoja3!$A$2:$D$676,4,0)</f>
        <v>80809</v>
      </c>
      <c r="E1585">
        <v>11</v>
      </c>
    </row>
    <row r="1586" spans="1:5" x14ac:dyDescent="0.2">
      <c r="A1586" s="40">
        <v>44047</v>
      </c>
      <c r="B1586" s="22">
        <v>44047</v>
      </c>
      <c r="C1586" t="s">
        <v>297</v>
      </c>
      <c r="D1586" s="42">
        <f>VLOOKUP(Pag_Inicio_Corr_mas_casos[[#This Row],[Corregimiento]],Hoja3!$A$2:$D$676,4,0)</f>
        <v>80803</v>
      </c>
      <c r="E1586">
        <v>11</v>
      </c>
    </row>
    <row r="1587" spans="1:5" x14ac:dyDescent="0.2">
      <c r="A1587" s="40">
        <v>44047</v>
      </c>
      <c r="B1587" s="22">
        <v>44047</v>
      </c>
      <c r="C1587" t="s">
        <v>316</v>
      </c>
      <c r="D1587" s="42">
        <f>VLOOKUP(Pag_Inicio_Corr_mas_casos[[#This Row],[Corregimiento]],Hoja3!$A$2:$D$676,4,0)</f>
        <v>91001</v>
      </c>
      <c r="E1587">
        <v>15</v>
      </c>
    </row>
    <row r="1588" spans="1:5" x14ac:dyDescent="0.2">
      <c r="A1588" s="40">
        <v>44047</v>
      </c>
      <c r="B1588" s="22">
        <v>44047</v>
      </c>
      <c r="C1588" t="s">
        <v>272</v>
      </c>
      <c r="D1588" s="42">
        <f>VLOOKUP(Pag_Inicio_Corr_mas_casos[[#This Row],[Corregimiento]],Hoja3!$A$2:$D$676,4,0)</f>
        <v>80819</v>
      </c>
      <c r="E1588">
        <v>25</v>
      </c>
    </row>
    <row r="1589" spans="1:5" x14ac:dyDescent="0.2">
      <c r="A1589" s="40">
        <v>44047</v>
      </c>
      <c r="B1589" s="22">
        <v>44047</v>
      </c>
      <c r="C1589" t="s">
        <v>261</v>
      </c>
      <c r="D1589" s="42">
        <f>VLOOKUP(Pag_Inicio_Corr_mas_casos[[#This Row],[Corregimiento]],Hoja3!$A$2:$D$676,4,0)</f>
        <v>130106</v>
      </c>
      <c r="E1589">
        <v>11</v>
      </c>
    </row>
    <row r="1590" spans="1:5" x14ac:dyDescent="0.2">
      <c r="A1590" s="40">
        <v>44048</v>
      </c>
      <c r="B1590" s="22">
        <v>44048</v>
      </c>
      <c r="C1590" t="s">
        <v>264</v>
      </c>
      <c r="D1590" s="42">
        <f>VLOOKUP(Pag_Inicio_Corr_mas_casos[[#This Row],[Corregimiento]],Hoja3!$A$2:$D$676,4,0)</f>
        <v>80821</v>
      </c>
      <c r="E1590">
        <v>17</v>
      </c>
    </row>
    <row r="1591" spans="1:5" x14ac:dyDescent="0.2">
      <c r="A1591" s="40">
        <v>44048</v>
      </c>
      <c r="B1591" s="22">
        <v>44048</v>
      </c>
      <c r="C1591" t="s">
        <v>269</v>
      </c>
      <c r="D1591" s="42">
        <f>VLOOKUP(Pag_Inicio_Corr_mas_casos[[#This Row],[Corregimiento]],Hoja3!$A$2:$D$676,4,0)</f>
        <v>80822</v>
      </c>
      <c r="E1591">
        <v>17</v>
      </c>
    </row>
    <row r="1592" spans="1:5" x14ac:dyDescent="0.2">
      <c r="A1592" s="40">
        <v>44048</v>
      </c>
      <c r="B1592" s="22">
        <v>44048</v>
      </c>
      <c r="C1592" t="s">
        <v>259</v>
      </c>
      <c r="D1592" s="42">
        <f>VLOOKUP(Pag_Inicio_Corr_mas_casos[[#This Row],[Corregimiento]],Hoja3!$A$2:$D$676,4,0)</f>
        <v>130101</v>
      </c>
      <c r="E1592">
        <v>16</v>
      </c>
    </row>
    <row r="1593" spans="1:5" x14ac:dyDescent="0.2">
      <c r="A1593" s="40">
        <v>44048</v>
      </c>
      <c r="B1593" s="22">
        <v>44048</v>
      </c>
      <c r="C1593" t="s">
        <v>308</v>
      </c>
      <c r="D1593" s="42">
        <f>VLOOKUP(Pag_Inicio_Corr_mas_casos[[#This Row],[Corregimiento]],Hoja3!$A$2:$D$676,4,0)</f>
        <v>130701</v>
      </c>
      <c r="E1593">
        <v>14</v>
      </c>
    </row>
    <row r="1594" spans="1:5" x14ac:dyDescent="0.2">
      <c r="A1594" s="40">
        <v>44048</v>
      </c>
      <c r="B1594" s="22">
        <v>44048</v>
      </c>
      <c r="C1594" t="s">
        <v>265</v>
      </c>
      <c r="D1594" s="42">
        <f>VLOOKUP(Pag_Inicio_Corr_mas_casos[[#This Row],[Corregimiento]],Hoja3!$A$2:$D$676,4,0)</f>
        <v>81007</v>
      </c>
      <c r="E1594">
        <v>25</v>
      </c>
    </row>
    <row r="1595" spans="1:5" x14ac:dyDescent="0.2">
      <c r="A1595" s="40">
        <v>44048</v>
      </c>
      <c r="B1595" s="22">
        <v>44048</v>
      </c>
      <c r="C1595" t="s">
        <v>260</v>
      </c>
      <c r="D1595" s="42">
        <f>VLOOKUP(Pag_Inicio_Corr_mas_casos[[#This Row],[Corregimiento]],Hoja3!$A$2:$D$676,4,0)</f>
        <v>81002</v>
      </c>
      <c r="E1595">
        <v>11</v>
      </c>
    </row>
    <row r="1596" spans="1:5" x14ac:dyDescent="0.2">
      <c r="A1596" s="40">
        <v>44048</v>
      </c>
      <c r="B1596" s="22">
        <v>44048</v>
      </c>
      <c r="C1596" t="s">
        <v>273</v>
      </c>
      <c r="D1596" s="42">
        <f>VLOOKUP(Pag_Inicio_Corr_mas_casos[[#This Row],[Corregimiento]],Hoja3!$A$2:$D$676,4,0)</f>
        <v>130107</v>
      </c>
      <c r="E1596">
        <v>15</v>
      </c>
    </row>
    <row r="1597" spans="1:5" x14ac:dyDescent="0.2">
      <c r="A1597" s="40">
        <v>44048</v>
      </c>
      <c r="B1597" s="22">
        <v>44048</v>
      </c>
      <c r="C1597" t="s">
        <v>290</v>
      </c>
      <c r="D1597" s="42">
        <f>VLOOKUP(Pag_Inicio_Corr_mas_casos[[#This Row],[Corregimiento]],Hoja3!$A$2:$D$676,4,0)</f>
        <v>80815</v>
      </c>
      <c r="E1597">
        <v>21</v>
      </c>
    </row>
    <row r="1598" spans="1:5" x14ac:dyDescent="0.2">
      <c r="A1598" s="40">
        <v>44048</v>
      </c>
      <c r="B1598" s="22">
        <v>44048</v>
      </c>
      <c r="C1598" t="s">
        <v>307</v>
      </c>
      <c r="D1598" s="42">
        <f>VLOOKUP(Pag_Inicio_Corr_mas_casos[[#This Row],[Corregimiento]],Hoja3!$A$2:$D$676,4,0)</f>
        <v>30104</v>
      </c>
      <c r="E1598">
        <v>12</v>
      </c>
    </row>
    <row r="1599" spans="1:5" x14ac:dyDescent="0.2">
      <c r="A1599" s="40">
        <v>44048</v>
      </c>
      <c r="B1599" s="22">
        <v>44048</v>
      </c>
      <c r="C1599" t="s">
        <v>287</v>
      </c>
      <c r="D1599" s="42">
        <f>VLOOKUP(Pag_Inicio_Corr_mas_casos[[#This Row],[Corregimiento]],Hoja3!$A$2:$D$676,4,0)</f>
        <v>80501</v>
      </c>
      <c r="E1599">
        <v>19</v>
      </c>
    </row>
    <row r="1600" spans="1:5" x14ac:dyDescent="0.2">
      <c r="A1600" s="40">
        <v>44048</v>
      </c>
      <c r="B1600" s="22">
        <v>44048</v>
      </c>
      <c r="C1600" t="s">
        <v>281</v>
      </c>
      <c r="D1600" s="42">
        <f>VLOOKUP(Pag_Inicio_Corr_mas_casos[[#This Row],[Corregimiento]],Hoja3!$A$2:$D$676,4,0)</f>
        <v>30107</v>
      </c>
      <c r="E1600">
        <v>32</v>
      </c>
    </row>
    <row r="1601" spans="1:5" x14ac:dyDescent="0.2">
      <c r="A1601" s="40">
        <v>44048</v>
      </c>
      <c r="B1601" s="22">
        <v>44048</v>
      </c>
      <c r="C1601" t="s">
        <v>270</v>
      </c>
      <c r="D1601" s="42">
        <f>VLOOKUP(Pag_Inicio_Corr_mas_casos[[#This Row],[Corregimiento]],Hoja3!$A$2:$D$676,4,0)</f>
        <v>80823</v>
      </c>
      <c r="E1601">
        <v>12</v>
      </c>
    </row>
    <row r="1602" spans="1:5" x14ac:dyDescent="0.2">
      <c r="A1602" s="40">
        <v>44048</v>
      </c>
      <c r="B1602" s="22">
        <v>44048</v>
      </c>
      <c r="C1602" t="s">
        <v>294</v>
      </c>
      <c r="D1602" s="42">
        <f>VLOOKUP(Pag_Inicio_Corr_mas_casos[[#This Row],[Corregimiento]],Hoja3!$A$2:$D$676,4,0)</f>
        <v>130708</v>
      </c>
      <c r="E1602">
        <v>16</v>
      </c>
    </row>
    <row r="1603" spans="1:5" x14ac:dyDescent="0.2">
      <c r="A1603" s="40">
        <v>44048</v>
      </c>
      <c r="B1603" s="22">
        <v>44048</v>
      </c>
      <c r="C1603" t="s">
        <v>263</v>
      </c>
      <c r="D1603" s="42">
        <f>VLOOKUP(Pag_Inicio_Corr_mas_casos[[#This Row],[Corregimiento]],Hoja3!$A$2:$D$676,4,0)</f>
        <v>130102</v>
      </c>
      <c r="E1603">
        <v>15</v>
      </c>
    </row>
    <row r="1604" spans="1:5" x14ac:dyDescent="0.2">
      <c r="A1604" s="40">
        <v>44048</v>
      </c>
      <c r="B1604" s="22">
        <v>44048</v>
      </c>
      <c r="C1604" t="s">
        <v>275</v>
      </c>
      <c r="D1604" s="42">
        <f>VLOOKUP(Pag_Inicio_Corr_mas_casos[[#This Row],[Corregimiento]],Hoja3!$A$2:$D$676,4,0)</f>
        <v>80812</v>
      </c>
      <c r="E1604">
        <v>18</v>
      </c>
    </row>
    <row r="1605" spans="1:5" x14ac:dyDescent="0.2">
      <c r="A1605" s="40">
        <v>44048</v>
      </c>
      <c r="B1605" s="22">
        <v>44048</v>
      </c>
      <c r="C1605" t="s">
        <v>289</v>
      </c>
      <c r="D1605" s="42">
        <f>VLOOKUP(Pag_Inicio_Corr_mas_casos[[#This Row],[Corregimiento]],Hoja3!$A$2:$D$676,4,0)</f>
        <v>80820</v>
      </c>
      <c r="E1605">
        <v>19</v>
      </c>
    </row>
    <row r="1606" spans="1:5" x14ac:dyDescent="0.2">
      <c r="A1606" s="40">
        <v>44048</v>
      </c>
      <c r="B1606" s="22">
        <v>44048</v>
      </c>
      <c r="C1606" t="s">
        <v>266</v>
      </c>
      <c r="D1606" s="42">
        <f>VLOOKUP(Pag_Inicio_Corr_mas_casos[[#This Row],[Corregimiento]],Hoja3!$A$2:$D$676,4,0)</f>
        <v>81008</v>
      </c>
      <c r="E1606">
        <v>11</v>
      </c>
    </row>
    <row r="1607" spans="1:5" x14ac:dyDescent="0.2">
      <c r="A1607" s="40">
        <v>44048</v>
      </c>
      <c r="B1607" s="22">
        <v>44048</v>
      </c>
      <c r="C1607" t="s">
        <v>268</v>
      </c>
      <c r="D1607" s="42">
        <f>VLOOKUP(Pag_Inicio_Corr_mas_casos[[#This Row],[Corregimiento]],Hoja3!$A$2:$D$676,4,0)</f>
        <v>80817</v>
      </c>
      <c r="E1607">
        <v>12</v>
      </c>
    </row>
    <row r="1608" spans="1:5" x14ac:dyDescent="0.2">
      <c r="A1608" s="40">
        <v>44048</v>
      </c>
      <c r="B1608" s="22">
        <v>44048</v>
      </c>
      <c r="C1608" t="s">
        <v>304</v>
      </c>
      <c r="D1608" s="42">
        <f>VLOOKUP(Pag_Inicio_Corr_mas_casos[[#This Row],[Corregimiento]],Hoja3!$A$2:$D$676,4,0)</f>
        <v>130717</v>
      </c>
      <c r="E1608">
        <v>17</v>
      </c>
    </row>
    <row r="1609" spans="1:5" x14ac:dyDescent="0.2">
      <c r="A1609" s="40">
        <v>44048</v>
      </c>
      <c r="B1609" s="22">
        <v>44048</v>
      </c>
      <c r="C1609" t="s">
        <v>314</v>
      </c>
      <c r="D1609" s="42">
        <f>VLOOKUP(Pag_Inicio_Corr_mas_casos[[#This Row],[Corregimiento]],Hoja3!$A$2:$D$676,4,0)</f>
        <v>30111</v>
      </c>
      <c r="E1609">
        <v>11</v>
      </c>
    </row>
    <row r="1610" spans="1:5" x14ac:dyDescent="0.2">
      <c r="A1610" s="40">
        <v>44048</v>
      </c>
      <c r="B1610" s="22">
        <v>44048</v>
      </c>
      <c r="C1610" t="s">
        <v>316</v>
      </c>
      <c r="D1610" s="42">
        <f>VLOOKUP(Pag_Inicio_Corr_mas_casos[[#This Row],[Corregimiento]],Hoja3!$A$2:$D$676,4,0)</f>
        <v>91001</v>
      </c>
      <c r="E1610">
        <v>13</v>
      </c>
    </row>
    <row r="1611" spans="1:5" x14ac:dyDescent="0.2">
      <c r="A1611" s="40">
        <v>44048</v>
      </c>
      <c r="B1611" s="22">
        <v>44048</v>
      </c>
      <c r="C1611" t="s">
        <v>272</v>
      </c>
      <c r="D1611" s="42">
        <f>VLOOKUP(Pag_Inicio_Corr_mas_casos[[#This Row],[Corregimiento]],Hoja3!$A$2:$D$676,4,0)</f>
        <v>80819</v>
      </c>
      <c r="E1611">
        <v>33</v>
      </c>
    </row>
    <row r="1612" spans="1:5" x14ac:dyDescent="0.2">
      <c r="A1612" s="40">
        <v>44048</v>
      </c>
      <c r="B1612" s="22">
        <v>44048</v>
      </c>
      <c r="C1612" t="s">
        <v>261</v>
      </c>
      <c r="D1612" s="42">
        <f>VLOOKUP(Pag_Inicio_Corr_mas_casos[[#This Row],[Corregimiento]],Hoja3!$A$2:$D$676,4,0)</f>
        <v>130106</v>
      </c>
      <c r="E1612">
        <v>44</v>
      </c>
    </row>
    <row r="1613" spans="1:5" x14ac:dyDescent="0.2">
      <c r="A1613" s="40">
        <v>44049</v>
      </c>
      <c r="B1613" s="22">
        <v>44049</v>
      </c>
      <c r="C1613" t="s">
        <v>328</v>
      </c>
      <c r="D1613" s="42">
        <f>VLOOKUP(Pag_Inicio_Corr_mas_casos[[#This Row],[Corregimiento]],Hoja3!$A$2:$D$676,4,0)</f>
        <v>20101</v>
      </c>
      <c r="E1613">
        <v>44</v>
      </c>
    </row>
    <row r="1614" spans="1:5" x14ac:dyDescent="0.2">
      <c r="A1614" s="40">
        <v>44049</v>
      </c>
      <c r="B1614" s="22">
        <v>44049</v>
      </c>
      <c r="C1614" t="s">
        <v>330</v>
      </c>
      <c r="D1614" s="42">
        <f>VLOOKUP(Pag_Inicio_Corr_mas_casos[[#This Row],[Corregimiento]],Hoja3!$A$2:$D$676,4,0)</f>
        <v>40503</v>
      </c>
      <c r="E1614">
        <v>37</v>
      </c>
    </row>
    <row r="1615" spans="1:5" x14ac:dyDescent="0.2">
      <c r="A1615" s="40">
        <v>44049</v>
      </c>
      <c r="B1615" s="22">
        <v>44049</v>
      </c>
      <c r="C1615" t="s">
        <v>261</v>
      </c>
      <c r="D1615" s="42">
        <f>VLOOKUP(Pag_Inicio_Corr_mas_casos[[#This Row],[Corregimiento]],Hoja3!$A$2:$D$676,4,0)</f>
        <v>130106</v>
      </c>
      <c r="E1615">
        <v>35</v>
      </c>
    </row>
    <row r="1616" spans="1:5" x14ac:dyDescent="0.2">
      <c r="A1616" s="40">
        <v>44049</v>
      </c>
      <c r="B1616" s="22">
        <v>44049</v>
      </c>
      <c r="C1616" t="s">
        <v>277</v>
      </c>
      <c r="D1616" s="42">
        <f>VLOOKUP(Pag_Inicio_Corr_mas_casos[[#This Row],[Corregimiento]],Hoja3!$A$2:$D$676,4,0)</f>
        <v>40601</v>
      </c>
      <c r="E1616">
        <v>34</v>
      </c>
    </row>
    <row r="1617" spans="1:5" x14ac:dyDescent="0.2">
      <c r="A1617" s="40">
        <v>44049</v>
      </c>
      <c r="B1617" s="22">
        <v>44049</v>
      </c>
      <c r="C1617" t="s">
        <v>259</v>
      </c>
      <c r="D1617" s="42">
        <f>VLOOKUP(Pag_Inicio_Corr_mas_casos[[#This Row],[Corregimiento]],Hoja3!$A$2:$D$676,4,0)</f>
        <v>130101</v>
      </c>
      <c r="E1617">
        <v>30</v>
      </c>
    </row>
    <row r="1618" spans="1:5" x14ac:dyDescent="0.2">
      <c r="A1618" s="40">
        <v>44049</v>
      </c>
      <c r="B1618" s="22">
        <v>44049</v>
      </c>
      <c r="C1618" t="s">
        <v>307</v>
      </c>
      <c r="D1618" s="42">
        <f>VLOOKUP(Pag_Inicio_Corr_mas_casos[[#This Row],[Corregimiento]],Hoja3!$A$2:$D$676,4,0)</f>
        <v>30104</v>
      </c>
      <c r="E1618">
        <v>30</v>
      </c>
    </row>
    <row r="1619" spans="1:5" x14ac:dyDescent="0.2">
      <c r="A1619" s="40">
        <v>44049</v>
      </c>
      <c r="B1619" s="22">
        <v>44049</v>
      </c>
      <c r="C1619" t="s">
        <v>272</v>
      </c>
      <c r="D1619" s="42">
        <f>VLOOKUP(Pag_Inicio_Corr_mas_casos[[#This Row],[Corregimiento]],Hoja3!$A$2:$D$676,4,0)</f>
        <v>80819</v>
      </c>
      <c r="E1619">
        <v>26</v>
      </c>
    </row>
    <row r="1620" spans="1:5" x14ac:dyDescent="0.2">
      <c r="A1620" s="40">
        <v>44049</v>
      </c>
      <c r="B1620" s="22">
        <v>44049</v>
      </c>
      <c r="C1620" t="s">
        <v>269</v>
      </c>
      <c r="D1620" s="42">
        <f>VLOOKUP(Pag_Inicio_Corr_mas_casos[[#This Row],[Corregimiento]],Hoja3!$A$2:$D$676,4,0)</f>
        <v>80822</v>
      </c>
      <c r="E1620">
        <v>25</v>
      </c>
    </row>
    <row r="1621" spans="1:5" x14ac:dyDescent="0.2">
      <c r="A1621" s="40">
        <v>44049</v>
      </c>
      <c r="B1621" s="22">
        <v>44049</v>
      </c>
      <c r="C1621" t="s">
        <v>268</v>
      </c>
      <c r="D1621" s="42">
        <f>VLOOKUP(Pag_Inicio_Corr_mas_casos[[#This Row],[Corregimiento]],Hoja3!$A$2:$D$676,4,0)</f>
        <v>80817</v>
      </c>
      <c r="E1621">
        <v>25</v>
      </c>
    </row>
    <row r="1622" spans="1:5" x14ac:dyDescent="0.2">
      <c r="A1622" s="40">
        <v>44049</v>
      </c>
      <c r="B1622" s="22">
        <v>44049</v>
      </c>
      <c r="C1622" t="s">
        <v>265</v>
      </c>
      <c r="D1622" s="42">
        <f>VLOOKUP(Pag_Inicio_Corr_mas_casos[[#This Row],[Corregimiento]],Hoja3!$A$2:$D$676,4,0)</f>
        <v>81007</v>
      </c>
      <c r="E1622">
        <v>24</v>
      </c>
    </row>
    <row r="1623" spans="1:5" x14ac:dyDescent="0.2">
      <c r="A1623" s="40">
        <v>44049</v>
      </c>
      <c r="B1623" s="22">
        <v>44049</v>
      </c>
      <c r="C1623" t="s">
        <v>308</v>
      </c>
      <c r="D1623" s="42">
        <f>VLOOKUP(Pag_Inicio_Corr_mas_casos[[#This Row],[Corregimiento]],Hoja3!$A$2:$D$676,4,0)</f>
        <v>130701</v>
      </c>
      <c r="E1623">
        <v>23</v>
      </c>
    </row>
    <row r="1624" spans="1:5" x14ac:dyDescent="0.2">
      <c r="A1624" s="40">
        <v>44049</v>
      </c>
      <c r="B1624" s="22">
        <v>44049</v>
      </c>
      <c r="C1624" t="s">
        <v>285</v>
      </c>
      <c r="D1624" s="42">
        <f>VLOOKUP(Pag_Inicio_Corr_mas_casos[[#This Row],[Corregimiento]],Hoja3!$A$2:$D$676,4,0)</f>
        <v>80813</v>
      </c>
      <c r="E1624">
        <v>22</v>
      </c>
    </row>
    <row r="1625" spans="1:5" x14ac:dyDescent="0.2">
      <c r="A1625" s="40">
        <v>44049</v>
      </c>
      <c r="B1625" s="22">
        <v>44049</v>
      </c>
      <c r="C1625" t="s">
        <v>289</v>
      </c>
      <c r="D1625" s="42">
        <f>VLOOKUP(Pag_Inicio_Corr_mas_casos[[#This Row],[Corregimiento]],Hoja3!$A$2:$D$676,4,0)</f>
        <v>80820</v>
      </c>
      <c r="E1625">
        <v>21</v>
      </c>
    </row>
    <row r="1626" spans="1:5" x14ac:dyDescent="0.2">
      <c r="A1626" s="40">
        <v>44049</v>
      </c>
      <c r="B1626" s="22">
        <v>44049</v>
      </c>
      <c r="C1626" t="s">
        <v>294</v>
      </c>
      <c r="D1626" s="42">
        <f>VLOOKUP(Pag_Inicio_Corr_mas_casos[[#This Row],[Corregimiento]],Hoja3!$A$2:$D$676,4,0)</f>
        <v>130708</v>
      </c>
      <c r="E1626">
        <v>19</v>
      </c>
    </row>
    <row r="1627" spans="1:5" x14ac:dyDescent="0.2">
      <c r="A1627" s="40">
        <v>44049</v>
      </c>
      <c r="B1627" s="22">
        <v>44049</v>
      </c>
      <c r="C1627" t="s">
        <v>267</v>
      </c>
      <c r="D1627" s="42">
        <f>VLOOKUP(Pag_Inicio_Corr_mas_casos[[#This Row],[Corregimiento]],Hoja3!$A$2:$D$676,4,0)</f>
        <v>80816</v>
      </c>
      <c r="E1627">
        <v>19</v>
      </c>
    </row>
    <row r="1628" spans="1:5" x14ac:dyDescent="0.2">
      <c r="A1628" s="40">
        <v>44049</v>
      </c>
      <c r="B1628" s="22">
        <v>44049</v>
      </c>
      <c r="C1628" t="s">
        <v>363</v>
      </c>
      <c r="D1628" s="42">
        <f>VLOOKUP(Pag_Inicio_Corr_mas_casos[[#This Row],[Corregimiento]],Hoja3!$A$2:$D$676,4,0)</f>
        <v>40606</v>
      </c>
      <c r="E1628">
        <v>18</v>
      </c>
    </row>
    <row r="1629" spans="1:5" x14ac:dyDescent="0.2">
      <c r="A1629" s="40">
        <v>44049</v>
      </c>
      <c r="B1629" s="22">
        <v>44049</v>
      </c>
      <c r="C1629" t="s">
        <v>264</v>
      </c>
      <c r="D1629" s="42">
        <f>VLOOKUP(Pag_Inicio_Corr_mas_casos[[#This Row],[Corregimiento]],Hoja3!$A$2:$D$676,4,0)</f>
        <v>80821</v>
      </c>
      <c r="E1629">
        <v>17</v>
      </c>
    </row>
    <row r="1630" spans="1:5" x14ac:dyDescent="0.2">
      <c r="A1630" s="40">
        <v>44049</v>
      </c>
      <c r="B1630" s="22">
        <v>44049</v>
      </c>
      <c r="C1630" t="s">
        <v>266</v>
      </c>
      <c r="D1630" s="42">
        <f>VLOOKUP(Pag_Inicio_Corr_mas_casos[[#This Row],[Corregimiento]],Hoja3!$A$2:$D$676,4,0)</f>
        <v>81008</v>
      </c>
      <c r="E1630">
        <v>17</v>
      </c>
    </row>
    <row r="1631" spans="1:5" x14ac:dyDescent="0.2">
      <c r="A1631" s="40">
        <v>44049</v>
      </c>
      <c r="B1631" s="22">
        <v>44049</v>
      </c>
      <c r="C1631" t="s">
        <v>271</v>
      </c>
      <c r="D1631" s="42">
        <f>VLOOKUP(Pag_Inicio_Corr_mas_casos[[#This Row],[Corregimiento]],Hoja3!$A$2:$D$676,4,0)</f>
        <v>81001</v>
      </c>
      <c r="E1631">
        <v>16</v>
      </c>
    </row>
    <row r="1632" spans="1:5" x14ac:dyDescent="0.2">
      <c r="A1632" s="40">
        <v>44049</v>
      </c>
      <c r="B1632" s="22">
        <v>44049</v>
      </c>
      <c r="C1632" t="s">
        <v>276</v>
      </c>
      <c r="D1632" s="42">
        <f>VLOOKUP(Pag_Inicio_Corr_mas_casos[[#This Row],[Corregimiento]],Hoja3!$A$2:$D$676,4,0)</f>
        <v>130702</v>
      </c>
      <c r="E1632">
        <v>15</v>
      </c>
    </row>
    <row r="1633" spans="1:5" x14ac:dyDescent="0.2">
      <c r="A1633" s="40">
        <v>44049</v>
      </c>
      <c r="B1633" s="22">
        <v>44049</v>
      </c>
      <c r="C1633" t="s">
        <v>285</v>
      </c>
      <c r="D1633" s="42">
        <f>VLOOKUP(Pag_Inicio_Corr_mas_casos[[#This Row],[Corregimiento]],Hoja3!$A$2:$D$676,4,0)</f>
        <v>80813</v>
      </c>
      <c r="E1633">
        <v>15</v>
      </c>
    </row>
    <row r="1634" spans="1:5" x14ac:dyDescent="0.2">
      <c r="A1634" s="40">
        <v>44049</v>
      </c>
      <c r="B1634" s="22">
        <v>44049</v>
      </c>
      <c r="C1634" t="s">
        <v>304</v>
      </c>
      <c r="D1634" s="42">
        <f>VLOOKUP(Pag_Inicio_Corr_mas_casos[[#This Row],[Corregimiento]],Hoja3!$A$2:$D$676,4,0)</f>
        <v>130717</v>
      </c>
      <c r="E1634">
        <v>15</v>
      </c>
    </row>
    <row r="1635" spans="1:5" x14ac:dyDescent="0.2">
      <c r="A1635" s="40">
        <v>44049</v>
      </c>
      <c r="B1635" s="22">
        <v>44049</v>
      </c>
      <c r="C1635" t="s">
        <v>315</v>
      </c>
      <c r="D1635" s="42">
        <f>VLOOKUP(Pag_Inicio_Corr_mas_casos[[#This Row],[Corregimiento]],Hoja3!$A$2:$D$676,4,0)</f>
        <v>130706</v>
      </c>
      <c r="E1635">
        <v>13</v>
      </c>
    </row>
    <row r="1636" spans="1:5" x14ac:dyDescent="0.2">
      <c r="A1636" s="40">
        <v>44049</v>
      </c>
      <c r="B1636" s="22">
        <v>44049</v>
      </c>
      <c r="C1636" t="s">
        <v>280</v>
      </c>
      <c r="D1636" s="42">
        <f>VLOOKUP(Pag_Inicio_Corr_mas_casos[[#This Row],[Corregimiento]],Hoja3!$A$2:$D$676,4,0)</f>
        <v>80810</v>
      </c>
      <c r="E1636">
        <v>13</v>
      </c>
    </row>
    <row r="1637" spans="1:5" x14ac:dyDescent="0.2">
      <c r="A1637" s="40">
        <v>44049</v>
      </c>
      <c r="B1637" s="22">
        <v>44049</v>
      </c>
      <c r="C1637" t="s">
        <v>322</v>
      </c>
      <c r="D1637" s="42">
        <f>VLOOKUP(Pag_Inicio_Corr_mas_casos[[#This Row],[Corregimiento]],Hoja3!$A$2:$D$676,4,0)</f>
        <v>81005</v>
      </c>
      <c r="E1637">
        <v>13</v>
      </c>
    </row>
    <row r="1638" spans="1:5" x14ac:dyDescent="0.2">
      <c r="A1638" s="40">
        <v>44049</v>
      </c>
      <c r="B1638" s="22">
        <v>44049</v>
      </c>
      <c r="C1638" t="s">
        <v>260</v>
      </c>
      <c r="D1638" s="42">
        <f>VLOOKUP(Pag_Inicio_Corr_mas_casos[[#This Row],[Corregimiento]],Hoja3!$A$2:$D$676,4,0)</f>
        <v>81002</v>
      </c>
      <c r="E1638">
        <v>12</v>
      </c>
    </row>
    <row r="1639" spans="1:5" x14ac:dyDescent="0.2">
      <c r="A1639" s="40">
        <v>44049</v>
      </c>
      <c r="B1639" s="22">
        <v>44049</v>
      </c>
      <c r="C1639" t="s">
        <v>357</v>
      </c>
      <c r="D1639" s="42">
        <f>VLOOKUP(Pag_Inicio_Corr_mas_casos[[#This Row],[Corregimiento]],Hoja3!$A$2:$D$676,4,0)</f>
        <v>10207</v>
      </c>
      <c r="E1639">
        <v>12</v>
      </c>
    </row>
    <row r="1640" spans="1:5" x14ac:dyDescent="0.2">
      <c r="A1640" s="40">
        <v>44049</v>
      </c>
      <c r="B1640" s="22">
        <v>44049</v>
      </c>
      <c r="C1640" t="s">
        <v>306</v>
      </c>
      <c r="D1640" s="42">
        <f>VLOOKUP(Pag_Inicio_Corr_mas_casos[[#This Row],[Corregimiento]],Hoja3!$A$2:$D$676,4,0)</f>
        <v>81009</v>
      </c>
      <c r="E1640">
        <v>12</v>
      </c>
    </row>
    <row r="1641" spans="1:5" x14ac:dyDescent="0.2">
      <c r="A1641" s="40">
        <v>44049</v>
      </c>
      <c r="B1641" s="22">
        <v>44049</v>
      </c>
      <c r="C1641" t="s">
        <v>343</v>
      </c>
      <c r="D1641" s="42">
        <f>VLOOKUP(Pag_Inicio_Corr_mas_casos[[#This Row],[Corregimiento]],Hoja3!$A$2:$D$676,4,0)</f>
        <v>30103</v>
      </c>
      <c r="E1641">
        <v>11</v>
      </c>
    </row>
    <row r="1642" spans="1:5" x14ac:dyDescent="0.2">
      <c r="A1642" s="40">
        <v>44049</v>
      </c>
      <c r="B1642" s="22">
        <v>44049</v>
      </c>
      <c r="C1642" t="s">
        <v>281</v>
      </c>
      <c r="D1642" s="42">
        <f>VLOOKUP(Pag_Inicio_Corr_mas_casos[[#This Row],[Corregimiento]],Hoja3!$A$2:$D$676,4,0)</f>
        <v>30107</v>
      </c>
      <c r="E1642">
        <v>11</v>
      </c>
    </row>
    <row r="1643" spans="1:5" x14ac:dyDescent="0.2">
      <c r="A1643" s="40">
        <v>44049</v>
      </c>
      <c r="B1643" s="22">
        <v>44049</v>
      </c>
      <c r="C1643" t="s">
        <v>275</v>
      </c>
      <c r="D1643" s="42">
        <f>VLOOKUP(Pag_Inicio_Corr_mas_casos[[#This Row],[Corregimiento]],Hoja3!$A$2:$D$676,4,0)</f>
        <v>80812</v>
      </c>
      <c r="E1643">
        <v>11</v>
      </c>
    </row>
    <row r="1644" spans="1:5" x14ac:dyDescent="0.2">
      <c r="A1644" s="40">
        <v>44049</v>
      </c>
      <c r="B1644" s="22">
        <v>44049</v>
      </c>
      <c r="C1644" t="s">
        <v>301</v>
      </c>
      <c r="D1644" s="42">
        <f>VLOOKUP(Pag_Inicio_Corr_mas_casos[[#This Row],[Corregimiento]],Hoja3!$A$2:$D$676,4,0)</f>
        <v>40201</v>
      </c>
      <c r="E1644">
        <v>28</v>
      </c>
    </row>
    <row r="1645" spans="1:5" x14ac:dyDescent="0.2">
      <c r="A1645" s="40">
        <v>44049</v>
      </c>
      <c r="B1645" s="22">
        <v>44049</v>
      </c>
      <c r="C1645" t="s">
        <v>292</v>
      </c>
      <c r="D1645" s="42">
        <f>VLOOKUP(Pag_Inicio_Corr_mas_casos[[#This Row],[Corregimiento]],Hoja3!$A$2:$D$676,4,0)</f>
        <v>80811</v>
      </c>
      <c r="E1645">
        <v>11</v>
      </c>
    </row>
    <row r="1646" spans="1:5" x14ac:dyDescent="0.2">
      <c r="A1646" s="40">
        <v>44049</v>
      </c>
      <c r="B1646" s="22">
        <v>44049</v>
      </c>
      <c r="C1646" t="s">
        <v>365</v>
      </c>
      <c r="D1646" s="42">
        <f>VLOOKUP(Pag_Inicio_Corr_mas_casos[[#This Row],[Corregimiento]],Hoja3!$A$2:$D$676,4,0)</f>
        <v>41401</v>
      </c>
      <c r="E1646">
        <v>11</v>
      </c>
    </row>
    <row r="1647" spans="1:5" x14ac:dyDescent="0.2">
      <c r="A1647" s="40">
        <v>44050</v>
      </c>
      <c r="B1647" s="22">
        <v>44050</v>
      </c>
      <c r="C1647" t="s">
        <v>285</v>
      </c>
      <c r="D1647" s="42">
        <f>VLOOKUP(Pag_Inicio_Corr_mas_casos[[#This Row],[Corregimiento]],Hoja3!$A$2:$D$676,4,0)</f>
        <v>80813</v>
      </c>
      <c r="E1647">
        <v>38</v>
      </c>
    </row>
    <row r="1648" spans="1:5" x14ac:dyDescent="0.2">
      <c r="A1648" s="40">
        <v>44050</v>
      </c>
      <c r="B1648" s="22">
        <v>44050</v>
      </c>
      <c r="C1648" t="s">
        <v>264</v>
      </c>
      <c r="D1648" s="42">
        <f>VLOOKUP(Pag_Inicio_Corr_mas_casos[[#This Row],[Corregimiento]],Hoja3!$A$2:$D$676,4,0)</f>
        <v>80821</v>
      </c>
      <c r="E1648">
        <v>35</v>
      </c>
    </row>
    <row r="1649" spans="1:5" x14ac:dyDescent="0.2">
      <c r="A1649" s="40">
        <v>44050</v>
      </c>
      <c r="B1649" s="22">
        <v>44050</v>
      </c>
      <c r="C1649" t="s">
        <v>259</v>
      </c>
      <c r="D1649" s="42">
        <f>VLOOKUP(Pag_Inicio_Corr_mas_casos[[#This Row],[Corregimiento]],Hoja3!$A$2:$D$676,4,0)</f>
        <v>130101</v>
      </c>
      <c r="E1649">
        <v>34</v>
      </c>
    </row>
    <row r="1650" spans="1:5" x14ac:dyDescent="0.2">
      <c r="A1650" s="40">
        <v>44050</v>
      </c>
      <c r="B1650" s="22">
        <v>44050</v>
      </c>
      <c r="C1650" t="s">
        <v>289</v>
      </c>
      <c r="D1650" s="42">
        <f>VLOOKUP(Pag_Inicio_Corr_mas_casos[[#This Row],[Corregimiento]],Hoja3!$A$2:$D$676,4,0)</f>
        <v>80820</v>
      </c>
      <c r="E1650">
        <v>34</v>
      </c>
    </row>
    <row r="1651" spans="1:5" x14ac:dyDescent="0.2">
      <c r="A1651" s="40">
        <v>44050</v>
      </c>
      <c r="B1651" s="22">
        <v>44050</v>
      </c>
      <c r="C1651" t="s">
        <v>261</v>
      </c>
      <c r="D1651" s="42">
        <f>VLOOKUP(Pag_Inicio_Corr_mas_casos[[#This Row],[Corregimiento]],Hoja3!$A$2:$D$676,4,0)</f>
        <v>130106</v>
      </c>
      <c r="E1651">
        <v>33</v>
      </c>
    </row>
    <row r="1652" spans="1:5" x14ac:dyDescent="0.2">
      <c r="A1652" s="40">
        <v>44050</v>
      </c>
      <c r="B1652" s="22">
        <v>44050</v>
      </c>
      <c r="C1652" t="s">
        <v>265</v>
      </c>
      <c r="D1652" s="42">
        <f>VLOOKUP(Pag_Inicio_Corr_mas_casos[[#This Row],[Corregimiento]],Hoja3!$A$2:$D$676,4,0)</f>
        <v>81007</v>
      </c>
      <c r="E1652">
        <v>32</v>
      </c>
    </row>
    <row r="1653" spans="1:5" x14ac:dyDescent="0.2">
      <c r="A1653" s="40">
        <v>44050</v>
      </c>
      <c r="B1653" s="22">
        <v>44050</v>
      </c>
      <c r="C1653" t="s">
        <v>277</v>
      </c>
      <c r="D1653" s="42">
        <f>VLOOKUP(Pag_Inicio_Corr_mas_casos[[#This Row],[Corregimiento]],Hoja3!$A$2:$D$676,4,0)</f>
        <v>40601</v>
      </c>
      <c r="E1653">
        <v>29</v>
      </c>
    </row>
    <row r="1654" spans="1:5" x14ac:dyDescent="0.2">
      <c r="A1654" s="40">
        <v>44050</v>
      </c>
      <c r="B1654" s="22">
        <v>44050</v>
      </c>
      <c r="C1654" t="s">
        <v>359</v>
      </c>
      <c r="D1654" s="42">
        <f>VLOOKUP(Pag_Inicio_Corr_mas_casos[[#This Row],[Corregimiento]],Hoja3!$A$2:$D$676,4,0)</f>
        <v>100102</v>
      </c>
      <c r="E1654">
        <v>25</v>
      </c>
    </row>
    <row r="1655" spans="1:5" x14ac:dyDescent="0.2">
      <c r="A1655" s="40">
        <v>44050</v>
      </c>
      <c r="B1655" s="22">
        <v>44050</v>
      </c>
      <c r="C1655" t="s">
        <v>351</v>
      </c>
      <c r="D1655" s="42">
        <f>VLOOKUP(Pag_Inicio_Corr_mas_casos[[#This Row],[Corregimiento]],Hoja3!$A$2:$D$676,4,0)</f>
        <v>120805</v>
      </c>
      <c r="E1655">
        <v>25</v>
      </c>
    </row>
    <row r="1656" spans="1:5" x14ac:dyDescent="0.2">
      <c r="A1656" s="40">
        <v>44050</v>
      </c>
      <c r="B1656" s="22">
        <v>44050</v>
      </c>
      <c r="C1656" t="s">
        <v>273</v>
      </c>
      <c r="D1656" s="42">
        <f>VLOOKUP(Pag_Inicio_Corr_mas_casos[[#This Row],[Corregimiento]],Hoja3!$A$2:$D$676,4,0)</f>
        <v>130107</v>
      </c>
      <c r="E1656">
        <v>22</v>
      </c>
    </row>
    <row r="1657" spans="1:5" x14ac:dyDescent="0.2">
      <c r="A1657" s="40">
        <v>44050</v>
      </c>
      <c r="B1657" s="22">
        <v>44050</v>
      </c>
      <c r="C1657" t="s">
        <v>294</v>
      </c>
      <c r="D1657" s="42">
        <f>VLOOKUP(Pag_Inicio_Corr_mas_casos[[#This Row],[Corregimiento]],Hoja3!$A$2:$D$676,4,0)</f>
        <v>130708</v>
      </c>
      <c r="E1657">
        <v>22</v>
      </c>
    </row>
    <row r="1658" spans="1:5" x14ac:dyDescent="0.2">
      <c r="A1658" s="40">
        <v>44050</v>
      </c>
      <c r="B1658" s="22">
        <v>44050</v>
      </c>
      <c r="C1658" t="s">
        <v>268</v>
      </c>
      <c r="D1658" s="42">
        <f>VLOOKUP(Pag_Inicio_Corr_mas_casos[[#This Row],[Corregimiento]],Hoja3!$A$2:$D$676,4,0)</f>
        <v>80817</v>
      </c>
      <c r="E1658">
        <v>22</v>
      </c>
    </row>
    <row r="1659" spans="1:5" x14ac:dyDescent="0.2">
      <c r="A1659" s="40">
        <v>44050</v>
      </c>
      <c r="B1659" s="22">
        <v>44050</v>
      </c>
      <c r="C1659" t="s">
        <v>260</v>
      </c>
      <c r="D1659" s="42">
        <f>VLOOKUP(Pag_Inicio_Corr_mas_casos[[#This Row],[Corregimiento]],Hoja3!$A$2:$D$676,4,0)</f>
        <v>81002</v>
      </c>
      <c r="E1659">
        <v>21</v>
      </c>
    </row>
    <row r="1660" spans="1:5" x14ac:dyDescent="0.2">
      <c r="A1660" s="40">
        <v>44050</v>
      </c>
      <c r="B1660" s="22">
        <v>44050</v>
      </c>
      <c r="C1660" t="s">
        <v>267</v>
      </c>
      <c r="D1660" s="42">
        <f>VLOOKUP(Pag_Inicio_Corr_mas_casos[[#This Row],[Corregimiento]],Hoja3!$A$2:$D$676,4,0)</f>
        <v>80816</v>
      </c>
      <c r="E1660">
        <v>21</v>
      </c>
    </row>
    <row r="1661" spans="1:5" x14ac:dyDescent="0.2">
      <c r="A1661" s="40">
        <v>44050</v>
      </c>
      <c r="B1661" s="22">
        <v>44050</v>
      </c>
      <c r="C1661" t="s">
        <v>272</v>
      </c>
      <c r="D1661" s="42">
        <f>VLOOKUP(Pag_Inicio_Corr_mas_casos[[#This Row],[Corregimiento]],Hoja3!$A$2:$D$676,4,0)</f>
        <v>80819</v>
      </c>
      <c r="E1661">
        <v>18</v>
      </c>
    </row>
    <row r="1662" spans="1:5" x14ac:dyDescent="0.2">
      <c r="A1662" s="40">
        <v>44050</v>
      </c>
      <c r="B1662" s="22">
        <v>44050</v>
      </c>
      <c r="C1662" t="s">
        <v>276</v>
      </c>
      <c r="D1662" s="42">
        <f>VLOOKUP(Pag_Inicio_Corr_mas_casos[[#This Row],[Corregimiento]],Hoja3!$A$2:$D$676,4,0)</f>
        <v>130702</v>
      </c>
      <c r="E1662">
        <v>15</v>
      </c>
    </row>
    <row r="1663" spans="1:5" x14ac:dyDescent="0.2">
      <c r="A1663" s="40">
        <v>44050</v>
      </c>
      <c r="B1663" s="22">
        <v>44050</v>
      </c>
      <c r="C1663" t="s">
        <v>278</v>
      </c>
      <c r="D1663" s="42">
        <f>VLOOKUP(Pag_Inicio_Corr_mas_casos[[#This Row],[Corregimiento]],Hoja3!$A$2:$D$676,4,0)</f>
        <v>80806</v>
      </c>
      <c r="E1663">
        <v>14</v>
      </c>
    </row>
    <row r="1664" spans="1:5" x14ac:dyDescent="0.2">
      <c r="A1664" s="40">
        <v>44050</v>
      </c>
      <c r="B1664" s="22">
        <v>44050</v>
      </c>
      <c r="C1664" t="s">
        <v>263</v>
      </c>
      <c r="D1664" s="42">
        <f>VLOOKUP(Pag_Inicio_Corr_mas_casos[[#This Row],[Corregimiento]],Hoja3!$A$2:$D$676,4,0)</f>
        <v>130102</v>
      </c>
      <c r="E1664">
        <v>14</v>
      </c>
    </row>
    <row r="1665" spans="1:5" x14ac:dyDescent="0.2">
      <c r="A1665" s="40">
        <v>44050</v>
      </c>
      <c r="B1665" s="22">
        <v>44050</v>
      </c>
      <c r="C1665" t="s">
        <v>298</v>
      </c>
      <c r="D1665" s="42">
        <f>VLOOKUP(Pag_Inicio_Corr_mas_casos[[#This Row],[Corregimiento]],Hoja3!$A$2:$D$676,4,0)</f>
        <v>130105</v>
      </c>
      <c r="E1665">
        <v>14</v>
      </c>
    </row>
    <row r="1666" spans="1:5" x14ac:dyDescent="0.2">
      <c r="A1666" s="40">
        <v>44050</v>
      </c>
      <c r="B1666" s="22">
        <v>44050</v>
      </c>
      <c r="C1666" t="s">
        <v>322</v>
      </c>
      <c r="D1666" s="42">
        <f>VLOOKUP(Pag_Inicio_Corr_mas_casos[[#This Row],[Corregimiento]],Hoja3!$A$2:$D$676,4,0)</f>
        <v>81005</v>
      </c>
      <c r="E1666">
        <v>14</v>
      </c>
    </row>
    <row r="1667" spans="1:5" x14ac:dyDescent="0.2">
      <c r="A1667" s="40">
        <v>44050</v>
      </c>
      <c r="B1667" s="22">
        <v>44050</v>
      </c>
      <c r="C1667" t="s">
        <v>301</v>
      </c>
      <c r="D1667" s="42">
        <f>VLOOKUP(Pag_Inicio_Corr_mas_casos[[#This Row],[Corregimiento]],Hoja3!$A$2:$D$676,4,0)</f>
        <v>40201</v>
      </c>
      <c r="E1667">
        <v>13</v>
      </c>
    </row>
    <row r="1668" spans="1:5" x14ac:dyDescent="0.2">
      <c r="A1668" s="40">
        <v>44050</v>
      </c>
      <c r="B1668" s="22">
        <v>44050</v>
      </c>
      <c r="C1668" t="s">
        <v>296</v>
      </c>
      <c r="D1668" s="42">
        <f>VLOOKUP(Pag_Inicio_Corr_mas_casos[[#This Row],[Corregimiento]],Hoja3!$A$2:$D$676,4,0)</f>
        <v>50208</v>
      </c>
      <c r="E1668">
        <v>13</v>
      </c>
    </row>
    <row r="1669" spans="1:5" x14ac:dyDescent="0.2">
      <c r="A1669" s="40">
        <v>44050</v>
      </c>
      <c r="B1669" s="22">
        <v>44050</v>
      </c>
      <c r="C1669" t="s">
        <v>271</v>
      </c>
      <c r="D1669" s="42">
        <f>VLOOKUP(Pag_Inicio_Corr_mas_casos[[#This Row],[Corregimiento]],Hoja3!$A$2:$D$676,4,0)</f>
        <v>81001</v>
      </c>
      <c r="E1669">
        <v>12</v>
      </c>
    </row>
    <row r="1670" spans="1:5" x14ac:dyDescent="0.2">
      <c r="A1670" s="40">
        <v>44050</v>
      </c>
      <c r="B1670" s="22">
        <v>44050</v>
      </c>
      <c r="C1670" t="s">
        <v>274</v>
      </c>
      <c r="D1670" s="42">
        <f>VLOOKUP(Pag_Inicio_Corr_mas_casos[[#This Row],[Corregimiento]],Hoja3!$A$2:$D$676,4,0)</f>
        <v>81006</v>
      </c>
      <c r="E1670">
        <v>12</v>
      </c>
    </row>
    <row r="1671" spans="1:5" x14ac:dyDescent="0.2">
      <c r="A1671" s="40">
        <v>44050</v>
      </c>
      <c r="B1671" s="22">
        <v>44050</v>
      </c>
      <c r="C1671" t="s">
        <v>311</v>
      </c>
      <c r="D1671" s="42">
        <f>VLOOKUP(Pag_Inicio_Corr_mas_casos[[#This Row],[Corregimiento]],Hoja3!$A$2:$D$676,4,0)</f>
        <v>80807</v>
      </c>
      <c r="E1671">
        <v>12</v>
      </c>
    </row>
    <row r="1672" spans="1:5" x14ac:dyDescent="0.2">
      <c r="A1672" s="40">
        <v>44050</v>
      </c>
      <c r="B1672" s="22">
        <v>44050</v>
      </c>
      <c r="C1672" t="s">
        <v>316</v>
      </c>
      <c r="D1672" s="42">
        <f>VLOOKUP(Pag_Inicio_Corr_mas_casos[[#This Row],[Corregimiento]],Hoja3!$A$2:$D$676,4,0)</f>
        <v>91001</v>
      </c>
      <c r="E1672">
        <v>12</v>
      </c>
    </row>
    <row r="1673" spans="1:5" x14ac:dyDescent="0.2">
      <c r="A1673" s="40">
        <v>44050</v>
      </c>
      <c r="B1673" s="22">
        <v>44050</v>
      </c>
      <c r="C1673" t="s">
        <v>332</v>
      </c>
      <c r="D1673" s="42">
        <f>VLOOKUP(Pag_Inicio_Corr_mas_casos[[#This Row],[Corregimiento]],Hoja3!$A$2:$D$676,4,0)</f>
        <v>10401</v>
      </c>
      <c r="E1673">
        <v>11</v>
      </c>
    </row>
    <row r="1674" spans="1:5" x14ac:dyDescent="0.2">
      <c r="A1674" s="40">
        <v>44050</v>
      </c>
      <c r="B1674" s="22">
        <v>44050</v>
      </c>
      <c r="C1674" t="s">
        <v>374</v>
      </c>
      <c r="D1674" s="42">
        <f>VLOOKUP(Pag_Inicio_Corr_mas_casos[[#This Row],[Corregimiento]],Hoja3!$A$2:$D$676,4,0)</f>
        <v>40610</v>
      </c>
      <c r="E1674">
        <v>11</v>
      </c>
    </row>
    <row r="1675" spans="1:5" x14ac:dyDescent="0.2">
      <c r="A1675" s="40">
        <v>44051</v>
      </c>
      <c r="B1675" s="22">
        <v>44051</v>
      </c>
      <c r="C1675" t="s">
        <v>272</v>
      </c>
      <c r="D1675" s="42">
        <f>VLOOKUP(Pag_Inicio_Corr_mas_casos[[#This Row],[Corregimiento]],Hoja3!$A$2:$D$676,4,0)</f>
        <v>80819</v>
      </c>
      <c r="E1675">
        <v>33</v>
      </c>
    </row>
    <row r="1676" spans="1:5" x14ac:dyDescent="0.2">
      <c r="A1676" s="40">
        <v>44051</v>
      </c>
      <c r="B1676" s="22">
        <v>44051</v>
      </c>
      <c r="C1676" t="s">
        <v>260</v>
      </c>
      <c r="D1676" s="42">
        <f>VLOOKUP(Pag_Inicio_Corr_mas_casos[[#This Row],[Corregimiento]],Hoja3!$A$2:$D$676,4,0)</f>
        <v>81002</v>
      </c>
      <c r="E1676">
        <v>29</v>
      </c>
    </row>
    <row r="1677" spans="1:5" x14ac:dyDescent="0.2">
      <c r="A1677" s="40">
        <v>44051</v>
      </c>
      <c r="B1677" s="22">
        <v>44051</v>
      </c>
      <c r="C1677" t="s">
        <v>271</v>
      </c>
      <c r="D1677" s="42">
        <f>VLOOKUP(Pag_Inicio_Corr_mas_casos[[#This Row],[Corregimiento]],Hoja3!$A$2:$D$676,4,0)</f>
        <v>81001</v>
      </c>
      <c r="E1677">
        <v>23</v>
      </c>
    </row>
    <row r="1678" spans="1:5" x14ac:dyDescent="0.2">
      <c r="A1678" s="40">
        <v>44051</v>
      </c>
      <c r="B1678" s="22">
        <v>44051</v>
      </c>
      <c r="C1678" t="s">
        <v>285</v>
      </c>
      <c r="D1678" s="42">
        <f>VLOOKUP(Pag_Inicio_Corr_mas_casos[[#This Row],[Corregimiento]],Hoja3!$A$2:$D$676,4,0)</f>
        <v>80813</v>
      </c>
      <c r="E1678">
        <v>20</v>
      </c>
    </row>
    <row r="1679" spans="1:5" x14ac:dyDescent="0.2">
      <c r="A1679" s="40">
        <v>44051</v>
      </c>
      <c r="B1679" s="22">
        <v>44051</v>
      </c>
      <c r="C1679" t="s">
        <v>261</v>
      </c>
      <c r="D1679" s="42">
        <f>VLOOKUP(Pag_Inicio_Corr_mas_casos[[#This Row],[Corregimiento]],Hoja3!$A$2:$D$676,4,0)</f>
        <v>130106</v>
      </c>
      <c r="E1679">
        <v>20</v>
      </c>
    </row>
    <row r="1680" spans="1:5" x14ac:dyDescent="0.2">
      <c r="A1680" s="40">
        <v>44051</v>
      </c>
      <c r="B1680" s="22">
        <v>44051</v>
      </c>
      <c r="C1680" t="s">
        <v>266</v>
      </c>
      <c r="D1680" s="42">
        <f>VLOOKUP(Pag_Inicio_Corr_mas_casos[[#This Row],[Corregimiento]],Hoja3!$A$2:$D$676,4,0)</f>
        <v>81008</v>
      </c>
      <c r="E1680">
        <v>18</v>
      </c>
    </row>
    <row r="1681" spans="1:5" x14ac:dyDescent="0.2">
      <c r="A1681" s="40">
        <v>44051</v>
      </c>
      <c r="B1681" s="22">
        <v>44051</v>
      </c>
      <c r="C1681" t="s">
        <v>268</v>
      </c>
      <c r="D1681" s="42">
        <f>VLOOKUP(Pag_Inicio_Corr_mas_casos[[#This Row],[Corregimiento]],Hoja3!$A$2:$D$676,4,0)</f>
        <v>80817</v>
      </c>
      <c r="E1681">
        <v>18</v>
      </c>
    </row>
    <row r="1682" spans="1:5" x14ac:dyDescent="0.2">
      <c r="A1682" s="40">
        <v>44051</v>
      </c>
      <c r="B1682" s="22">
        <v>44051</v>
      </c>
      <c r="C1682" t="s">
        <v>280</v>
      </c>
      <c r="D1682" s="42">
        <f>VLOOKUP(Pag_Inicio_Corr_mas_casos[[#This Row],[Corregimiento]],Hoja3!$A$2:$D$676,4,0)</f>
        <v>80810</v>
      </c>
      <c r="E1682">
        <v>18</v>
      </c>
    </row>
    <row r="1683" spans="1:5" x14ac:dyDescent="0.2">
      <c r="A1683" s="40">
        <v>44051</v>
      </c>
      <c r="B1683" s="22">
        <v>44051</v>
      </c>
      <c r="C1683" t="s">
        <v>264</v>
      </c>
      <c r="D1683" s="42">
        <f>VLOOKUP(Pag_Inicio_Corr_mas_casos[[#This Row],[Corregimiento]],Hoja3!$A$2:$D$676,4,0)</f>
        <v>80821</v>
      </c>
      <c r="E1683">
        <v>17</v>
      </c>
    </row>
    <row r="1684" spans="1:5" x14ac:dyDescent="0.2">
      <c r="A1684" s="40">
        <v>44051</v>
      </c>
      <c r="B1684" s="22">
        <v>44051</v>
      </c>
      <c r="C1684" t="s">
        <v>298</v>
      </c>
      <c r="D1684" s="42">
        <f>VLOOKUP(Pag_Inicio_Corr_mas_casos[[#This Row],[Corregimiento]],Hoja3!$A$2:$D$676,4,0)</f>
        <v>130105</v>
      </c>
      <c r="E1684">
        <v>16</v>
      </c>
    </row>
    <row r="1685" spans="1:5" x14ac:dyDescent="0.2">
      <c r="A1685" s="40">
        <v>44051</v>
      </c>
      <c r="B1685" s="22">
        <v>44051</v>
      </c>
      <c r="C1685" t="s">
        <v>308</v>
      </c>
      <c r="D1685" s="42">
        <f>VLOOKUP(Pag_Inicio_Corr_mas_casos[[#This Row],[Corregimiento]],Hoja3!$A$2:$D$676,4,0)</f>
        <v>130701</v>
      </c>
      <c r="E1685">
        <v>15</v>
      </c>
    </row>
    <row r="1686" spans="1:5" x14ac:dyDescent="0.2">
      <c r="A1686" s="40">
        <v>44051</v>
      </c>
      <c r="B1686" s="22">
        <v>44051</v>
      </c>
      <c r="C1686" t="s">
        <v>275</v>
      </c>
      <c r="D1686" s="42">
        <f>VLOOKUP(Pag_Inicio_Corr_mas_casos[[#This Row],[Corregimiento]],Hoja3!$A$2:$D$676,4,0)</f>
        <v>80812</v>
      </c>
      <c r="E1686">
        <v>15</v>
      </c>
    </row>
    <row r="1687" spans="1:5" x14ac:dyDescent="0.2">
      <c r="A1687" s="40">
        <v>44051</v>
      </c>
      <c r="B1687" s="22">
        <v>44051</v>
      </c>
      <c r="C1687" t="s">
        <v>277</v>
      </c>
      <c r="D1687" s="42">
        <f>VLOOKUP(Pag_Inicio_Corr_mas_casos[[#This Row],[Corregimiento]],Hoja3!$A$2:$D$676,4,0)</f>
        <v>40601</v>
      </c>
      <c r="E1687">
        <v>14</v>
      </c>
    </row>
    <row r="1688" spans="1:5" x14ac:dyDescent="0.2">
      <c r="A1688" s="40">
        <v>44051</v>
      </c>
      <c r="B1688" s="22">
        <v>44051</v>
      </c>
      <c r="C1688" t="s">
        <v>322</v>
      </c>
      <c r="D1688" s="42">
        <f>VLOOKUP(Pag_Inicio_Corr_mas_casos[[#This Row],[Corregimiento]],Hoja3!$A$2:$D$676,4,0)</f>
        <v>81005</v>
      </c>
      <c r="E1688">
        <v>14</v>
      </c>
    </row>
    <row r="1689" spans="1:5" x14ac:dyDescent="0.2">
      <c r="A1689" s="40">
        <v>44051</v>
      </c>
      <c r="B1689" s="22">
        <v>44051</v>
      </c>
      <c r="C1689" t="s">
        <v>359</v>
      </c>
      <c r="D1689" s="42">
        <f>VLOOKUP(Pag_Inicio_Corr_mas_casos[[#This Row],[Corregimiento]],Hoja3!$A$2:$D$676,4,0)</f>
        <v>100102</v>
      </c>
      <c r="E1689">
        <v>13</v>
      </c>
    </row>
    <row r="1690" spans="1:5" x14ac:dyDescent="0.2">
      <c r="A1690" s="40">
        <v>44051</v>
      </c>
      <c r="B1690" s="22">
        <v>44051</v>
      </c>
      <c r="C1690" t="s">
        <v>265</v>
      </c>
      <c r="D1690" s="42">
        <f>VLOOKUP(Pag_Inicio_Corr_mas_casos[[#This Row],[Corregimiento]],Hoja3!$A$2:$D$676,4,0)</f>
        <v>81007</v>
      </c>
      <c r="E1690">
        <v>13</v>
      </c>
    </row>
    <row r="1691" spans="1:5" x14ac:dyDescent="0.2">
      <c r="A1691" s="40">
        <v>44051</v>
      </c>
      <c r="B1691" s="22">
        <v>44051</v>
      </c>
      <c r="C1691" t="s">
        <v>269</v>
      </c>
      <c r="D1691" s="42">
        <f>VLOOKUP(Pag_Inicio_Corr_mas_casos[[#This Row],[Corregimiento]],Hoja3!$A$2:$D$676,4,0)</f>
        <v>80822</v>
      </c>
      <c r="E1691">
        <v>12</v>
      </c>
    </row>
    <row r="1692" spans="1:5" x14ac:dyDescent="0.2">
      <c r="A1692" s="40">
        <v>44051</v>
      </c>
      <c r="B1692" s="22">
        <v>44051</v>
      </c>
      <c r="C1692" t="s">
        <v>305</v>
      </c>
      <c r="D1692" s="42">
        <f>VLOOKUP(Pag_Inicio_Corr_mas_casos[[#This Row],[Corregimiento]],Hoja3!$A$2:$D$676,4,0)</f>
        <v>81003</v>
      </c>
      <c r="E1692">
        <v>12</v>
      </c>
    </row>
    <row r="1693" spans="1:5" x14ac:dyDescent="0.2">
      <c r="A1693" s="40">
        <v>44051</v>
      </c>
      <c r="B1693" s="22">
        <v>44051</v>
      </c>
      <c r="C1693" t="s">
        <v>289</v>
      </c>
      <c r="D1693" s="42">
        <f>VLOOKUP(Pag_Inicio_Corr_mas_casos[[#This Row],[Corregimiento]],Hoja3!$A$2:$D$676,4,0)</f>
        <v>80820</v>
      </c>
      <c r="E1693">
        <v>12</v>
      </c>
    </row>
    <row r="1694" spans="1:5" x14ac:dyDescent="0.2">
      <c r="A1694" s="40">
        <v>44051</v>
      </c>
      <c r="B1694" s="22">
        <v>44051</v>
      </c>
      <c r="C1694" t="s">
        <v>370</v>
      </c>
      <c r="D1694" s="42">
        <f>VLOOKUP(Pag_Inicio_Corr_mas_casos[[#This Row],[Corregimiento]],Hoja3!$A$2:$D$676,4,0)</f>
        <v>91008</v>
      </c>
      <c r="E1694">
        <v>12</v>
      </c>
    </row>
    <row r="1695" spans="1:5" x14ac:dyDescent="0.2">
      <c r="A1695" s="40">
        <v>44051</v>
      </c>
      <c r="B1695" s="22">
        <v>44051</v>
      </c>
      <c r="C1695" t="s">
        <v>300</v>
      </c>
      <c r="D1695" s="42">
        <f>VLOOKUP(Pag_Inicio_Corr_mas_casos[[#This Row],[Corregimiento]],Hoja3!$A$2:$D$676,4,0)</f>
        <v>80809</v>
      </c>
      <c r="E1695">
        <v>12</v>
      </c>
    </row>
    <row r="1696" spans="1:5" x14ac:dyDescent="0.2">
      <c r="A1696" s="40">
        <v>44051</v>
      </c>
      <c r="B1696" s="22">
        <v>44051</v>
      </c>
      <c r="C1696" t="s">
        <v>362</v>
      </c>
      <c r="D1696" s="42">
        <f>VLOOKUP(Pag_Inicio_Corr_mas_casos[[#This Row],[Corregimiento]],Hoja3!$A$2:$D$676,4,0)</f>
        <v>90301</v>
      </c>
      <c r="E1696">
        <v>11</v>
      </c>
    </row>
    <row r="1697" spans="1:5" x14ac:dyDescent="0.2">
      <c r="A1697" s="40">
        <v>44051</v>
      </c>
      <c r="B1697" s="22">
        <v>44051</v>
      </c>
      <c r="C1697" t="s">
        <v>285</v>
      </c>
      <c r="D1697" s="42">
        <f>VLOOKUP(Pag_Inicio_Corr_mas_casos[[#This Row],[Corregimiento]],Hoja3!$A$2:$D$676,4,0)</f>
        <v>80813</v>
      </c>
      <c r="E1697">
        <v>11</v>
      </c>
    </row>
    <row r="1698" spans="1:5" x14ac:dyDescent="0.2">
      <c r="A1698" s="40">
        <v>44051</v>
      </c>
      <c r="B1698" s="22">
        <v>44051</v>
      </c>
      <c r="C1698" t="s">
        <v>306</v>
      </c>
      <c r="D1698" s="42">
        <f>VLOOKUP(Pag_Inicio_Corr_mas_casos[[#This Row],[Corregimiento]],Hoja3!$A$2:$D$676,4,0)</f>
        <v>81009</v>
      </c>
      <c r="E1698">
        <v>11</v>
      </c>
    </row>
    <row r="1699" spans="1:5" x14ac:dyDescent="0.2">
      <c r="A1699" s="40">
        <v>44052</v>
      </c>
      <c r="B1699" s="22">
        <v>44052</v>
      </c>
      <c r="C1699" t="s">
        <v>264</v>
      </c>
      <c r="D1699" s="42">
        <f>VLOOKUP(Pag_Inicio_Corr_mas_casos[[#This Row],[Corregimiento]],Hoja3!$A$2:$D$676,4,0)</f>
        <v>80821</v>
      </c>
      <c r="E1699">
        <v>42</v>
      </c>
    </row>
    <row r="1700" spans="1:5" x14ac:dyDescent="0.2">
      <c r="A1700" s="40">
        <v>44052</v>
      </c>
      <c r="B1700" s="22">
        <v>44052</v>
      </c>
      <c r="C1700" t="s">
        <v>259</v>
      </c>
      <c r="D1700" s="42">
        <f>VLOOKUP(Pag_Inicio_Corr_mas_casos[[#This Row],[Corregimiento]],Hoja3!$A$2:$D$676,4,0)</f>
        <v>130101</v>
      </c>
      <c r="E1700">
        <v>32</v>
      </c>
    </row>
    <row r="1701" spans="1:5" x14ac:dyDescent="0.2">
      <c r="A1701" s="40">
        <v>44052</v>
      </c>
      <c r="B1701" s="22">
        <v>44052</v>
      </c>
      <c r="C1701" t="s">
        <v>272</v>
      </c>
      <c r="D1701" s="42">
        <f>VLOOKUP(Pag_Inicio_Corr_mas_casos[[#This Row],[Corregimiento]],Hoja3!$A$2:$D$676,4,0)</f>
        <v>80819</v>
      </c>
      <c r="E1701">
        <v>29</v>
      </c>
    </row>
    <row r="1702" spans="1:5" x14ac:dyDescent="0.2">
      <c r="A1702" s="40">
        <v>44052</v>
      </c>
      <c r="B1702" s="22">
        <v>44052</v>
      </c>
      <c r="C1702" t="s">
        <v>285</v>
      </c>
      <c r="D1702" s="42">
        <f>VLOOKUP(Pag_Inicio_Corr_mas_casos[[#This Row],[Corregimiento]],Hoja3!$A$2:$D$676,4,0)</f>
        <v>80813</v>
      </c>
      <c r="E1702">
        <v>28</v>
      </c>
    </row>
    <row r="1703" spans="1:5" x14ac:dyDescent="0.2">
      <c r="A1703" s="40">
        <v>44052</v>
      </c>
      <c r="B1703" s="22">
        <v>44052</v>
      </c>
      <c r="C1703" t="s">
        <v>261</v>
      </c>
      <c r="D1703" s="42">
        <f>VLOOKUP(Pag_Inicio_Corr_mas_casos[[#This Row],[Corregimiento]],Hoja3!$A$2:$D$676,4,0)</f>
        <v>130106</v>
      </c>
      <c r="E1703">
        <v>27</v>
      </c>
    </row>
    <row r="1704" spans="1:5" x14ac:dyDescent="0.2">
      <c r="A1704" s="40">
        <v>44052</v>
      </c>
      <c r="B1704" s="22">
        <v>44052</v>
      </c>
      <c r="C1704" t="s">
        <v>273</v>
      </c>
      <c r="D1704" s="42">
        <f>VLOOKUP(Pag_Inicio_Corr_mas_casos[[#This Row],[Corregimiento]],Hoja3!$A$2:$D$676,4,0)</f>
        <v>130107</v>
      </c>
      <c r="E1704">
        <v>20</v>
      </c>
    </row>
    <row r="1705" spans="1:5" x14ac:dyDescent="0.2">
      <c r="A1705" s="40">
        <v>44052</v>
      </c>
      <c r="B1705" s="22">
        <v>44052</v>
      </c>
      <c r="C1705" t="s">
        <v>289</v>
      </c>
      <c r="D1705" s="42">
        <f>VLOOKUP(Pag_Inicio_Corr_mas_casos[[#This Row],[Corregimiento]],Hoja3!$A$2:$D$676,4,0)</f>
        <v>80820</v>
      </c>
      <c r="E1705">
        <v>17</v>
      </c>
    </row>
    <row r="1706" spans="1:5" x14ac:dyDescent="0.2">
      <c r="A1706" s="40">
        <v>44052</v>
      </c>
      <c r="B1706" s="22">
        <v>44052</v>
      </c>
      <c r="C1706" t="s">
        <v>277</v>
      </c>
      <c r="D1706" s="42">
        <f>VLOOKUP(Pag_Inicio_Corr_mas_casos[[#This Row],[Corregimiento]],Hoja3!$A$2:$D$676,4,0)</f>
        <v>40601</v>
      </c>
      <c r="E1706">
        <v>16</v>
      </c>
    </row>
    <row r="1707" spans="1:5" x14ac:dyDescent="0.2">
      <c r="A1707" s="40">
        <v>44052</v>
      </c>
      <c r="B1707" s="22">
        <v>44052</v>
      </c>
      <c r="C1707" t="s">
        <v>268</v>
      </c>
      <c r="D1707" s="42">
        <f>VLOOKUP(Pag_Inicio_Corr_mas_casos[[#This Row],[Corregimiento]],Hoja3!$A$2:$D$676,4,0)</f>
        <v>80817</v>
      </c>
      <c r="E1707">
        <v>16</v>
      </c>
    </row>
    <row r="1708" spans="1:5" x14ac:dyDescent="0.2">
      <c r="A1708" s="40">
        <v>44052</v>
      </c>
      <c r="B1708" s="22">
        <v>44052</v>
      </c>
      <c r="C1708" t="s">
        <v>290</v>
      </c>
      <c r="D1708" s="42">
        <f>VLOOKUP(Pag_Inicio_Corr_mas_casos[[#This Row],[Corregimiento]],Hoja3!$A$2:$D$676,4,0)</f>
        <v>80815</v>
      </c>
      <c r="E1708">
        <v>15</v>
      </c>
    </row>
    <row r="1709" spans="1:5" x14ac:dyDescent="0.2">
      <c r="A1709" s="40">
        <v>44052</v>
      </c>
      <c r="B1709" s="22">
        <v>44052</v>
      </c>
      <c r="C1709" t="s">
        <v>308</v>
      </c>
      <c r="D1709" s="42">
        <f>VLOOKUP(Pag_Inicio_Corr_mas_casos[[#This Row],[Corregimiento]],Hoja3!$A$2:$D$676,4,0)</f>
        <v>130701</v>
      </c>
      <c r="E1709">
        <v>13</v>
      </c>
    </row>
    <row r="1710" spans="1:5" x14ac:dyDescent="0.2">
      <c r="A1710" s="40">
        <v>44052</v>
      </c>
      <c r="B1710" s="22">
        <v>44052</v>
      </c>
      <c r="C1710" t="s">
        <v>260</v>
      </c>
      <c r="D1710" s="42">
        <f>VLOOKUP(Pag_Inicio_Corr_mas_casos[[#This Row],[Corregimiento]],Hoja3!$A$2:$D$676,4,0)</f>
        <v>81002</v>
      </c>
      <c r="E1710">
        <v>13</v>
      </c>
    </row>
    <row r="1711" spans="1:5" x14ac:dyDescent="0.2">
      <c r="A1711" s="40">
        <v>44052</v>
      </c>
      <c r="B1711" s="22">
        <v>44052</v>
      </c>
      <c r="C1711" t="s">
        <v>266</v>
      </c>
      <c r="D1711" s="42">
        <f>VLOOKUP(Pag_Inicio_Corr_mas_casos[[#This Row],[Corregimiento]],Hoja3!$A$2:$D$676,4,0)</f>
        <v>81008</v>
      </c>
      <c r="E1711">
        <v>11</v>
      </c>
    </row>
    <row r="1712" spans="1:5" x14ac:dyDescent="0.2">
      <c r="A1712" s="40">
        <v>44053</v>
      </c>
      <c r="B1712" s="22">
        <v>44053</v>
      </c>
      <c r="C1712" t="s">
        <v>269</v>
      </c>
      <c r="D1712" s="42">
        <f>VLOOKUP(Pag_Inicio_Corr_mas_casos[[#This Row],[Corregimiento]],Hoja3!$A$2:$D$676,4,0)</f>
        <v>80822</v>
      </c>
      <c r="E1712">
        <v>32</v>
      </c>
    </row>
    <row r="1713" spans="1:11" x14ac:dyDescent="0.2">
      <c r="A1713" s="40">
        <v>44053</v>
      </c>
      <c r="B1713" s="22">
        <v>44053</v>
      </c>
      <c r="C1713" t="s">
        <v>268</v>
      </c>
      <c r="D1713" s="42">
        <f>VLOOKUP(Pag_Inicio_Corr_mas_casos[[#This Row],[Corregimiento]],Hoja3!$A$2:$D$676,4,0)</f>
        <v>80817</v>
      </c>
      <c r="E1713">
        <v>30</v>
      </c>
    </row>
    <row r="1714" spans="1:11" x14ac:dyDescent="0.2">
      <c r="A1714" s="40">
        <v>44053</v>
      </c>
      <c r="B1714" s="22">
        <v>44053</v>
      </c>
      <c r="C1714" t="s">
        <v>285</v>
      </c>
      <c r="D1714" s="42">
        <f>VLOOKUP(Pag_Inicio_Corr_mas_casos[[#This Row],[Corregimiento]],Hoja3!$A$2:$D$676,4,0)</f>
        <v>80813</v>
      </c>
      <c r="E1714">
        <v>29</v>
      </c>
    </row>
    <row r="1715" spans="1:11" x14ac:dyDescent="0.2">
      <c r="A1715" s="40">
        <v>44053</v>
      </c>
      <c r="B1715" s="22">
        <v>44053</v>
      </c>
      <c r="C1715" t="s">
        <v>272</v>
      </c>
      <c r="D1715" s="42">
        <f>VLOOKUP(Pag_Inicio_Corr_mas_casos[[#This Row],[Corregimiento]],Hoja3!$A$2:$D$676,4,0)</f>
        <v>80819</v>
      </c>
      <c r="E1715">
        <v>27</v>
      </c>
    </row>
    <row r="1716" spans="1:11" x14ac:dyDescent="0.2">
      <c r="A1716" s="40">
        <v>44053</v>
      </c>
      <c r="B1716" s="22">
        <v>44053</v>
      </c>
      <c r="C1716" t="s">
        <v>265</v>
      </c>
      <c r="D1716" s="42">
        <f>VLOOKUP(Pag_Inicio_Corr_mas_casos[[#This Row],[Corregimiento]],Hoja3!$A$2:$D$676,4,0)</f>
        <v>81007</v>
      </c>
      <c r="E1716">
        <v>24</v>
      </c>
    </row>
    <row r="1717" spans="1:11" x14ac:dyDescent="0.2">
      <c r="A1717" s="40">
        <v>44053</v>
      </c>
      <c r="B1717" s="22">
        <v>44053</v>
      </c>
      <c r="C1717" t="s">
        <v>277</v>
      </c>
      <c r="D1717" s="42">
        <f>VLOOKUP(Pag_Inicio_Corr_mas_casos[[#This Row],[Corregimiento]],Hoja3!$A$2:$D$676,4,0)</f>
        <v>40601</v>
      </c>
      <c r="E1717">
        <v>24</v>
      </c>
    </row>
    <row r="1718" spans="1:11" x14ac:dyDescent="0.2">
      <c r="A1718" s="40">
        <v>44053</v>
      </c>
      <c r="B1718" s="22">
        <v>44053</v>
      </c>
      <c r="C1718" t="s">
        <v>290</v>
      </c>
      <c r="D1718" s="42">
        <f>VLOOKUP(Pag_Inicio_Corr_mas_casos[[#This Row],[Corregimiento]],Hoja3!$A$2:$D$676,4,0)</f>
        <v>80815</v>
      </c>
      <c r="E1718">
        <v>22</v>
      </c>
    </row>
    <row r="1719" spans="1:11" x14ac:dyDescent="0.2">
      <c r="A1719" s="40">
        <v>44053</v>
      </c>
      <c r="B1719" s="22">
        <v>44053</v>
      </c>
      <c r="C1719" t="s">
        <v>260</v>
      </c>
      <c r="D1719" s="42">
        <f>VLOOKUP(Pag_Inicio_Corr_mas_casos[[#This Row],[Corregimiento]],Hoja3!$A$2:$D$676,4,0)</f>
        <v>81002</v>
      </c>
      <c r="E1719">
        <v>17</v>
      </c>
    </row>
    <row r="1720" spans="1:11" x14ac:dyDescent="0.2">
      <c r="A1720" s="40">
        <v>44053</v>
      </c>
      <c r="B1720" s="22">
        <v>44053</v>
      </c>
      <c r="C1720" t="s">
        <v>375</v>
      </c>
      <c r="D1720" s="42">
        <f>VLOOKUP(Pag_Inicio_Corr_mas_casos[[#This Row],[Corregimiento]],Hoja3!$A$2:$D$676,4,0)</f>
        <v>120309</v>
      </c>
      <c r="E1720">
        <v>17</v>
      </c>
    </row>
    <row r="1721" spans="1:11" x14ac:dyDescent="0.2">
      <c r="A1721" s="40">
        <v>44053</v>
      </c>
      <c r="B1721" s="22">
        <v>44053</v>
      </c>
      <c r="C1721" t="s">
        <v>314</v>
      </c>
      <c r="D1721" s="42">
        <f>VLOOKUP(Pag_Inicio_Corr_mas_casos[[#This Row],[Corregimiento]],Hoja3!$A$2:$D$676,4,0)</f>
        <v>30111</v>
      </c>
      <c r="E1721">
        <v>17</v>
      </c>
    </row>
    <row r="1722" spans="1:11" x14ac:dyDescent="0.2">
      <c r="A1722" s="40">
        <v>44053</v>
      </c>
      <c r="B1722" s="22">
        <v>44053</v>
      </c>
      <c r="C1722" t="s">
        <v>289</v>
      </c>
      <c r="D1722" s="42">
        <f>VLOOKUP(Pag_Inicio_Corr_mas_casos[[#This Row],[Corregimiento]],Hoja3!$A$2:$D$676,4,0)</f>
        <v>80820</v>
      </c>
      <c r="E1722">
        <v>16</v>
      </c>
    </row>
    <row r="1723" spans="1:11" x14ac:dyDescent="0.2">
      <c r="A1723" s="40">
        <v>44053</v>
      </c>
      <c r="B1723" s="22">
        <v>44053</v>
      </c>
      <c r="C1723" t="s">
        <v>278</v>
      </c>
      <c r="D1723" s="42">
        <f>VLOOKUP(Pag_Inicio_Corr_mas_casos[[#This Row],[Corregimiento]],Hoja3!$A$2:$D$676,4,0)</f>
        <v>80806</v>
      </c>
      <c r="E1723">
        <v>15</v>
      </c>
    </row>
    <row r="1724" spans="1:11" x14ac:dyDescent="0.2">
      <c r="A1724" s="40">
        <v>44053</v>
      </c>
      <c r="B1724" s="22">
        <v>44053</v>
      </c>
      <c r="C1724" t="s">
        <v>270</v>
      </c>
      <c r="D1724" s="42">
        <f>VLOOKUP(Pag_Inicio_Corr_mas_casos[[#This Row],[Corregimiento]],Hoja3!$A$2:$D$676,4,0)</f>
        <v>80823</v>
      </c>
      <c r="E1724">
        <v>16</v>
      </c>
    </row>
    <row r="1725" spans="1:11" x14ac:dyDescent="0.2">
      <c r="A1725" s="40">
        <v>44053</v>
      </c>
      <c r="B1725" s="22">
        <v>44053</v>
      </c>
      <c r="C1725" t="s">
        <v>267</v>
      </c>
      <c r="D1725" s="42">
        <f>VLOOKUP(Pag_Inicio_Corr_mas_casos[[#This Row],[Corregimiento]],Hoja3!$A$2:$D$676,4,0)</f>
        <v>80816</v>
      </c>
      <c r="E1725">
        <v>15</v>
      </c>
    </row>
    <row r="1726" spans="1:11" x14ac:dyDescent="0.2">
      <c r="A1726" s="40">
        <v>44053</v>
      </c>
      <c r="B1726" s="22">
        <v>44053</v>
      </c>
      <c r="C1726" t="s">
        <v>363</v>
      </c>
      <c r="D1726" s="42">
        <f>VLOOKUP(Pag_Inicio_Corr_mas_casos[[#This Row],[Corregimiento]],Hoja3!$A$2:$D$676,4,0)</f>
        <v>40606</v>
      </c>
      <c r="E1726">
        <v>15</v>
      </c>
    </row>
    <row r="1727" spans="1:11" x14ac:dyDescent="0.2">
      <c r="A1727" s="40">
        <v>44053</v>
      </c>
      <c r="B1727" s="22">
        <v>44053</v>
      </c>
      <c r="C1727" t="s">
        <v>263</v>
      </c>
      <c r="D1727" s="42">
        <f>VLOOKUP(Pag_Inicio_Corr_mas_casos[[#This Row],[Corregimiento]],Hoja3!$A$2:$D$676,4,0)</f>
        <v>130102</v>
      </c>
      <c r="E1727">
        <v>15</v>
      </c>
    </row>
    <row r="1728" spans="1:11" x14ac:dyDescent="0.2">
      <c r="A1728" s="40">
        <v>44053</v>
      </c>
      <c r="B1728" s="22">
        <v>44053</v>
      </c>
      <c r="C1728" t="s">
        <v>280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 x14ac:dyDescent="0.2">
      <c r="A1729" s="40">
        <v>44053</v>
      </c>
      <c r="B1729" s="22">
        <v>44053</v>
      </c>
      <c r="C1729" t="s">
        <v>376</v>
      </c>
      <c r="D1729" s="42">
        <f>VLOOKUP(Pag_Inicio_Corr_mas_casos[[#This Row],[Corregimiento]],Hoja3!$A$2:$D$676,4,0)</f>
        <v>120303</v>
      </c>
      <c r="E1729">
        <v>13</v>
      </c>
    </row>
    <row r="1730" spans="1:7" x14ac:dyDescent="0.2">
      <c r="A1730" s="40">
        <v>44053</v>
      </c>
      <c r="B1730" s="22">
        <v>44053</v>
      </c>
      <c r="C1730" t="s">
        <v>294</v>
      </c>
      <c r="D1730" s="42">
        <f>VLOOKUP(Pag_Inicio_Corr_mas_casos[[#This Row],[Corregimiento]],Hoja3!$A$2:$D$676,4,0)</f>
        <v>130708</v>
      </c>
      <c r="E1730">
        <v>13</v>
      </c>
    </row>
    <row r="1731" spans="1:7" x14ac:dyDescent="0.2">
      <c r="A1731" s="40">
        <v>44053</v>
      </c>
      <c r="B1731" s="22">
        <v>44053</v>
      </c>
      <c r="C1731" t="s">
        <v>264</v>
      </c>
      <c r="D1731" s="42">
        <f>VLOOKUP(Pag_Inicio_Corr_mas_casos[[#This Row],[Corregimiento]],Hoja3!$A$2:$D$676,4,0)</f>
        <v>80821</v>
      </c>
      <c r="E1731">
        <v>12</v>
      </c>
    </row>
    <row r="1732" spans="1:7" x14ac:dyDescent="0.2">
      <c r="A1732" s="40">
        <v>44053</v>
      </c>
      <c r="B1732" s="22">
        <v>44053</v>
      </c>
      <c r="C1732" t="s">
        <v>343</v>
      </c>
      <c r="D1732" s="42">
        <f>VLOOKUP(Pag_Inicio_Corr_mas_casos[[#This Row],[Corregimiento]],Hoja3!$A$2:$D$676,4,0)</f>
        <v>30103</v>
      </c>
      <c r="E1732">
        <v>12</v>
      </c>
    </row>
    <row r="1733" spans="1:7" x14ac:dyDescent="0.2">
      <c r="A1733" s="40">
        <v>44053</v>
      </c>
      <c r="B1733" s="22">
        <v>44053</v>
      </c>
      <c r="C1733" t="s">
        <v>279</v>
      </c>
      <c r="D1733" s="42">
        <f>VLOOKUP(Pag_Inicio_Corr_mas_casos[[#This Row],[Corregimiento]],Hoja3!$A$2:$D$676,4,0)</f>
        <v>130108</v>
      </c>
      <c r="E1733">
        <v>11</v>
      </c>
    </row>
    <row r="1734" spans="1:7" x14ac:dyDescent="0.2">
      <c r="A1734" s="40">
        <v>44053</v>
      </c>
      <c r="B1734" s="22">
        <v>44053</v>
      </c>
      <c r="C1734" t="s">
        <v>266</v>
      </c>
      <c r="D1734" s="42">
        <f>VLOOKUP(Pag_Inicio_Corr_mas_casos[[#This Row],[Corregimiento]],Hoja3!$A$2:$D$676,4,0)</f>
        <v>81008</v>
      </c>
      <c r="E1734">
        <v>11</v>
      </c>
    </row>
    <row r="1735" spans="1:7" x14ac:dyDescent="0.2">
      <c r="A1735" s="40">
        <v>44053</v>
      </c>
      <c r="B1735" s="22">
        <v>44053</v>
      </c>
      <c r="C1735" t="s">
        <v>282</v>
      </c>
      <c r="D1735" s="42">
        <f>VLOOKUP(Pag_Inicio_Corr_mas_casos[[#This Row],[Corregimiento]],Hoja3!$A$2:$D$676,4,0)</f>
        <v>30113</v>
      </c>
      <c r="E1735">
        <v>11</v>
      </c>
    </row>
    <row r="1736" spans="1:7" x14ac:dyDescent="0.2">
      <c r="A1736" s="62">
        <v>44054</v>
      </c>
      <c r="B1736" s="63">
        <v>44054</v>
      </c>
      <c r="C1736" s="64" t="s">
        <v>265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264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272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263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305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269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268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275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285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294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306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290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267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273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270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260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315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323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304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300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308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276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277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377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261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359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259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292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261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272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259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285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265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263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268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269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267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264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260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289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298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287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275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278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292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277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280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271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312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283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296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274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276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273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294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305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266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290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314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261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272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264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285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259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290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273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289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276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263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296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268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378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266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260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275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269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379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295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274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323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380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316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268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290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296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285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264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272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260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294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289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381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275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287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267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292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261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271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259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276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382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314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269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273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316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287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270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264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265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285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269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271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290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252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259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289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260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315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294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285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306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272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264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294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268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261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260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269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259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295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289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265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275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285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290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266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297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383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272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384</v>
      </c>
    </row>
    <row r="1875" spans="1:8" x14ac:dyDescent="0.2">
      <c r="A1875" s="66">
        <v>44060</v>
      </c>
      <c r="B1875" s="68">
        <v>44060</v>
      </c>
      <c r="C1875" s="68" t="s">
        <v>266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305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268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269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385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359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265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287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267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264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277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267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359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285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 x14ac:dyDescent="0.2">
      <c r="A1889" s="58">
        <v>44061</v>
      </c>
      <c r="B1889" s="60">
        <v>44061</v>
      </c>
      <c r="C1889" s="60" t="s">
        <v>272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 x14ac:dyDescent="0.2">
      <c r="A1890" s="58">
        <v>44061</v>
      </c>
      <c r="B1890" s="60">
        <v>44061</v>
      </c>
      <c r="C1890" s="60" t="s">
        <v>269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 x14ac:dyDescent="0.2">
      <c r="A1891" s="58">
        <v>44061</v>
      </c>
      <c r="B1891" s="60">
        <v>44061</v>
      </c>
      <c r="C1891" s="60" t="s">
        <v>270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 x14ac:dyDescent="0.2">
      <c r="A1892" s="58">
        <v>44061</v>
      </c>
      <c r="B1892" s="60">
        <v>44061</v>
      </c>
      <c r="C1892" s="60" t="s">
        <v>268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 x14ac:dyDescent="0.2">
      <c r="A1893" s="58">
        <v>44061</v>
      </c>
      <c r="B1893" s="60">
        <v>44061</v>
      </c>
      <c r="C1893" s="60" t="s">
        <v>290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 x14ac:dyDescent="0.2">
      <c r="A1894" s="58">
        <v>44061</v>
      </c>
      <c r="B1894" s="60">
        <v>44061</v>
      </c>
      <c r="C1894" s="60" t="s">
        <v>344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 x14ac:dyDescent="0.2">
      <c r="A1895" s="58">
        <v>44061</v>
      </c>
      <c r="B1895" s="60">
        <v>44061</v>
      </c>
      <c r="C1895" s="60" t="s">
        <v>264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 x14ac:dyDescent="0.2">
      <c r="A1896" s="58">
        <v>44061</v>
      </c>
      <c r="B1896" s="60">
        <v>44061</v>
      </c>
      <c r="C1896" s="60" t="s">
        <v>259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 x14ac:dyDescent="0.2">
      <c r="A1897" s="58">
        <v>44061</v>
      </c>
      <c r="B1897" s="60">
        <v>44061</v>
      </c>
      <c r="C1897" s="60" t="s">
        <v>287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 x14ac:dyDescent="0.2">
      <c r="A1898" s="58">
        <v>44061</v>
      </c>
      <c r="B1898" s="60">
        <v>44061</v>
      </c>
      <c r="C1898" s="60" t="s">
        <v>275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 x14ac:dyDescent="0.2">
      <c r="A1899" s="73">
        <v>44062</v>
      </c>
      <c r="B1899" s="70">
        <v>44062</v>
      </c>
      <c r="C1899" s="71" t="s">
        <v>264</v>
      </c>
      <c r="D1899" s="72">
        <f>VLOOKUP(Pag_Inicio_Corr_mas_casos[[#This Row],[Corregimiento]],Hoja3!$A$2:$D$676,4,0)</f>
        <v>80821</v>
      </c>
      <c r="E1899" s="71">
        <v>29</v>
      </c>
    </row>
    <row r="1900" spans="1:6" x14ac:dyDescent="0.2">
      <c r="A1900" s="73">
        <v>44062</v>
      </c>
      <c r="B1900" s="71">
        <v>44062</v>
      </c>
      <c r="C1900" s="71" t="s">
        <v>261</v>
      </c>
      <c r="D1900" s="72">
        <f>VLOOKUP(Pag_Inicio_Corr_mas_casos[[#This Row],[Corregimiento]],Hoja3!$A$2:$D$676,4,0)</f>
        <v>130106</v>
      </c>
      <c r="E1900" s="71">
        <v>28</v>
      </c>
    </row>
    <row r="1901" spans="1:6" x14ac:dyDescent="0.2">
      <c r="A1901" s="73">
        <v>44062</v>
      </c>
      <c r="B1901" s="71">
        <v>44062</v>
      </c>
      <c r="C1901" s="71" t="s">
        <v>285</v>
      </c>
      <c r="D1901" s="72">
        <f>VLOOKUP(Pag_Inicio_Corr_mas_casos[[#This Row],[Corregimiento]],Hoja3!$A$2:$D$676,4,0)</f>
        <v>80813</v>
      </c>
      <c r="E1901" s="71">
        <v>25</v>
      </c>
    </row>
    <row r="1902" spans="1:6" x14ac:dyDescent="0.2">
      <c r="A1902" s="73">
        <v>44062</v>
      </c>
      <c r="B1902" s="71">
        <v>44062</v>
      </c>
      <c r="C1902" s="71" t="s">
        <v>810</v>
      </c>
      <c r="D1902" s="72">
        <f>VLOOKUP(Pag_Inicio_Corr_mas_casos[[#This Row],[Corregimiento]],Hoja3!$A$2:$D$676,4,0)</f>
        <v>20305</v>
      </c>
      <c r="E1902" s="71">
        <v>25</v>
      </c>
    </row>
    <row r="1903" spans="1:6" x14ac:dyDescent="0.2">
      <c r="A1903" s="73">
        <v>44062</v>
      </c>
      <c r="B1903" s="71">
        <v>44062</v>
      </c>
      <c r="C1903" s="71" t="s">
        <v>269</v>
      </c>
      <c r="D1903" s="72">
        <f>VLOOKUP(Pag_Inicio_Corr_mas_casos[[#This Row],[Corregimiento]],Hoja3!$A$2:$D$676,4,0)</f>
        <v>80822</v>
      </c>
      <c r="E1903" s="71">
        <v>22</v>
      </c>
    </row>
    <row r="1904" spans="1:6" x14ac:dyDescent="0.2">
      <c r="A1904" s="73">
        <v>44062</v>
      </c>
      <c r="B1904" s="71">
        <v>44062</v>
      </c>
      <c r="C1904" s="71" t="s">
        <v>268</v>
      </c>
      <c r="D1904" s="72">
        <f>VLOOKUP(Pag_Inicio_Corr_mas_casos[[#This Row],[Corregimiento]],Hoja3!$A$2:$D$676,4,0)</f>
        <v>80817</v>
      </c>
      <c r="E1904" s="71">
        <v>37</v>
      </c>
    </row>
    <row r="1905" spans="1:5" x14ac:dyDescent="0.2">
      <c r="A1905" s="73">
        <v>44062</v>
      </c>
      <c r="B1905" s="71">
        <v>44062</v>
      </c>
      <c r="C1905" s="71" t="s">
        <v>368</v>
      </c>
      <c r="D1905" s="72">
        <f>VLOOKUP(Pag_Inicio_Corr_mas_casos[[#This Row],[Corregimiento]],Hoja3!$A$2:$D$676,4,0)</f>
        <v>100104</v>
      </c>
      <c r="E1905" s="71">
        <v>18</v>
      </c>
    </row>
    <row r="1906" spans="1:5" x14ac:dyDescent="0.2">
      <c r="A1906" s="73">
        <v>44062</v>
      </c>
      <c r="B1906" s="71">
        <v>44062</v>
      </c>
      <c r="C1906" s="71" t="s">
        <v>275</v>
      </c>
      <c r="D1906" s="72">
        <f>VLOOKUP(Pag_Inicio_Corr_mas_casos[[#This Row],[Corregimiento]],Hoja3!$A$2:$D$676,4,0)</f>
        <v>80812</v>
      </c>
      <c r="E1906" s="71">
        <v>17</v>
      </c>
    </row>
    <row r="1907" spans="1:5" x14ac:dyDescent="0.2">
      <c r="A1907" s="73">
        <v>44062</v>
      </c>
      <c r="B1907" s="71">
        <v>44062</v>
      </c>
      <c r="C1907" s="71" t="s">
        <v>267</v>
      </c>
      <c r="D1907" s="72">
        <f>VLOOKUP(Pag_Inicio_Corr_mas_casos[[#This Row],[Corregimiento]],Hoja3!$A$2:$D$676,4,0)</f>
        <v>80816</v>
      </c>
      <c r="E1907" s="71">
        <v>16</v>
      </c>
    </row>
    <row r="1908" spans="1:5" x14ac:dyDescent="0.2">
      <c r="A1908" s="73">
        <v>44062</v>
      </c>
      <c r="B1908" s="71">
        <v>44062</v>
      </c>
      <c r="C1908" s="71" t="s">
        <v>272</v>
      </c>
      <c r="D1908" s="72">
        <f>VLOOKUP(Pag_Inicio_Corr_mas_casos[[#This Row],[Corregimiento]],Hoja3!$A$2:$D$676,4,0)</f>
        <v>80819</v>
      </c>
      <c r="E1908" s="71">
        <v>16</v>
      </c>
    </row>
    <row r="1909" spans="1:5" x14ac:dyDescent="0.2">
      <c r="A1909" s="73">
        <v>44062</v>
      </c>
      <c r="B1909" s="71">
        <v>44062</v>
      </c>
      <c r="C1909" s="71" t="s">
        <v>298</v>
      </c>
      <c r="D1909" s="72">
        <f>VLOOKUP(Pag_Inicio_Corr_mas_casos[[#This Row],[Corregimiento]],Hoja3!$A$2:$D$676,4,0)</f>
        <v>130105</v>
      </c>
      <c r="E1909" s="71">
        <v>14</v>
      </c>
    </row>
    <row r="1910" spans="1:5" x14ac:dyDescent="0.2">
      <c r="A1910" s="73">
        <v>44062</v>
      </c>
      <c r="B1910" s="71">
        <v>44062</v>
      </c>
      <c r="C1910" s="71" t="s">
        <v>260</v>
      </c>
      <c r="D1910" s="72">
        <f>VLOOKUP(Pag_Inicio_Corr_mas_casos[[#This Row],[Corregimiento]],Hoja3!$A$2:$D$676,4,0)</f>
        <v>81002</v>
      </c>
      <c r="E1910" s="71">
        <v>12</v>
      </c>
    </row>
    <row r="1911" spans="1:5" x14ac:dyDescent="0.2">
      <c r="A1911" s="73">
        <v>44062</v>
      </c>
      <c r="B1911" s="71">
        <v>44062</v>
      </c>
      <c r="C1911" s="71" t="s">
        <v>292</v>
      </c>
      <c r="D1911" s="72">
        <f>VLOOKUP(Pag_Inicio_Corr_mas_casos[[#This Row],[Corregimiento]],Hoja3!$A$2:$D$676,4,0)</f>
        <v>80811</v>
      </c>
      <c r="E1911" s="71">
        <v>12</v>
      </c>
    </row>
    <row r="1912" spans="1:5" x14ac:dyDescent="0.2">
      <c r="A1912" s="73">
        <v>44062</v>
      </c>
      <c r="B1912" s="71">
        <v>44062</v>
      </c>
      <c r="C1912" s="71" t="s">
        <v>271</v>
      </c>
      <c r="D1912" s="72">
        <f>VLOOKUP(Pag_Inicio_Corr_mas_casos[[#This Row],[Corregimiento]],Hoja3!$A$2:$D$676,4,0)</f>
        <v>81001</v>
      </c>
      <c r="E1912" s="71">
        <v>11</v>
      </c>
    </row>
    <row r="1913" spans="1:5" x14ac:dyDescent="0.2">
      <c r="A1913" s="73">
        <v>44062</v>
      </c>
      <c r="B1913" s="71">
        <v>44062</v>
      </c>
      <c r="C1913" s="71" t="s">
        <v>259</v>
      </c>
      <c r="D1913" s="72">
        <f>VLOOKUP(Pag_Inicio_Corr_mas_casos[[#This Row],[Corregimiento]],Hoja3!$A$2:$D$676,4,0)</f>
        <v>130101</v>
      </c>
      <c r="E1913" s="71">
        <v>11</v>
      </c>
    </row>
    <row r="1914" spans="1:5" x14ac:dyDescent="0.2">
      <c r="A1914" s="73">
        <v>44062</v>
      </c>
      <c r="B1914" s="71">
        <v>44062</v>
      </c>
      <c r="C1914" s="71" t="s">
        <v>305</v>
      </c>
      <c r="D1914" s="72">
        <f>VLOOKUP(Pag_Inicio_Corr_mas_casos[[#This Row],[Corregimiento]],Hoja3!$A$2:$D$676,4,0)</f>
        <v>81003</v>
      </c>
      <c r="E1914" s="71">
        <v>11</v>
      </c>
    </row>
    <row r="1915" spans="1:5" x14ac:dyDescent="0.2">
      <c r="A1915" s="73">
        <v>44062</v>
      </c>
      <c r="B1915" s="71">
        <v>44062</v>
      </c>
      <c r="C1915" s="71" t="s">
        <v>289</v>
      </c>
      <c r="D1915" s="72">
        <f>VLOOKUP(Pag_Inicio_Corr_mas_casos[[#This Row],[Corregimiento]],Hoja3!$A$2:$D$676,4,0)</f>
        <v>80820</v>
      </c>
      <c r="E1915" s="71">
        <v>11</v>
      </c>
    </row>
    <row r="1916" spans="1:5" x14ac:dyDescent="0.2">
      <c r="A1916" s="73">
        <v>44062</v>
      </c>
      <c r="B1916" s="71">
        <v>44062</v>
      </c>
      <c r="C1916" s="71" t="s">
        <v>304</v>
      </c>
      <c r="D1916" s="82">
        <f>VLOOKUP(Pag_Inicio_Corr_mas_casos[[#This Row],[Corregimiento]],Hoja3!$A$2:$D$676,4,0)</f>
        <v>130717</v>
      </c>
      <c r="E1916" s="71">
        <v>11</v>
      </c>
    </row>
    <row r="1917" spans="1:5" x14ac:dyDescent="0.2">
      <c r="A1917" s="83">
        <v>44063</v>
      </c>
      <c r="B1917" s="84">
        <v>44063</v>
      </c>
      <c r="C1917" s="85" t="s">
        <v>268</v>
      </c>
      <c r="D1917" s="86">
        <f>VLOOKUP(Pag_Inicio_Corr_mas_casos[[#This Row],[Corregimiento]],Hoja3!$A$2:$D$676,4,0)</f>
        <v>80817</v>
      </c>
      <c r="E1917" s="85">
        <v>30</v>
      </c>
    </row>
    <row r="1918" spans="1:5" x14ac:dyDescent="0.2">
      <c r="A1918" s="83">
        <v>44063</v>
      </c>
      <c r="B1918" s="85">
        <v>44063</v>
      </c>
      <c r="C1918" s="85" t="s">
        <v>261</v>
      </c>
      <c r="D1918" s="86">
        <f>VLOOKUP(Pag_Inicio_Corr_mas_casos[[#This Row],[Corregimiento]],Hoja3!$A$2:$D$676,4,0)</f>
        <v>130106</v>
      </c>
      <c r="E1918" s="85">
        <v>30</v>
      </c>
    </row>
    <row r="1919" spans="1:5" x14ac:dyDescent="0.2">
      <c r="A1919" s="83">
        <v>44063</v>
      </c>
      <c r="B1919" s="85">
        <v>44063</v>
      </c>
      <c r="C1919" s="85" t="s">
        <v>275</v>
      </c>
      <c r="D1919" s="86">
        <f>VLOOKUP(Pag_Inicio_Corr_mas_casos[[#This Row],[Corregimiento]],Hoja3!$A$2:$D$676,4,0)</f>
        <v>80812</v>
      </c>
      <c r="E1919" s="85">
        <v>22</v>
      </c>
    </row>
    <row r="1920" spans="1:5" x14ac:dyDescent="0.2">
      <c r="A1920" s="83">
        <v>44063</v>
      </c>
      <c r="B1920" s="85">
        <v>44063</v>
      </c>
      <c r="C1920" s="85" t="s">
        <v>272</v>
      </c>
      <c r="D1920" s="86">
        <f>VLOOKUP(Pag_Inicio_Corr_mas_casos[[#This Row],[Corregimiento]],Hoja3!$A$2:$D$676,4,0)</f>
        <v>80819</v>
      </c>
      <c r="E1920" s="85">
        <v>21</v>
      </c>
    </row>
    <row r="1921" spans="1:5" x14ac:dyDescent="0.2">
      <c r="A1921" s="83">
        <v>44063</v>
      </c>
      <c r="B1921" s="85">
        <v>44063</v>
      </c>
      <c r="C1921" s="85" t="s">
        <v>300</v>
      </c>
      <c r="D1921" s="86">
        <f>VLOOKUP(Pag_Inicio_Corr_mas_casos[[#This Row],[Corregimiento]],Hoja3!$A$2:$D$676,4,0)</f>
        <v>80809</v>
      </c>
      <c r="E1921" s="85">
        <v>17</v>
      </c>
    </row>
    <row r="1922" spans="1:5" x14ac:dyDescent="0.2">
      <c r="A1922" s="83">
        <v>44063</v>
      </c>
      <c r="B1922" s="85">
        <v>44063</v>
      </c>
      <c r="C1922" s="85" t="s">
        <v>316</v>
      </c>
      <c r="D1922" s="86">
        <f>VLOOKUP(Pag_Inicio_Corr_mas_casos[[#This Row],[Corregimiento]],Hoja3!$A$2:$D$676,4,0)</f>
        <v>91001</v>
      </c>
      <c r="E1922" s="85">
        <v>17</v>
      </c>
    </row>
    <row r="1923" spans="1:5" x14ac:dyDescent="0.2">
      <c r="A1923" s="83">
        <v>44063</v>
      </c>
      <c r="B1923" s="85">
        <v>44063</v>
      </c>
      <c r="C1923" s="85" t="s">
        <v>259</v>
      </c>
      <c r="D1923" s="86">
        <f>VLOOKUP(Pag_Inicio_Corr_mas_casos[[#This Row],[Corregimiento]],Hoja3!$A$2:$D$676,4,0)</f>
        <v>130101</v>
      </c>
      <c r="E1923" s="85">
        <v>16</v>
      </c>
    </row>
    <row r="1924" spans="1:5" x14ac:dyDescent="0.2">
      <c r="A1924" s="83">
        <v>44063</v>
      </c>
      <c r="B1924" s="85">
        <v>44063</v>
      </c>
      <c r="C1924" s="85" t="s">
        <v>290</v>
      </c>
      <c r="D1924" s="86">
        <f>VLOOKUP(Pag_Inicio_Corr_mas_casos[[#This Row],[Corregimiento]],Hoja3!$A$2:$D$676,4,0)</f>
        <v>80815</v>
      </c>
      <c r="E1924" s="85">
        <v>16</v>
      </c>
    </row>
    <row r="1925" spans="1:5" x14ac:dyDescent="0.2">
      <c r="A1925" s="83">
        <v>44063</v>
      </c>
      <c r="B1925" s="85">
        <v>44063</v>
      </c>
      <c r="C1925" s="85" t="s">
        <v>263</v>
      </c>
      <c r="D1925" s="86">
        <f>VLOOKUP(Pag_Inicio_Corr_mas_casos[[#This Row],[Corregimiento]],Hoja3!$A$2:$D$676,4,0)</f>
        <v>130102</v>
      </c>
      <c r="E1925" s="85">
        <v>16</v>
      </c>
    </row>
    <row r="1926" spans="1:5" x14ac:dyDescent="0.2">
      <c r="A1926" s="83">
        <v>44063</v>
      </c>
      <c r="B1926" s="85">
        <v>44063</v>
      </c>
      <c r="C1926" s="85" t="s">
        <v>285</v>
      </c>
      <c r="D1926" s="86">
        <f>VLOOKUP(Pag_Inicio_Corr_mas_casos[[#This Row],[Corregimiento]],Hoja3!$A$2:$D$676,4,0)</f>
        <v>80813</v>
      </c>
      <c r="E1926" s="85">
        <v>16</v>
      </c>
    </row>
    <row r="1927" spans="1:5" x14ac:dyDescent="0.2">
      <c r="A1927" s="83">
        <v>44063</v>
      </c>
      <c r="B1927" s="85">
        <v>44063</v>
      </c>
      <c r="C1927" s="85" t="s">
        <v>267</v>
      </c>
      <c r="D1927" s="86">
        <f>VLOOKUP(Pag_Inicio_Corr_mas_casos[[#This Row],[Corregimiento]],Hoja3!$A$2:$D$676,4,0)</f>
        <v>80816</v>
      </c>
      <c r="E1927" s="85">
        <v>14</v>
      </c>
    </row>
    <row r="1928" spans="1:5" x14ac:dyDescent="0.2">
      <c r="A1928" s="83">
        <v>44063</v>
      </c>
      <c r="B1928" s="85">
        <v>44063</v>
      </c>
      <c r="C1928" s="85" t="s">
        <v>344</v>
      </c>
      <c r="D1928" s="86">
        <f>VLOOKUP(Pag_Inicio_Corr_mas_casos[[#This Row],[Corregimiento]],Hoja3!$A$2:$D$676,4,0)</f>
        <v>40701</v>
      </c>
      <c r="E1928" s="85">
        <v>13</v>
      </c>
    </row>
    <row r="1929" spans="1:5" x14ac:dyDescent="0.2">
      <c r="A1929" s="83">
        <v>44063</v>
      </c>
      <c r="B1929" s="85">
        <v>44063</v>
      </c>
      <c r="C1929" s="85" t="s">
        <v>271</v>
      </c>
      <c r="D1929" s="86">
        <f>VLOOKUP(Pag_Inicio_Corr_mas_casos[[#This Row],[Corregimiento]],Hoja3!$A$2:$D$676,4,0)</f>
        <v>81001</v>
      </c>
      <c r="E1929" s="85">
        <v>12</v>
      </c>
    </row>
    <row r="1930" spans="1:5" x14ac:dyDescent="0.2">
      <c r="A1930" s="83">
        <v>44063</v>
      </c>
      <c r="B1930" s="85">
        <v>44063</v>
      </c>
      <c r="C1930" s="85" t="s">
        <v>280</v>
      </c>
      <c r="D1930" s="86">
        <f>VLOOKUP(Pag_Inicio_Corr_mas_casos[[#This Row],[Corregimiento]],Hoja3!$A$2:$D$676,4,0)</f>
        <v>80810</v>
      </c>
      <c r="E1930" s="85">
        <v>12</v>
      </c>
    </row>
    <row r="1931" spans="1:5" x14ac:dyDescent="0.2">
      <c r="A1931" s="83">
        <v>44063</v>
      </c>
      <c r="B1931" s="85">
        <v>44063</v>
      </c>
      <c r="C1931" s="85" t="s">
        <v>298</v>
      </c>
      <c r="D1931" s="86">
        <f>VLOOKUP(Pag_Inicio_Corr_mas_casos[[#This Row],[Corregimiento]],Hoja3!$A$2:$D$676,4,0)</f>
        <v>130105</v>
      </c>
      <c r="E1931" s="85">
        <v>12</v>
      </c>
    </row>
    <row r="1932" spans="1:5" x14ac:dyDescent="0.2">
      <c r="A1932" s="83">
        <v>44063</v>
      </c>
      <c r="B1932" s="85">
        <v>44063</v>
      </c>
      <c r="C1932" s="85" t="s">
        <v>264</v>
      </c>
      <c r="D1932" s="86">
        <f>VLOOKUP(Pag_Inicio_Corr_mas_casos[[#This Row],[Corregimiento]],Hoja3!$A$2:$D$676,4,0)</f>
        <v>80821</v>
      </c>
      <c r="E1932" s="85">
        <v>11</v>
      </c>
    </row>
    <row r="1933" spans="1:5" x14ac:dyDescent="0.2">
      <c r="A1933" s="83">
        <v>44063</v>
      </c>
      <c r="B1933" s="85">
        <v>44063</v>
      </c>
      <c r="C1933" s="85" t="s">
        <v>278</v>
      </c>
      <c r="D1933" s="86">
        <f>VLOOKUP(Pag_Inicio_Corr_mas_casos[[#This Row],[Corregimiento]],Hoja3!$A$2:$D$676,4,0)</f>
        <v>80806</v>
      </c>
      <c r="E1933" s="85">
        <v>11</v>
      </c>
    </row>
    <row r="1934" spans="1:5" x14ac:dyDescent="0.2">
      <c r="A1934" s="83">
        <v>44063</v>
      </c>
      <c r="B1934" s="85">
        <v>44063</v>
      </c>
      <c r="C1934" s="85" t="s">
        <v>273</v>
      </c>
      <c r="D1934" s="86">
        <f>VLOOKUP(Pag_Inicio_Corr_mas_casos[[#This Row],[Corregimiento]],Hoja3!$A$2:$D$676,4,0)</f>
        <v>130107</v>
      </c>
      <c r="E1934" s="85">
        <v>11</v>
      </c>
    </row>
    <row r="1935" spans="1:5" x14ac:dyDescent="0.2">
      <c r="A1935" s="83">
        <v>44063</v>
      </c>
      <c r="B1935" s="85">
        <v>44063</v>
      </c>
      <c r="C1935" s="85" t="s">
        <v>277</v>
      </c>
      <c r="D1935" s="86">
        <f>VLOOKUP(Pag_Inicio_Corr_mas_casos[[#This Row],[Corregimiento]],Hoja3!$A$2:$D$676,4,0)</f>
        <v>40601</v>
      </c>
      <c r="E1935" s="85">
        <v>11</v>
      </c>
    </row>
    <row r="1936" spans="1:5" x14ac:dyDescent="0.2">
      <c r="A1936" s="83">
        <v>44063</v>
      </c>
      <c r="B1936" s="85">
        <v>44063</v>
      </c>
      <c r="C1936" s="85" t="s">
        <v>296</v>
      </c>
      <c r="D1936" s="86">
        <f>VLOOKUP(Pag_Inicio_Corr_mas_casos[[#This Row],[Corregimiento]],Hoja3!$A$2:$D$676,4,0)</f>
        <v>50208</v>
      </c>
      <c r="E1936" s="85">
        <v>11</v>
      </c>
    </row>
    <row r="1937" spans="1:5" x14ac:dyDescent="0.2">
      <c r="A1937" s="83">
        <v>44063</v>
      </c>
      <c r="B1937" s="85">
        <v>44063</v>
      </c>
      <c r="C1937" s="85" t="s">
        <v>810</v>
      </c>
      <c r="D1937" s="86">
        <f>VLOOKUP(Pag_Inicio_Corr_mas_casos[[#This Row],[Corregimiento]],Hoja3!$A$2:$D$676,4,0)</f>
        <v>20305</v>
      </c>
      <c r="E1937" s="85">
        <v>11</v>
      </c>
    </row>
    <row r="1938" spans="1:5" x14ac:dyDescent="0.2">
      <c r="A1938" s="83">
        <v>44063</v>
      </c>
      <c r="B1938" s="85">
        <v>44063</v>
      </c>
      <c r="C1938" s="85" t="s">
        <v>292</v>
      </c>
      <c r="D1938" s="86">
        <f>VLOOKUP(Pag_Inicio_Corr_mas_casos[[#This Row],[Corregimiento]],Hoja3!$A$2:$D$676,4,0)</f>
        <v>80811</v>
      </c>
      <c r="E1938" s="85">
        <v>11</v>
      </c>
    </row>
    <row r="1939" spans="1:5" x14ac:dyDescent="0.2">
      <c r="A1939" s="83">
        <v>44063</v>
      </c>
      <c r="B1939" s="85">
        <v>44063</v>
      </c>
      <c r="C1939" s="85" t="s">
        <v>306</v>
      </c>
      <c r="D1939" s="86">
        <f>VLOOKUP(Pag_Inicio_Corr_mas_casos[[#This Row],[Corregimiento]],Hoja3!$A$2:$D$676,4,0)</f>
        <v>81009</v>
      </c>
      <c r="E1939" s="85">
        <v>11</v>
      </c>
    </row>
    <row r="1940" spans="1:5" x14ac:dyDescent="0.2">
      <c r="A1940" s="62">
        <v>44064</v>
      </c>
      <c r="B1940" s="63">
        <v>44064</v>
      </c>
      <c r="C1940" s="64" t="s">
        <v>305</v>
      </c>
      <c r="D1940" s="65">
        <f>VLOOKUP(Pag_Inicio_Corr_mas_casos[[#This Row],[Corregimiento]],Hoja3!$A$2:$D$676,4,0)</f>
        <v>81003</v>
      </c>
      <c r="E1940" s="64">
        <v>40</v>
      </c>
    </row>
    <row r="1941" spans="1:5" x14ac:dyDescent="0.2">
      <c r="A1941" s="62">
        <v>44064</v>
      </c>
      <c r="B1941" s="63">
        <v>44064</v>
      </c>
      <c r="C1941" s="64" t="s">
        <v>259</v>
      </c>
      <c r="D1941" s="65">
        <f>VLOOKUP(Pag_Inicio_Corr_mas_casos[[#This Row],[Corregimiento]],Hoja3!$A$2:$D$676,4,0)</f>
        <v>130101</v>
      </c>
      <c r="E1941" s="64">
        <v>15</v>
      </c>
    </row>
    <row r="1942" spans="1:5" x14ac:dyDescent="0.2">
      <c r="A1942" s="62">
        <v>44064</v>
      </c>
      <c r="B1942" s="63">
        <v>44064</v>
      </c>
      <c r="C1942" s="64" t="s">
        <v>263</v>
      </c>
      <c r="D1942" s="65">
        <f>VLOOKUP(Pag_Inicio_Corr_mas_casos[[#This Row],[Corregimiento]],Hoja3!$A$2:$D$676,4,0)</f>
        <v>130102</v>
      </c>
      <c r="E1942" s="64">
        <v>13</v>
      </c>
    </row>
    <row r="1943" spans="1:5" x14ac:dyDescent="0.2">
      <c r="A1943" s="62">
        <v>44064</v>
      </c>
      <c r="B1943" s="63">
        <v>44064</v>
      </c>
      <c r="C1943" s="64" t="s">
        <v>272</v>
      </c>
      <c r="D1943" s="65">
        <f>VLOOKUP(Pag_Inicio_Corr_mas_casos[[#This Row],[Corregimiento]],Hoja3!$A$2:$D$676,4,0)</f>
        <v>80819</v>
      </c>
      <c r="E1943" s="64">
        <v>12</v>
      </c>
    </row>
    <row r="1944" spans="1:5" x14ac:dyDescent="0.2">
      <c r="A1944" s="62">
        <v>44064</v>
      </c>
      <c r="B1944" s="63">
        <v>44064</v>
      </c>
      <c r="C1944" s="64" t="s">
        <v>363</v>
      </c>
      <c r="D1944" s="65">
        <f>VLOOKUP(Pag_Inicio_Corr_mas_casos[[#This Row],[Corregimiento]],Hoja3!$A$2:$D$676,4,0)</f>
        <v>40606</v>
      </c>
      <c r="E1944" s="64">
        <v>11</v>
      </c>
    </row>
    <row r="1945" spans="1:5" x14ac:dyDescent="0.2">
      <c r="A1945" s="62">
        <v>44064</v>
      </c>
      <c r="B1945" s="63">
        <v>44064</v>
      </c>
      <c r="C1945" s="64" t="s">
        <v>875</v>
      </c>
      <c r="D1945" s="65">
        <f>VLOOKUP(Pag_Inicio_Corr_mas_casos[[#This Row],[Corregimiento]],Hoja3!$A$2:$D$676,4,0)</f>
        <v>60105</v>
      </c>
      <c r="E1945" s="64">
        <v>11</v>
      </c>
    </row>
    <row r="1946" spans="1:5" x14ac:dyDescent="0.2">
      <c r="A1946" s="62">
        <v>44064</v>
      </c>
      <c r="B1946" s="63">
        <v>44064</v>
      </c>
      <c r="C1946" s="64" t="s">
        <v>261</v>
      </c>
      <c r="D1946" s="65">
        <f>VLOOKUP(Pag_Inicio_Corr_mas_casos[[#This Row],[Corregimiento]],Hoja3!$A$2:$D$676,4,0)</f>
        <v>130106</v>
      </c>
      <c r="E1946" s="64">
        <v>11</v>
      </c>
    </row>
    <row r="1947" spans="1:5" x14ac:dyDescent="0.2">
      <c r="A1947" s="62">
        <v>44064</v>
      </c>
      <c r="B1947" s="63">
        <v>44064</v>
      </c>
      <c r="C1947" s="64" t="s">
        <v>365</v>
      </c>
      <c r="D1947" s="65">
        <f>VLOOKUP(Pag_Inicio_Corr_mas_casos[[#This Row],[Corregimiento]],Hoja3!$A$2:$D$676,4,0)</f>
        <v>41401</v>
      </c>
      <c r="E1947" s="64">
        <v>10</v>
      </c>
    </row>
    <row r="1948" spans="1:5" x14ac:dyDescent="0.2">
      <c r="A1948" s="87">
        <v>44065</v>
      </c>
      <c r="B1948" s="88">
        <v>44065</v>
      </c>
      <c r="C1948" s="89" t="s">
        <v>261</v>
      </c>
      <c r="D1948" s="90">
        <f>VLOOKUP(Pag_Inicio_Corr_mas_casos[[#This Row],[Corregimiento]],Hoja3!$A$2:$D$676,4,0)</f>
        <v>130106</v>
      </c>
      <c r="E1948" s="89">
        <v>49</v>
      </c>
    </row>
    <row r="1949" spans="1:5" x14ac:dyDescent="0.2">
      <c r="A1949" s="87">
        <v>44065</v>
      </c>
      <c r="B1949" s="89">
        <v>44065</v>
      </c>
      <c r="C1949" s="89" t="s">
        <v>259</v>
      </c>
      <c r="D1949" s="90">
        <f>VLOOKUP(Pag_Inicio_Corr_mas_casos[[#This Row],[Corregimiento]],Hoja3!$A$2:$D$676,4,0)</f>
        <v>130101</v>
      </c>
      <c r="E1949" s="89">
        <v>37</v>
      </c>
    </row>
    <row r="1950" spans="1:5" x14ac:dyDescent="0.2">
      <c r="A1950" s="87">
        <v>44065</v>
      </c>
      <c r="B1950" s="89">
        <v>44065</v>
      </c>
      <c r="C1950" s="89" t="s">
        <v>272</v>
      </c>
      <c r="D1950" s="90">
        <f>VLOOKUP(Pag_Inicio_Corr_mas_casos[[#This Row],[Corregimiento]],Hoja3!$A$2:$D$676,4,0)</f>
        <v>80819</v>
      </c>
      <c r="E1950" s="89">
        <v>30</v>
      </c>
    </row>
    <row r="1951" spans="1:5" x14ac:dyDescent="0.2">
      <c r="A1951" s="87">
        <v>44065</v>
      </c>
      <c r="B1951" s="89">
        <v>44065</v>
      </c>
      <c r="C1951" s="89" t="s">
        <v>268</v>
      </c>
      <c r="D1951" s="90">
        <f>VLOOKUP(Pag_Inicio_Corr_mas_casos[[#This Row],[Corregimiento]],Hoja3!$A$2:$D$676,4,0)</f>
        <v>80817</v>
      </c>
      <c r="E1951" s="89">
        <v>25</v>
      </c>
    </row>
    <row r="1952" spans="1:5" x14ac:dyDescent="0.2">
      <c r="A1952" s="87">
        <v>44065</v>
      </c>
      <c r="B1952" s="89">
        <v>44065</v>
      </c>
      <c r="C1952" s="89" t="s">
        <v>289</v>
      </c>
      <c r="D1952" s="90">
        <f>VLOOKUP(Pag_Inicio_Corr_mas_casos[[#This Row],[Corregimiento]],Hoja3!$A$2:$D$676,4,0)</f>
        <v>80820</v>
      </c>
      <c r="E1952" s="89">
        <v>24</v>
      </c>
    </row>
    <row r="1953" spans="1:5" x14ac:dyDescent="0.2">
      <c r="A1953" s="87">
        <v>44065</v>
      </c>
      <c r="B1953" s="89">
        <v>44065</v>
      </c>
      <c r="C1953" s="89" t="s">
        <v>263</v>
      </c>
      <c r="D1953" s="90">
        <f>VLOOKUP(Pag_Inicio_Corr_mas_casos[[#This Row],[Corregimiento]],Hoja3!$A$2:$D$676,4,0)</f>
        <v>130102</v>
      </c>
      <c r="E1953" s="89">
        <v>22</v>
      </c>
    </row>
    <row r="1954" spans="1:5" x14ac:dyDescent="0.2">
      <c r="A1954" s="87">
        <v>44065</v>
      </c>
      <c r="B1954" s="89">
        <v>44065</v>
      </c>
      <c r="C1954" s="89" t="s">
        <v>279</v>
      </c>
      <c r="D1954" s="90">
        <f>VLOOKUP(Pag_Inicio_Corr_mas_casos[[#This Row],[Corregimiento]],Hoja3!$A$2:$D$676,4,0)</f>
        <v>130108</v>
      </c>
      <c r="E1954" s="89">
        <v>21</v>
      </c>
    </row>
    <row r="1955" spans="1:5" x14ac:dyDescent="0.2">
      <c r="A1955" s="87">
        <v>44065</v>
      </c>
      <c r="B1955" s="89">
        <v>44065</v>
      </c>
      <c r="C1955" s="89" t="s">
        <v>285</v>
      </c>
      <c r="D1955" s="90">
        <f>VLOOKUP(Pag_Inicio_Corr_mas_casos[[#This Row],[Corregimiento]],Hoja3!$A$2:$D$676,4,0)</f>
        <v>80813</v>
      </c>
      <c r="E1955" s="89">
        <v>21</v>
      </c>
    </row>
    <row r="1956" spans="1:5" x14ac:dyDescent="0.2">
      <c r="A1956" s="87">
        <v>44065</v>
      </c>
      <c r="B1956" s="89">
        <v>44065</v>
      </c>
      <c r="C1956" s="89" t="s">
        <v>271</v>
      </c>
      <c r="D1956" s="90">
        <f>VLOOKUP(Pag_Inicio_Corr_mas_casos[[#This Row],[Corregimiento]],Hoja3!$A$2:$D$676,4,0)</f>
        <v>81001</v>
      </c>
      <c r="E1956" s="89">
        <v>19</v>
      </c>
    </row>
    <row r="1957" spans="1:5" x14ac:dyDescent="0.2">
      <c r="A1957" s="87">
        <v>44065</v>
      </c>
      <c r="B1957" s="89">
        <v>44065</v>
      </c>
      <c r="C1957" s="89" t="s">
        <v>274</v>
      </c>
      <c r="D1957" s="90">
        <f>VLOOKUP(Pag_Inicio_Corr_mas_casos[[#This Row],[Corregimiento]],Hoja3!$A$2:$D$676,4,0)</f>
        <v>81006</v>
      </c>
      <c r="E1957" s="89">
        <v>18</v>
      </c>
    </row>
    <row r="1958" spans="1:5" x14ac:dyDescent="0.2">
      <c r="A1958" s="87">
        <v>44065</v>
      </c>
      <c r="B1958" s="89">
        <v>44065</v>
      </c>
      <c r="C1958" s="89" t="s">
        <v>273</v>
      </c>
      <c r="D1958" s="90">
        <f>VLOOKUP(Pag_Inicio_Corr_mas_casos[[#This Row],[Corregimiento]],Hoja3!$A$2:$D$676,4,0)</f>
        <v>130107</v>
      </c>
      <c r="E1958" s="89">
        <v>17</v>
      </c>
    </row>
    <row r="1959" spans="1:5" x14ac:dyDescent="0.2">
      <c r="A1959" s="87">
        <v>44065</v>
      </c>
      <c r="B1959" s="89">
        <v>44065</v>
      </c>
      <c r="C1959" s="89" t="s">
        <v>275</v>
      </c>
      <c r="D1959" s="90">
        <f>VLOOKUP(Pag_Inicio_Corr_mas_casos[[#This Row],[Corregimiento]],Hoja3!$A$2:$D$676,4,0)</f>
        <v>80812</v>
      </c>
      <c r="E1959" s="89">
        <v>17</v>
      </c>
    </row>
    <row r="1960" spans="1:5" x14ac:dyDescent="0.2">
      <c r="A1960" s="87">
        <v>44065</v>
      </c>
      <c r="B1960" s="89">
        <v>44065</v>
      </c>
      <c r="C1960" s="89" t="s">
        <v>266</v>
      </c>
      <c r="D1960" s="90">
        <f>VLOOKUP(Pag_Inicio_Corr_mas_casos[[#This Row],[Corregimiento]],Hoja3!$A$2:$D$676,4,0)</f>
        <v>81008</v>
      </c>
      <c r="E1960" s="89">
        <v>16</v>
      </c>
    </row>
    <row r="1961" spans="1:5" x14ac:dyDescent="0.2">
      <c r="A1961" s="87">
        <v>44065</v>
      </c>
      <c r="B1961" s="89">
        <v>44065</v>
      </c>
      <c r="C1961" s="89" t="s">
        <v>334</v>
      </c>
      <c r="D1961" s="90">
        <f>VLOOKUP(Pag_Inicio_Corr_mas_casos[[#This Row],[Corregimiento]],Hoja3!$A$2:$D$676,4,0)</f>
        <v>120504</v>
      </c>
      <c r="E1961" s="89">
        <v>16</v>
      </c>
    </row>
    <row r="1962" spans="1:5" x14ac:dyDescent="0.2">
      <c r="A1962" s="87">
        <v>44065</v>
      </c>
      <c r="B1962" s="89">
        <v>44065</v>
      </c>
      <c r="C1962" s="89" t="s">
        <v>290</v>
      </c>
      <c r="D1962" s="90">
        <f>VLOOKUP(Pag_Inicio_Corr_mas_casos[[#This Row],[Corregimiento]],Hoja3!$A$2:$D$676,4,0)</f>
        <v>80815</v>
      </c>
      <c r="E1962" s="89">
        <v>16</v>
      </c>
    </row>
    <row r="1963" spans="1:5" x14ac:dyDescent="0.2">
      <c r="A1963" s="87">
        <v>44065</v>
      </c>
      <c r="B1963" s="89">
        <v>44065</v>
      </c>
      <c r="C1963" s="89" t="s">
        <v>264</v>
      </c>
      <c r="D1963" s="90">
        <f>VLOOKUP(Pag_Inicio_Corr_mas_casos[[#This Row],[Corregimiento]],Hoja3!$A$2:$D$676,4,0)</f>
        <v>80821</v>
      </c>
      <c r="E1963" s="89">
        <v>16</v>
      </c>
    </row>
    <row r="1964" spans="1:5" x14ac:dyDescent="0.2">
      <c r="A1964" s="87">
        <v>44065</v>
      </c>
      <c r="B1964" s="89">
        <v>44065</v>
      </c>
      <c r="C1964" s="89" t="s">
        <v>270</v>
      </c>
      <c r="D1964" s="90">
        <f>VLOOKUP(Pag_Inicio_Corr_mas_casos[[#This Row],[Corregimiento]],Hoja3!$A$2:$D$676,4,0)</f>
        <v>80823</v>
      </c>
      <c r="E1964" s="89">
        <v>15</v>
      </c>
    </row>
    <row r="1965" spans="1:5" x14ac:dyDescent="0.2">
      <c r="A1965" s="87">
        <v>44065</v>
      </c>
      <c r="B1965" s="89">
        <v>44065</v>
      </c>
      <c r="C1965" s="89" t="s">
        <v>277</v>
      </c>
      <c r="D1965" s="90">
        <f>VLOOKUP(Pag_Inicio_Corr_mas_casos[[#This Row],[Corregimiento]],Hoja3!$A$2:$D$676,4,0)</f>
        <v>40601</v>
      </c>
      <c r="E1965" s="89">
        <v>14</v>
      </c>
    </row>
    <row r="1966" spans="1:5" x14ac:dyDescent="0.2">
      <c r="A1966" s="87">
        <v>44065</v>
      </c>
      <c r="B1966" s="89">
        <v>44065</v>
      </c>
      <c r="C1966" s="89" t="s">
        <v>278</v>
      </c>
      <c r="D1966" s="90">
        <f>VLOOKUP(Pag_Inicio_Corr_mas_casos[[#This Row],[Corregimiento]],Hoja3!$A$2:$D$676,4,0)</f>
        <v>80806</v>
      </c>
      <c r="E1966" s="89">
        <v>14</v>
      </c>
    </row>
    <row r="1967" spans="1:5" x14ac:dyDescent="0.2">
      <c r="A1967" s="87">
        <v>44065</v>
      </c>
      <c r="B1967" s="89">
        <v>44065</v>
      </c>
      <c r="C1967" s="89" t="s">
        <v>304</v>
      </c>
      <c r="D1967" s="90">
        <f>VLOOKUP(Pag_Inicio_Corr_mas_casos[[#This Row],[Corregimiento]],Hoja3!$A$2:$D$676,4,0)</f>
        <v>130717</v>
      </c>
      <c r="E1967" s="89">
        <v>12</v>
      </c>
    </row>
    <row r="1968" spans="1:5" x14ac:dyDescent="0.2">
      <c r="A1968" s="87">
        <v>44065</v>
      </c>
      <c r="B1968" s="89">
        <v>44065</v>
      </c>
      <c r="C1968" s="89" t="s">
        <v>322</v>
      </c>
      <c r="D1968" s="90">
        <f>VLOOKUP(Pag_Inicio_Corr_mas_casos[[#This Row],[Corregimiento]],Hoja3!$A$2:$D$676,4,0)</f>
        <v>81005</v>
      </c>
      <c r="E1968" s="89">
        <v>12</v>
      </c>
    </row>
    <row r="1969" spans="1:5" x14ac:dyDescent="0.2">
      <c r="A1969" s="87">
        <v>44065</v>
      </c>
      <c r="B1969" s="89">
        <v>44065</v>
      </c>
      <c r="C1969" s="89" t="s">
        <v>260</v>
      </c>
      <c r="D1969" s="90">
        <f>VLOOKUP(Pag_Inicio_Corr_mas_casos[[#This Row],[Corregimiento]],Hoja3!$A$2:$D$676,4,0)</f>
        <v>81002</v>
      </c>
      <c r="E1969" s="89">
        <v>11</v>
      </c>
    </row>
    <row r="1970" spans="1:5" x14ac:dyDescent="0.2">
      <c r="A1970" s="87">
        <v>44065</v>
      </c>
      <c r="B1970" s="89">
        <v>44065</v>
      </c>
      <c r="C1970" s="89" t="s">
        <v>295</v>
      </c>
      <c r="D1970" s="90">
        <f>VLOOKUP(Pag_Inicio_Corr_mas_casos[[#This Row],[Corregimiento]],Hoja3!$A$2:$D$676,4,0)</f>
        <v>80826</v>
      </c>
      <c r="E1970" s="89">
        <v>11</v>
      </c>
    </row>
    <row r="1971" spans="1:5" x14ac:dyDescent="0.2">
      <c r="A1971" s="87">
        <v>44065</v>
      </c>
      <c r="B1971" s="89">
        <v>44065</v>
      </c>
      <c r="C1971" s="89" t="s">
        <v>895</v>
      </c>
      <c r="D1971" s="90">
        <f>VLOOKUP(Pag_Inicio_Corr_mas_casos[[#This Row],[Corregimiento]],Hoja3!$A$2:$D$676,4,0)</f>
        <v>40510</v>
      </c>
      <c r="E1971" s="89">
        <v>10</v>
      </c>
    </row>
    <row r="1972" spans="1:5" x14ac:dyDescent="0.2">
      <c r="A1972" s="87">
        <v>44065</v>
      </c>
      <c r="B1972" s="89">
        <v>44065</v>
      </c>
      <c r="C1972" s="89" t="s">
        <v>265</v>
      </c>
      <c r="D1972" s="90">
        <f>VLOOKUP(Pag_Inicio_Corr_mas_casos[[#This Row],[Corregimiento]],Hoja3!$A$2:$D$676,4,0)</f>
        <v>81007</v>
      </c>
      <c r="E1972" s="89">
        <v>10</v>
      </c>
    </row>
    <row r="1973" spans="1:5" x14ac:dyDescent="0.2">
      <c r="A1973" s="87">
        <v>44065</v>
      </c>
      <c r="B1973" s="89">
        <v>44065</v>
      </c>
      <c r="C1973" s="89" t="s">
        <v>316</v>
      </c>
      <c r="D1973" s="90">
        <f>VLOOKUP(Pag_Inicio_Corr_mas_casos[[#This Row],[Corregimiento]],Hoja3!$A$2:$D$676,4,0)</f>
        <v>91001</v>
      </c>
      <c r="E1973" s="89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50" workbookViewId="0">
      <selection activeCell="A161" sqref="A161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256</v>
      </c>
      <c r="B1" t="s">
        <v>78</v>
      </c>
      <c r="C1" t="s">
        <v>386</v>
      </c>
      <c r="D1" t="s">
        <v>387</v>
      </c>
    </row>
    <row r="2" spans="1:4" x14ac:dyDescent="0.2">
      <c r="A2" t="s">
        <v>264</v>
      </c>
      <c r="B2" t="s">
        <v>250</v>
      </c>
      <c r="C2" t="s">
        <v>250</v>
      </c>
      <c r="D2">
        <v>80821</v>
      </c>
    </row>
    <row r="3" spans="1:4" x14ac:dyDescent="0.2">
      <c r="A3" t="s">
        <v>388</v>
      </c>
      <c r="B3" t="s">
        <v>246</v>
      </c>
      <c r="C3" t="s">
        <v>389</v>
      </c>
      <c r="D3">
        <v>30202</v>
      </c>
    </row>
    <row r="4" spans="1:4" x14ac:dyDescent="0.2">
      <c r="A4" t="s">
        <v>390</v>
      </c>
      <c r="B4" t="s">
        <v>253</v>
      </c>
      <c r="C4" t="s">
        <v>253</v>
      </c>
      <c r="D4">
        <v>70313</v>
      </c>
    </row>
    <row r="5" spans="1:4" x14ac:dyDescent="0.2">
      <c r="A5" t="s">
        <v>391</v>
      </c>
      <c r="B5" t="s">
        <v>245</v>
      </c>
      <c r="C5" t="s">
        <v>392</v>
      </c>
      <c r="D5">
        <v>120502</v>
      </c>
    </row>
    <row r="6" spans="1:4" x14ac:dyDescent="0.2">
      <c r="A6" t="s">
        <v>393</v>
      </c>
      <c r="B6" t="s">
        <v>249</v>
      </c>
      <c r="C6" t="s">
        <v>394</v>
      </c>
      <c r="D6">
        <v>50313</v>
      </c>
    </row>
    <row r="7" spans="1:4" x14ac:dyDescent="0.2">
      <c r="A7" t="s">
        <v>328</v>
      </c>
      <c r="B7" t="s">
        <v>251</v>
      </c>
      <c r="C7" t="s">
        <v>395</v>
      </c>
      <c r="D7">
        <v>20101</v>
      </c>
    </row>
    <row r="8" spans="1:4" x14ac:dyDescent="0.2">
      <c r="A8" t="s">
        <v>359</v>
      </c>
      <c r="B8" t="s">
        <v>248</v>
      </c>
      <c r="C8" t="s">
        <v>248</v>
      </c>
      <c r="D8">
        <v>100102</v>
      </c>
    </row>
    <row r="9" spans="1:4" x14ac:dyDescent="0.2">
      <c r="A9" t="s">
        <v>326</v>
      </c>
      <c r="B9" t="s">
        <v>255</v>
      </c>
      <c r="C9" t="s">
        <v>396</v>
      </c>
      <c r="D9">
        <v>40101</v>
      </c>
    </row>
    <row r="10" spans="1:4" x14ac:dyDescent="0.2">
      <c r="A10" t="s">
        <v>269</v>
      </c>
      <c r="B10" t="s">
        <v>250</v>
      </c>
      <c r="C10" t="s">
        <v>250</v>
      </c>
      <c r="D10">
        <v>80822</v>
      </c>
    </row>
    <row r="11" spans="1:4" x14ac:dyDescent="0.2">
      <c r="A11" t="s">
        <v>332</v>
      </c>
      <c r="B11" t="s">
        <v>244</v>
      </c>
      <c r="C11" t="s">
        <v>397</v>
      </c>
      <c r="D11">
        <v>10401</v>
      </c>
    </row>
    <row r="12" spans="1:4" x14ac:dyDescent="0.2">
      <c r="A12" t="s">
        <v>398</v>
      </c>
      <c r="B12" t="s">
        <v>245</v>
      </c>
      <c r="C12" t="s">
        <v>399</v>
      </c>
      <c r="D12">
        <v>120902</v>
      </c>
    </row>
    <row r="13" spans="1:4" x14ac:dyDescent="0.2">
      <c r="A13" t="s">
        <v>380</v>
      </c>
      <c r="B13" t="s">
        <v>255</v>
      </c>
      <c r="C13" t="s">
        <v>400</v>
      </c>
      <c r="D13">
        <v>40404</v>
      </c>
    </row>
    <row r="14" spans="1:4" x14ac:dyDescent="0.2">
      <c r="A14" t="s">
        <v>366</v>
      </c>
      <c r="B14" t="s">
        <v>245</v>
      </c>
      <c r="C14" t="s">
        <v>401</v>
      </c>
      <c r="D14">
        <v>120302</v>
      </c>
    </row>
    <row r="15" spans="1:4" x14ac:dyDescent="0.2">
      <c r="A15" t="s">
        <v>402</v>
      </c>
      <c r="B15" t="s">
        <v>245</v>
      </c>
      <c r="C15" t="s">
        <v>392</v>
      </c>
      <c r="D15">
        <v>120503</v>
      </c>
    </row>
    <row r="16" spans="1:4" x14ac:dyDescent="0.2">
      <c r="A16" t="s">
        <v>403</v>
      </c>
      <c r="B16" t="s">
        <v>253</v>
      </c>
      <c r="C16" t="s">
        <v>404</v>
      </c>
      <c r="D16">
        <v>70702</v>
      </c>
    </row>
    <row r="17" spans="1:4" x14ac:dyDescent="0.2">
      <c r="A17" t="s">
        <v>405</v>
      </c>
      <c r="B17" t="s">
        <v>247</v>
      </c>
      <c r="C17" t="s">
        <v>406</v>
      </c>
      <c r="D17">
        <v>130703</v>
      </c>
    </row>
    <row r="18" spans="1:4" x14ac:dyDescent="0.2">
      <c r="A18" t="s">
        <v>271</v>
      </c>
      <c r="B18" t="s">
        <v>250</v>
      </c>
      <c r="C18" t="s">
        <v>407</v>
      </c>
      <c r="D18">
        <v>81001</v>
      </c>
    </row>
    <row r="19" spans="1:4" x14ac:dyDescent="0.2">
      <c r="A19" t="s">
        <v>312</v>
      </c>
      <c r="B19" t="s">
        <v>250</v>
      </c>
      <c r="C19" t="s">
        <v>250</v>
      </c>
      <c r="D19">
        <v>80814</v>
      </c>
    </row>
    <row r="20" spans="1:4" x14ac:dyDescent="0.2">
      <c r="A20" t="s">
        <v>408</v>
      </c>
      <c r="B20" t="s">
        <v>251</v>
      </c>
      <c r="C20" t="s">
        <v>409</v>
      </c>
      <c r="D20">
        <v>20201</v>
      </c>
    </row>
    <row r="21" spans="1:4" x14ac:dyDescent="0.2">
      <c r="A21" t="s">
        <v>410</v>
      </c>
      <c r="B21" t="s">
        <v>254</v>
      </c>
      <c r="C21" t="s">
        <v>411</v>
      </c>
      <c r="D21">
        <v>91202</v>
      </c>
    </row>
    <row r="22" spans="1:4" x14ac:dyDescent="0.2">
      <c r="A22" t="s">
        <v>274</v>
      </c>
      <c r="B22" t="s">
        <v>250</v>
      </c>
      <c r="C22" t="s">
        <v>407</v>
      </c>
      <c r="D22">
        <v>81006</v>
      </c>
    </row>
    <row r="23" spans="1:4" x14ac:dyDescent="0.2">
      <c r="A23" t="s">
        <v>412</v>
      </c>
      <c r="B23" t="s">
        <v>247</v>
      </c>
      <c r="C23" t="s">
        <v>406</v>
      </c>
      <c r="D23">
        <v>130704</v>
      </c>
    </row>
    <row r="24" spans="1:4" x14ac:dyDescent="0.2">
      <c r="A24" t="s">
        <v>259</v>
      </c>
      <c r="B24" t="s">
        <v>247</v>
      </c>
      <c r="C24" t="s">
        <v>413</v>
      </c>
      <c r="D24">
        <v>130101</v>
      </c>
    </row>
    <row r="25" spans="1:4" x14ac:dyDescent="0.2">
      <c r="A25" t="s">
        <v>414</v>
      </c>
      <c r="B25" t="s">
        <v>255</v>
      </c>
      <c r="C25" t="s">
        <v>330</v>
      </c>
      <c r="D25">
        <v>40502</v>
      </c>
    </row>
    <row r="26" spans="1:4" x14ac:dyDescent="0.2">
      <c r="A26" t="s">
        <v>415</v>
      </c>
      <c r="B26" t="s">
        <v>254</v>
      </c>
      <c r="C26" t="s">
        <v>416</v>
      </c>
      <c r="D26">
        <v>90101</v>
      </c>
    </row>
    <row r="27" spans="1:4" x14ac:dyDescent="0.2">
      <c r="A27" t="s">
        <v>417</v>
      </c>
      <c r="B27" t="s">
        <v>255</v>
      </c>
      <c r="C27" t="s">
        <v>302</v>
      </c>
      <c r="D27">
        <v>40204</v>
      </c>
    </row>
    <row r="28" spans="1:4" x14ac:dyDescent="0.2">
      <c r="A28" t="s">
        <v>418</v>
      </c>
      <c r="B28" t="s">
        <v>255</v>
      </c>
      <c r="C28" t="s">
        <v>419</v>
      </c>
      <c r="D28">
        <v>40302</v>
      </c>
    </row>
    <row r="29" spans="1:4" x14ac:dyDescent="0.2">
      <c r="A29" t="s">
        <v>420</v>
      </c>
      <c r="B29" t="s">
        <v>245</v>
      </c>
      <c r="C29" t="s">
        <v>337</v>
      </c>
      <c r="D29">
        <v>120702</v>
      </c>
    </row>
    <row r="30" spans="1:4" x14ac:dyDescent="0.2">
      <c r="A30" t="s">
        <v>361</v>
      </c>
      <c r="B30" t="s">
        <v>254</v>
      </c>
      <c r="C30" t="s">
        <v>421</v>
      </c>
      <c r="D30">
        <v>91102</v>
      </c>
    </row>
    <row r="31" spans="1:4" x14ac:dyDescent="0.2">
      <c r="A31" t="s">
        <v>361</v>
      </c>
      <c r="B31" t="s">
        <v>253</v>
      </c>
      <c r="C31" t="s">
        <v>422</v>
      </c>
      <c r="D31">
        <v>70402</v>
      </c>
    </row>
    <row r="32" spans="1:4" x14ac:dyDescent="0.2">
      <c r="A32" t="s">
        <v>423</v>
      </c>
      <c r="B32" t="s">
        <v>244</v>
      </c>
      <c r="C32" t="s">
        <v>424</v>
      </c>
      <c r="D32">
        <v>10306</v>
      </c>
    </row>
    <row r="33" spans="1:4" x14ac:dyDescent="0.2">
      <c r="A33" t="s">
        <v>425</v>
      </c>
      <c r="B33" t="s">
        <v>253</v>
      </c>
      <c r="C33" t="s">
        <v>357</v>
      </c>
      <c r="D33">
        <v>70202</v>
      </c>
    </row>
    <row r="34" spans="1:4" x14ac:dyDescent="0.2">
      <c r="A34" t="s">
        <v>426</v>
      </c>
      <c r="B34" t="s">
        <v>253</v>
      </c>
      <c r="C34" t="s">
        <v>422</v>
      </c>
      <c r="D34">
        <v>70403</v>
      </c>
    </row>
    <row r="35" spans="1:4" x14ac:dyDescent="0.2">
      <c r="A35" t="s">
        <v>376</v>
      </c>
      <c r="B35" t="s">
        <v>245</v>
      </c>
      <c r="C35" t="s">
        <v>401</v>
      </c>
      <c r="D35">
        <v>120303</v>
      </c>
    </row>
    <row r="36" spans="1:4" x14ac:dyDescent="0.2">
      <c r="A36" t="s">
        <v>427</v>
      </c>
      <c r="B36" t="s">
        <v>254</v>
      </c>
      <c r="C36" t="s">
        <v>428</v>
      </c>
      <c r="D36">
        <v>90202</v>
      </c>
    </row>
    <row r="37" spans="1:4" x14ac:dyDescent="0.2">
      <c r="A37" t="s">
        <v>429</v>
      </c>
      <c r="B37" t="s">
        <v>244</v>
      </c>
      <c r="C37" t="s">
        <v>430</v>
      </c>
      <c r="D37">
        <v>10213</v>
      </c>
    </row>
    <row r="38" spans="1:4" x14ac:dyDescent="0.2">
      <c r="A38" t="s">
        <v>356</v>
      </c>
      <c r="B38" t="s">
        <v>244</v>
      </c>
      <c r="C38" t="s">
        <v>397</v>
      </c>
      <c r="D38">
        <v>10403</v>
      </c>
    </row>
    <row r="39" spans="1:4" x14ac:dyDescent="0.2">
      <c r="A39" t="s">
        <v>308</v>
      </c>
      <c r="B39" t="s">
        <v>247</v>
      </c>
      <c r="C39" t="s">
        <v>406</v>
      </c>
      <c r="D39">
        <v>130701</v>
      </c>
    </row>
    <row r="40" spans="1:4" x14ac:dyDescent="0.2">
      <c r="A40" t="s">
        <v>276</v>
      </c>
      <c r="B40" t="s">
        <v>247</v>
      </c>
      <c r="C40" t="s">
        <v>406</v>
      </c>
      <c r="D40">
        <v>130702</v>
      </c>
    </row>
    <row r="41" spans="1:4" x14ac:dyDescent="0.2">
      <c r="A41" t="s">
        <v>431</v>
      </c>
      <c r="B41" t="s">
        <v>244</v>
      </c>
      <c r="C41" t="s">
        <v>397</v>
      </c>
      <c r="D41">
        <v>10402</v>
      </c>
    </row>
    <row r="42" spans="1:4" x14ac:dyDescent="0.2">
      <c r="A42" t="s">
        <v>342</v>
      </c>
      <c r="B42" t="s">
        <v>246</v>
      </c>
      <c r="C42" t="s">
        <v>246</v>
      </c>
      <c r="D42">
        <v>30101</v>
      </c>
    </row>
    <row r="43" spans="1:4" x14ac:dyDescent="0.2">
      <c r="A43" t="s">
        <v>432</v>
      </c>
      <c r="B43" t="s">
        <v>246</v>
      </c>
      <c r="C43" t="s">
        <v>246</v>
      </c>
      <c r="D43">
        <v>30102</v>
      </c>
    </row>
    <row r="44" spans="1:4" x14ac:dyDescent="0.2">
      <c r="A44" t="s">
        <v>433</v>
      </c>
      <c r="B44" t="s">
        <v>251</v>
      </c>
      <c r="C44" t="s">
        <v>395</v>
      </c>
      <c r="D44">
        <v>20105</v>
      </c>
    </row>
    <row r="45" spans="1:4" x14ac:dyDescent="0.2">
      <c r="A45" t="s">
        <v>434</v>
      </c>
      <c r="B45" t="s">
        <v>244</v>
      </c>
      <c r="C45" t="s">
        <v>244</v>
      </c>
      <c r="D45">
        <v>10102</v>
      </c>
    </row>
    <row r="46" spans="1:4" x14ac:dyDescent="0.2">
      <c r="A46" t="s">
        <v>435</v>
      </c>
      <c r="B46" t="s">
        <v>253</v>
      </c>
      <c r="C46" t="s">
        <v>357</v>
      </c>
      <c r="D46">
        <v>70203</v>
      </c>
    </row>
    <row r="47" spans="1:4" x14ac:dyDescent="0.2">
      <c r="A47" t="s">
        <v>436</v>
      </c>
      <c r="B47" t="s">
        <v>247</v>
      </c>
      <c r="C47" t="s">
        <v>437</v>
      </c>
      <c r="D47">
        <v>130402</v>
      </c>
    </row>
    <row r="48" spans="1:4" x14ac:dyDescent="0.2">
      <c r="A48" t="s">
        <v>265</v>
      </c>
      <c r="B48" t="s">
        <v>250</v>
      </c>
      <c r="C48" t="s">
        <v>407</v>
      </c>
      <c r="D48">
        <v>81007</v>
      </c>
    </row>
    <row r="49" spans="1:4" x14ac:dyDescent="0.2">
      <c r="A49" t="s">
        <v>260</v>
      </c>
      <c r="B49" t="s">
        <v>250</v>
      </c>
      <c r="C49" t="s">
        <v>407</v>
      </c>
      <c r="D49">
        <v>81002</v>
      </c>
    </row>
    <row r="50" spans="1:4" x14ac:dyDescent="0.2">
      <c r="A50" t="s">
        <v>311</v>
      </c>
      <c r="B50" t="s">
        <v>250</v>
      </c>
      <c r="C50" t="s">
        <v>250</v>
      </c>
      <c r="D50">
        <v>80807</v>
      </c>
    </row>
    <row r="51" spans="1:4" x14ac:dyDescent="0.2">
      <c r="A51" t="s">
        <v>311</v>
      </c>
      <c r="B51" t="s">
        <v>255</v>
      </c>
      <c r="C51" t="s">
        <v>438</v>
      </c>
      <c r="D51">
        <v>41302</v>
      </c>
    </row>
    <row r="52" spans="1:4" x14ac:dyDescent="0.2">
      <c r="A52" t="s">
        <v>278</v>
      </c>
      <c r="B52" t="s">
        <v>250</v>
      </c>
      <c r="C52" t="s">
        <v>250</v>
      </c>
      <c r="D52">
        <v>80806</v>
      </c>
    </row>
    <row r="53" spans="1:4" x14ac:dyDescent="0.2">
      <c r="A53" t="s">
        <v>439</v>
      </c>
      <c r="B53" t="s">
        <v>255</v>
      </c>
      <c r="C53" t="s">
        <v>440</v>
      </c>
      <c r="D53">
        <v>40602</v>
      </c>
    </row>
    <row r="54" spans="1:4" x14ac:dyDescent="0.2">
      <c r="A54" t="s">
        <v>333</v>
      </c>
      <c r="B54" t="s">
        <v>245</v>
      </c>
      <c r="C54" t="s">
        <v>286</v>
      </c>
      <c r="D54">
        <v>120601</v>
      </c>
    </row>
    <row r="55" spans="1:4" x14ac:dyDescent="0.2">
      <c r="A55" t="s">
        <v>441</v>
      </c>
      <c r="B55" t="s">
        <v>254</v>
      </c>
      <c r="C55" t="s">
        <v>442</v>
      </c>
      <c r="D55">
        <v>90402</v>
      </c>
    </row>
    <row r="56" spans="1:4" x14ac:dyDescent="0.2">
      <c r="A56" t="s">
        <v>443</v>
      </c>
      <c r="B56" t="s">
        <v>255</v>
      </c>
      <c r="C56" t="s">
        <v>444</v>
      </c>
      <c r="D56">
        <v>41202</v>
      </c>
    </row>
    <row r="57" spans="1:4" x14ac:dyDescent="0.2">
      <c r="A57" t="s">
        <v>445</v>
      </c>
      <c r="B57" t="s">
        <v>245</v>
      </c>
      <c r="C57" t="s">
        <v>446</v>
      </c>
      <c r="D57">
        <v>120102</v>
      </c>
    </row>
    <row r="58" spans="1:4" x14ac:dyDescent="0.2">
      <c r="A58" t="s">
        <v>329</v>
      </c>
      <c r="B58" t="s">
        <v>249</v>
      </c>
      <c r="C58" t="s">
        <v>317</v>
      </c>
      <c r="D58">
        <v>50202</v>
      </c>
    </row>
    <row r="59" spans="1:4" x14ac:dyDescent="0.2">
      <c r="A59" t="s">
        <v>447</v>
      </c>
      <c r="B59" t="s">
        <v>255</v>
      </c>
      <c r="C59" t="s">
        <v>444</v>
      </c>
      <c r="D59">
        <v>41203</v>
      </c>
    </row>
    <row r="60" spans="1:4" x14ac:dyDescent="0.2">
      <c r="A60" t="s">
        <v>358</v>
      </c>
      <c r="B60" t="s">
        <v>244</v>
      </c>
      <c r="C60" t="s">
        <v>244</v>
      </c>
      <c r="D60">
        <v>10101</v>
      </c>
    </row>
    <row r="61" spans="1:4" x14ac:dyDescent="0.2">
      <c r="A61" t="s">
        <v>381</v>
      </c>
      <c r="B61" t="s">
        <v>255</v>
      </c>
      <c r="C61" t="s">
        <v>419</v>
      </c>
      <c r="D61">
        <v>40301</v>
      </c>
    </row>
    <row r="62" spans="1:4" x14ac:dyDescent="0.2">
      <c r="A62" t="s">
        <v>448</v>
      </c>
      <c r="B62" t="s">
        <v>255</v>
      </c>
      <c r="C62" t="s">
        <v>400</v>
      </c>
      <c r="D62">
        <v>40401</v>
      </c>
    </row>
    <row r="63" spans="1:4" x14ac:dyDescent="0.2">
      <c r="A63" t="s">
        <v>449</v>
      </c>
      <c r="B63" t="s">
        <v>254</v>
      </c>
      <c r="C63" t="s">
        <v>442</v>
      </c>
      <c r="D63">
        <v>90403</v>
      </c>
    </row>
    <row r="64" spans="1:4" x14ac:dyDescent="0.2">
      <c r="A64" t="s">
        <v>450</v>
      </c>
      <c r="B64" t="s">
        <v>255</v>
      </c>
      <c r="C64" t="s">
        <v>451</v>
      </c>
      <c r="D64">
        <v>41002</v>
      </c>
    </row>
    <row r="65" spans="1:4" x14ac:dyDescent="0.2">
      <c r="A65" t="s">
        <v>452</v>
      </c>
      <c r="B65" t="s">
        <v>250</v>
      </c>
      <c r="C65" t="s">
        <v>453</v>
      </c>
      <c r="D65">
        <v>80602</v>
      </c>
    </row>
    <row r="66" spans="1:4" x14ac:dyDescent="0.2">
      <c r="A66" t="s">
        <v>343</v>
      </c>
      <c r="B66" t="s">
        <v>246</v>
      </c>
      <c r="C66" t="s">
        <v>246</v>
      </c>
      <c r="D66">
        <v>30103</v>
      </c>
    </row>
    <row r="67" spans="1:4" x14ac:dyDescent="0.2">
      <c r="A67" t="s">
        <v>454</v>
      </c>
      <c r="B67" t="s">
        <v>247</v>
      </c>
      <c r="C67" t="s">
        <v>437</v>
      </c>
      <c r="D67">
        <v>130403</v>
      </c>
    </row>
    <row r="68" spans="1:4" x14ac:dyDescent="0.2">
      <c r="A68" t="s">
        <v>455</v>
      </c>
      <c r="B68" t="s">
        <v>245</v>
      </c>
      <c r="C68" t="s">
        <v>392</v>
      </c>
      <c r="D68">
        <v>120501</v>
      </c>
    </row>
    <row r="69" spans="1:4" x14ac:dyDescent="0.2">
      <c r="A69" t="s">
        <v>330</v>
      </c>
      <c r="B69" t="s">
        <v>255</v>
      </c>
      <c r="C69" t="s">
        <v>330</v>
      </c>
      <c r="D69">
        <v>40503</v>
      </c>
    </row>
    <row r="70" spans="1:4" x14ac:dyDescent="0.2">
      <c r="A70" t="s">
        <v>456</v>
      </c>
      <c r="B70" t="s">
        <v>245</v>
      </c>
      <c r="C70" t="s">
        <v>457</v>
      </c>
      <c r="D70">
        <v>120802</v>
      </c>
    </row>
    <row r="71" spans="1:4" x14ac:dyDescent="0.2">
      <c r="A71" t="s">
        <v>273</v>
      </c>
      <c r="B71" t="s">
        <v>247</v>
      </c>
      <c r="C71" t="s">
        <v>413</v>
      </c>
      <c r="D71">
        <v>130107</v>
      </c>
    </row>
    <row r="72" spans="1:4" x14ac:dyDescent="0.2">
      <c r="A72" t="s">
        <v>458</v>
      </c>
      <c r="B72" t="s">
        <v>251</v>
      </c>
      <c r="C72" t="s">
        <v>409</v>
      </c>
      <c r="D72">
        <v>20210</v>
      </c>
    </row>
    <row r="73" spans="1:4" x14ac:dyDescent="0.2">
      <c r="A73" t="s">
        <v>459</v>
      </c>
      <c r="B73" t="s">
        <v>252</v>
      </c>
      <c r="C73" t="s">
        <v>460</v>
      </c>
      <c r="D73">
        <v>60502</v>
      </c>
    </row>
    <row r="74" spans="1:4" x14ac:dyDescent="0.2">
      <c r="A74" t="s">
        <v>459</v>
      </c>
      <c r="B74" t="s">
        <v>247</v>
      </c>
      <c r="C74" t="s">
        <v>437</v>
      </c>
      <c r="D74">
        <v>130404</v>
      </c>
    </row>
    <row r="75" spans="1:4" x14ac:dyDescent="0.2">
      <c r="A75" t="s">
        <v>459</v>
      </c>
      <c r="B75" t="s">
        <v>251</v>
      </c>
      <c r="C75" t="s">
        <v>409</v>
      </c>
      <c r="D75">
        <v>20202</v>
      </c>
    </row>
    <row r="76" spans="1:4" x14ac:dyDescent="0.2">
      <c r="A76" t="s">
        <v>461</v>
      </c>
      <c r="B76" t="s">
        <v>246</v>
      </c>
      <c r="C76" t="s">
        <v>462</v>
      </c>
      <c r="D76">
        <v>30402</v>
      </c>
    </row>
    <row r="77" spans="1:4" x14ac:dyDescent="0.2">
      <c r="A77" t="s">
        <v>290</v>
      </c>
      <c r="B77" t="s">
        <v>250</v>
      </c>
      <c r="C77" t="s">
        <v>250</v>
      </c>
      <c r="D77">
        <v>80815</v>
      </c>
    </row>
    <row r="78" spans="1:4" x14ac:dyDescent="0.2">
      <c r="A78" t="s">
        <v>463</v>
      </c>
      <c r="B78" t="s">
        <v>247</v>
      </c>
      <c r="C78" t="s">
        <v>464</v>
      </c>
      <c r="D78">
        <v>130302</v>
      </c>
    </row>
    <row r="79" spans="1:4" x14ac:dyDescent="0.2">
      <c r="A79" t="s">
        <v>465</v>
      </c>
      <c r="B79" t="s">
        <v>245</v>
      </c>
      <c r="C79" t="s">
        <v>286</v>
      </c>
      <c r="D79">
        <v>120610</v>
      </c>
    </row>
    <row r="80" spans="1:4" x14ac:dyDescent="0.2">
      <c r="A80" t="s">
        <v>466</v>
      </c>
      <c r="B80" t="s">
        <v>255</v>
      </c>
      <c r="C80" t="s">
        <v>400</v>
      </c>
      <c r="D80">
        <v>40402</v>
      </c>
    </row>
    <row r="81" spans="1:4" x14ac:dyDescent="0.2">
      <c r="A81" t="s">
        <v>467</v>
      </c>
      <c r="B81" t="s">
        <v>254</v>
      </c>
      <c r="C81" t="s">
        <v>421</v>
      </c>
      <c r="D81">
        <v>91103</v>
      </c>
    </row>
    <row r="82" spans="1:4" x14ac:dyDescent="0.2">
      <c r="A82" t="s">
        <v>468</v>
      </c>
      <c r="B82" t="s">
        <v>254</v>
      </c>
      <c r="C82" t="s">
        <v>428</v>
      </c>
      <c r="D82">
        <v>90201</v>
      </c>
    </row>
    <row r="83" spans="1:4" x14ac:dyDescent="0.2">
      <c r="A83" t="s">
        <v>469</v>
      </c>
      <c r="B83" t="s">
        <v>254</v>
      </c>
      <c r="C83" t="s">
        <v>394</v>
      </c>
      <c r="D83">
        <v>90902</v>
      </c>
    </row>
    <row r="84" spans="1:4" x14ac:dyDescent="0.2">
      <c r="A84" t="s">
        <v>470</v>
      </c>
      <c r="B84" t="s">
        <v>245</v>
      </c>
      <c r="C84" t="s">
        <v>446</v>
      </c>
      <c r="D84">
        <v>120103</v>
      </c>
    </row>
    <row r="85" spans="1:4" x14ac:dyDescent="0.2">
      <c r="A85" t="s">
        <v>471</v>
      </c>
      <c r="B85" t="s">
        <v>253</v>
      </c>
      <c r="C85" t="s">
        <v>404</v>
      </c>
      <c r="D85">
        <v>70710</v>
      </c>
    </row>
    <row r="86" spans="1:4" x14ac:dyDescent="0.2">
      <c r="A86" t="s">
        <v>472</v>
      </c>
      <c r="B86" t="s">
        <v>249</v>
      </c>
      <c r="C86" t="s">
        <v>473</v>
      </c>
      <c r="D86">
        <v>50102</v>
      </c>
    </row>
    <row r="87" spans="1:4" x14ac:dyDescent="0.2">
      <c r="A87" t="s">
        <v>474</v>
      </c>
      <c r="B87" t="s">
        <v>247</v>
      </c>
      <c r="C87" t="s">
        <v>464</v>
      </c>
      <c r="D87">
        <v>130303</v>
      </c>
    </row>
    <row r="88" spans="1:4" x14ac:dyDescent="0.2">
      <c r="A88" t="s">
        <v>475</v>
      </c>
      <c r="B88" t="s">
        <v>255</v>
      </c>
      <c r="C88" t="s">
        <v>396</v>
      </c>
      <c r="D88">
        <v>40108</v>
      </c>
    </row>
    <row r="89" spans="1:4" x14ac:dyDescent="0.2">
      <c r="A89" t="s">
        <v>476</v>
      </c>
      <c r="B89" t="s">
        <v>254</v>
      </c>
      <c r="C89" t="s">
        <v>477</v>
      </c>
      <c r="D89">
        <v>91007</v>
      </c>
    </row>
    <row r="90" spans="1:4" x14ac:dyDescent="0.2">
      <c r="A90" t="s">
        <v>478</v>
      </c>
      <c r="B90" t="s">
        <v>253</v>
      </c>
      <c r="C90" t="s">
        <v>404</v>
      </c>
      <c r="D90">
        <v>70703</v>
      </c>
    </row>
    <row r="91" spans="1:4" x14ac:dyDescent="0.2">
      <c r="A91" t="s">
        <v>479</v>
      </c>
      <c r="B91" t="s">
        <v>255</v>
      </c>
      <c r="C91" t="s">
        <v>451</v>
      </c>
      <c r="D91">
        <v>41003</v>
      </c>
    </row>
    <row r="92" spans="1:4" x14ac:dyDescent="0.2">
      <c r="A92" t="s">
        <v>480</v>
      </c>
      <c r="B92" t="s">
        <v>251</v>
      </c>
      <c r="C92" t="s">
        <v>481</v>
      </c>
      <c r="D92">
        <v>20602</v>
      </c>
    </row>
    <row r="93" spans="1:4" x14ac:dyDescent="0.2">
      <c r="A93" t="s">
        <v>480</v>
      </c>
      <c r="B93" t="s">
        <v>245</v>
      </c>
      <c r="C93" t="s">
        <v>337</v>
      </c>
      <c r="D93">
        <v>120708</v>
      </c>
    </row>
    <row r="94" spans="1:4" x14ac:dyDescent="0.2">
      <c r="A94" t="s">
        <v>362</v>
      </c>
      <c r="B94" t="s">
        <v>254</v>
      </c>
      <c r="C94" t="s">
        <v>482</v>
      </c>
      <c r="D94">
        <v>90301</v>
      </c>
    </row>
    <row r="95" spans="1:4" x14ac:dyDescent="0.2">
      <c r="A95" t="s">
        <v>348</v>
      </c>
      <c r="B95" t="s">
        <v>250</v>
      </c>
      <c r="C95" t="s">
        <v>483</v>
      </c>
      <c r="D95">
        <v>80502</v>
      </c>
    </row>
    <row r="96" spans="1:4" x14ac:dyDescent="0.2">
      <c r="A96" t="s">
        <v>484</v>
      </c>
      <c r="B96" t="s">
        <v>251</v>
      </c>
      <c r="C96" t="s">
        <v>485</v>
      </c>
      <c r="D96">
        <v>20402</v>
      </c>
    </row>
    <row r="97" spans="1:4" x14ac:dyDescent="0.2">
      <c r="A97" t="s">
        <v>325</v>
      </c>
      <c r="B97" t="s">
        <v>247</v>
      </c>
      <c r="C97" t="s">
        <v>464</v>
      </c>
      <c r="D97">
        <v>130301</v>
      </c>
    </row>
    <row r="98" spans="1:4" x14ac:dyDescent="0.2">
      <c r="A98" t="s">
        <v>486</v>
      </c>
      <c r="B98" t="s">
        <v>254</v>
      </c>
      <c r="C98" t="s">
        <v>477</v>
      </c>
      <c r="D98">
        <v>91009</v>
      </c>
    </row>
    <row r="99" spans="1:4" x14ac:dyDescent="0.2">
      <c r="A99" t="s">
        <v>487</v>
      </c>
      <c r="B99" t="s">
        <v>245</v>
      </c>
      <c r="C99" t="s">
        <v>488</v>
      </c>
      <c r="D99">
        <v>120202</v>
      </c>
    </row>
    <row r="100" spans="1:4" x14ac:dyDescent="0.2">
      <c r="A100" t="s">
        <v>307</v>
      </c>
      <c r="B100" t="s">
        <v>246</v>
      </c>
      <c r="C100" t="s">
        <v>246</v>
      </c>
      <c r="D100">
        <v>30104</v>
      </c>
    </row>
    <row r="101" spans="1:4" x14ac:dyDescent="0.2">
      <c r="A101" t="s">
        <v>489</v>
      </c>
      <c r="B101" t="s">
        <v>254</v>
      </c>
      <c r="C101" t="s">
        <v>421</v>
      </c>
      <c r="D101">
        <v>91104</v>
      </c>
    </row>
    <row r="102" spans="1:4" x14ac:dyDescent="0.2">
      <c r="A102" t="s">
        <v>490</v>
      </c>
      <c r="B102" t="s">
        <v>254</v>
      </c>
      <c r="C102" t="s">
        <v>491</v>
      </c>
      <c r="D102">
        <v>90705</v>
      </c>
    </row>
    <row r="103" spans="1:4" x14ac:dyDescent="0.2">
      <c r="A103" t="s">
        <v>492</v>
      </c>
      <c r="B103" t="s">
        <v>244</v>
      </c>
      <c r="C103" t="s">
        <v>244</v>
      </c>
      <c r="D103">
        <v>10103</v>
      </c>
    </row>
    <row r="104" spans="1:4" x14ac:dyDescent="0.2">
      <c r="A104" t="s">
        <v>493</v>
      </c>
      <c r="B104" t="s">
        <v>254</v>
      </c>
      <c r="C104" t="s">
        <v>494</v>
      </c>
      <c r="D104">
        <v>90606</v>
      </c>
    </row>
    <row r="105" spans="1:4" x14ac:dyDescent="0.2">
      <c r="A105" t="s">
        <v>495</v>
      </c>
      <c r="B105" t="s">
        <v>247</v>
      </c>
      <c r="C105" t="s">
        <v>464</v>
      </c>
      <c r="D105">
        <v>130304</v>
      </c>
    </row>
    <row r="106" spans="1:4" x14ac:dyDescent="0.2">
      <c r="A106" t="s">
        <v>496</v>
      </c>
      <c r="B106" t="s">
        <v>245</v>
      </c>
      <c r="C106" t="s">
        <v>446</v>
      </c>
      <c r="D106">
        <v>120104</v>
      </c>
    </row>
    <row r="107" spans="1:4" x14ac:dyDescent="0.2">
      <c r="A107" t="s">
        <v>497</v>
      </c>
      <c r="B107" t="s">
        <v>245</v>
      </c>
      <c r="C107" t="s">
        <v>401</v>
      </c>
      <c r="D107">
        <v>120304</v>
      </c>
    </row>
    <row r="108" spans="1:4" x14ac:dyDescent="0.2">
      <c r="A108" t="s">
        <v>498</v>
      </c>
      <c r="B108" t="s">
        <v>254</v>
      </c>
      <c r="C108" t="s">
        <v>499</v>
      </c>
      <c r="D108">
        <v>90502</v>
      </c>
    </row>
    <row r="109" spans="1:4" x14ac:dyDescent="0.2">
      <c r="A109" t="s">
        <v>500</v>
      </c>
      <c r="B109" t="s">
        <v>245</v>
      </c>
      <c r="C109" t="s">
        <v>446</v>
      </c>
      <c r="D109">
        <v>120105</v>
      </c>
    </row>
    <row r="110" spans="1:4" x14ac:dyDescent="0.2">
      <c r="A110" t="s">
        <v>501</v>
      </c>
      <c r="B110" t="s">
        <v>245</v>
      </c>
      <c r="C110" t="s">
        <v>502</v>
      </c>
      <c r="D110">
        <v>120401</v>
      </c>
    </row>
    <row r="111" spans="1:4" x14ac:dyDescent="0.2">
      <c r="A111" t="s">
        <v>503</v>
      </c>
      <c r="B111" t="s">
        <v>252</v>
      </c>
      <c r="C111" t="s">
        <v>504</v>
      </c>
      <c r="D111">
        <v>60402</v>
      </c>
    </row>
    <row r="112" spans="1:4" x14ac:dyDescent="0.2">
      <c r="A112" t="s">
        <v>334</v>
      </c>
      <c r="B112" t="s">
        <v>245</v>
      </c>
      <c r="C112" t="s">
        <v>392</v>
      </c>
      <c r="D112">
        <v>120504</v>
      </c>
    </row>
    <row r="113" spans="1:4" x14ac:dyDescent="0.2">
      <c r="A113" t="s">
        <v>505</v>
      </c>
      <c r="B113" t="s">
        <v>254</v>
      </c>
      <c r="C113" t="s">
        <v>482</v>
      </c>
      <c r="D113">
        <v>90302</v>
      </c>
    </row>
    <row r="114" spans="1:4" x14ac:dyDescent="0.2">
      <c r="A114" t="s">
        <v>506</v>
      </c>
      <c r="B114" t="s">
        <v>245</v>
      </c>
      <c r="C114" t="s">
        <v>401</v>
      </c>
      <c r="D114">
        <v>120305</v>
      </c>
    </row>
    <row r="115" spans="1:4" x14ac:dyDescent="0.2">
      <c r="A115" t="s">
        <v>345</v>
      </c>
      <c r="B115" t="s">
        <v>255</v>
      </c>
      <c r="C115" t="s">
        <v>507</v>
      </c>
      <c r="D115">
        <v>41402</v>
      </c>
    </row>
    <row r="116" spans="1:4" x14ac:dyDescent="0.2">
      <c r="A116" t="s">
        <v>279</v>
      </c>
      <c r="B116" t="s">
        <v>247</v>
      </c>
      <c r="C116" t="s">
        <v>413</v>
      </c>
      <c r="D116">
        <v>130108</v>
      </c>
    </row>
    <row r="117" spans="1:4" x14ac:dyDescent="0.2">
      <c r="A117" t="s">
        <v>508</v>
      </c>
      <c r="B117" t="s">
        <v>255</v>
      </c>
      <c r="C117" t="s">
        <v>438</v>
      </c>
      <c r="D117">
        <v>41303</v>
      </c>
    </row>
    <row r="118" spans="1:4" x14ac:dyDescent="0.2">
      <c r="A118" t="s">
        <v>509</v>
      </c>
      <c r="B118" t="s">
        <v>247</v>
      </c>
      <c r="C118" t="s">
        <v>437</v>
      </c>
      <c r="D118">
        <v>130401</v>
      </c>
    </row>
    <row r="119" spans="1:4" x14ac:dyDescent="0.2">
      <c r="A119" t="s">
        <v>283</v>
      </c>
      <c r="B119" t="s">
        <v>244</v>
      </c>
      <c r="C119" t="s">
        <v>430</v>
      </c>
      <c r="D119">
        <v>10201</v>
      </c>
    </row>
    <row r="120" spans="1:4" x14ac:dyDescent="0.2">
      <c r="A120" t="s">
        <v>473</v>
      </c>
      <c r="B120" t="s">
        <v>249</v>
      </c>
      <c r="C120" t="s">
        <v>473</v>
      </c>
      <c r="D120">
        <v>50103</v>
      </c>
    </row>
    <row r="121" spans="1:4" x14ac:dyDescent="0.2">
      <c r="A121" t="s">
        <v>483</v>
      </c>
      <c r="B121" t="s">
        <v>252</v>
      </c>
      <c r="C121" t="s">
        <v>510</v>
      </c>
      <c r="D121">
        <v>60202</v>
      </c>
    </row>
    <row r="122" spans="1:4" x14ac:dyDescent="0.2">
      <c r="A122" t="s">
        <v>287</v>
      </c>
      <c r="B122" t="s">
        <v>250</v>
      </c>
      <c r="C122" t="s">
        <v>483</v>
      </c>
      <c r="D122">
        <v>80501</v>
      </c>
    </row>
    <row r="123" spans="1:4" x14ac:dyDescent="0.2">
      <c r="A123" t="s">
        <v>511</v>
      </c>
      <c r="B123" t="s">
        <v>247</v>
      </c>
      <c r="C123" t="s">
        <v>437</v>
      </c>
      <c r="D123">
        <v>130405</v>
      </c>
    </row>
    <row r="124" spans="1:4" x14ac:dyDescent="0.2">
      <c r="A124" t="s">
        <v>338</v>
      </c>
      <c r="B124" t="s">
        <v>245</v>
      </c>
      <c r="C124" t="s">
        <v>401</v>
      </c>
      <c r="D124">
        <v>120301</v>
      </c>
    </row>
    <row r="125" spans="1:4" x14ac:dyDescent="0.2">
      <c r="A125" t="s">
        <v>512</v>
      </c>
      <c r="B125" t="s">
        <v>251</v>
      </c>
      <c r="C125" t="s">
        <v>481</v>
      </c>
      <c r="D125">
        <v>20604</v>
      </c>
    </row>
    <row r="126" spans="1:4" x14ac:dyDescent="0.2">
      <c r="A126" t="s">
        <v>385</v>
      </c>
      <c r="B126" t="s">
        <v>250</v>
      </c>
      <c r="C126" t="s">
        <v>453</v>
      </c>
      <c r="D126">
        <v>80601</v>
      </c>
    </row>
    <row r="127" spans="1:4" x14ac:dyDescent="0.2">
      <c r="A127" t="s">
        <v>255</v>
      </c>
      <c r="B127" t="s">
        <v>255</v>
      </c>
      <c r="C127" t="s">
        <v>440</v>
      </c>
      <c r="D127">
        <v>40604</v>
      </c>
    </row>
    <row r="128" spans="1:4" x14ac:dyDescent="0.2">
      <c r="A128" t="s">
        <v>513</v>
      </c>
      <c r="B128" t="s">
        <v>244</v>
      </c>
      <c r="C128" t="s">
        <v>424</v>
      </c>
      <c r="D128">
        <v>10301</v>
      </c>
    </row>
    <row r="129" spans="1:4" x14ac:dyDescent="0.2">
      <c r="A129" t="s">
        <v>514</v>
      </c>
      <c r="B129" t="s">
        <v>254</v>
      </c>
      <c r="C129" t="s">
        <v>428</v>
      </c>
      <c r="D129">
        <v>90203</v>
      </c>
    </row>
    <row r="130" spans="1:4" x14ac:dyDescent="0.2">
      <c r="A130" t="s">
        <v>515</v>
      </c>
      <c r="B130" t="s">
        <v>252</v>
      </c>
      <c r="C130" t="s">
        <v>516</v>
      </c>
      <c r="D130">
        <v>60101</v>
      </c>
    </row>
    <row r="131" spans="1:4" x14ac:dyDescent="0.2">
      <c r="A131" t="s">
        <v>517</v>
      </c>
      <c r="B131" t="s">
        <v>252</v>
      </c>
      <c r="C131" t="s">
        <v>510</v>
      </c>
      <c r="D131">
        <v>60203</v>
      </c>
    </row>
    <row r="132" spans="1:4" x14ac:dyDescent="0.2">
      <c r="A132" t="s">
        <v>518</v>
      </c>
      <c r="B132" t="s">
        <v>253</v>
      </c>
      <c r="C132" t="s">
        <v>422</v>
      </c>
      <c r="D132">
        <v>70405</v>
      </c>
    </row>
    <row r="133" spans="1:4" x14ac:dyDescent="0.2">
      <c r="A133" t="s">
        <v>519</v>
      </c>
      <c r="B133" t="s">
        <v>252</v>
      </c>
      <c r="C133" t="s">
        <v>520</v>
      </c>
      <c r="D133">
        <v>60702</v>
      </c>
    </row>
    <row r="134" spans="1:4" x14ac:dyDescent="0.2">
      <c r="A134" t="s">
        <v>521</v>
      </c>
      <c r="B134" t="s">
        <v>247</v>
      </c>
      <c r="C134" t="s">
        <v>464</v>
      </c>
      <c r="D134">
        <v>130305</v>
      </c>
    </row>
    <row r="135" spans="1:4" x14ac:dyDescent="0.2">
      <c r="A135" t="s">
        <v>522</v>
      </c>
      <c r="B135" t="s">
        <v>247</v>
      </c>
      <c r="C135" t="s">
        <v>464</v>
      </c>
      <c r="D135">
        <v>130306</v>
      </c>
    </row>
    <row r="136" spans="1:4" x14ac:dyDescent="0.2">
      <c r="A136" t="s">
        <v>523</v>
      </c>
      <c r="B136" t="s">
        <v>246</v>
      </c>
      <c r="C136" t="s">
        <v>246</v>
      </c>
      <c r="D136">
        <v>30105</v>
      </c>
    </row>
    <row r="137" spans="1:4" x14ac:dyDescent="0.2">
      <c r="A137" t="s">
        <v>327</v>
      </c>
      <c r="B137" t="s">
        <v>524</v>
      </c>
      <c r="C137" t="s">
        <v>525</v>
      </c>
      <c r="D137">
        <v>110101</v>
      </c>
    </row>
    <row r="138" spans="1:4" x14ac:dyDescent="0.2">
      <c r="A138" t="s">
        <v>526</v>
      </c>
      <c r="B138" t="s">
        <v>255</v>
      </c>
      <c r="C138" t="s">
        <v>440</v>
      </c>
      <c r="D138">
        <v>40603</v>
      </c>
    </row>
    <row r="139" spans="1:4" x14ac:dyDescent="0.2">
      <c r="A139" t="s">
        <v>527</v>
      </c>
      <c r="B139" t="s">
        <v>244</v>
      </c>
      <c r="C139" t="s">
        <v>430</v>
      </c>
      <c r="D139">
        <v>10208</v>
      </c>
    </row>
    <row r="140" spans="1:4" x14ac:dyDescent="0.2">
      <c r="A140" t="s">
        <v>251</v>
      </c>
      <c r="B140" t="s">
        <v>251</v>
      </c>
      <c r="C140" t="s">
        <v>481</v>
      </c>
      <c r="D140">
        <v>20603</v>
      </c>
    </row>
    <row r="141" spans="1:4" x14ac:dyDescent="0.2">
      <c r="A141" t="s">
        <v>528</v>
      </c>
      <c r="B141" t="s">
        <v>246</v>
      </c>
      <c r="C141" t="s">
        <v>529</v>
      </c>
      <c r="D141">
        <v>30302</v>
      </c>
    </row>
    <row r="142" spans="1:4" x14ac:dyDescent="0.2">
      <c r="A142" t="s">
        <v>530</v>
      </c>
      <c r="B142" t="s">
        <v>250</v>
      </c>
      <c r="C142" t="s">
        <v>483</v>
      </c>
      <c r="D142">
        <v>80507</v>
      </c>
    </row>
    <row r="143" spans="1:4" x14ac:dyDescent="0.2">
      <c r="A143" t="s">
        <v>531</v>
      </c>
      <c r="B143" t="s">
        <v>249</v>
      </c>
      <c r="C143" t="s">
        <v>317</v>
      </c>
      <c r="D143">
        <v>50209</v>
      </c>
    </row>
    <row r="144" spans="1:4" x14ac:dyDescent="0.2">
      <c r="A144" t="s">
        <v>532</v>
      </c>
      <c r="B144" t="s">
        <v>255</v>
      </c>
      <c r="C144" t="s">
        <v>419</v>
      </c>
      <c r="D144">
        <v>40303</v>
      </c>
    </row>
    <row r="145" spans="1:4" x14ac:dyDescent="0.2">
      <c r="A145" t="s">
        <v>533</v>
      </c>
      <c r="B145" t="s">
        <v>254</v>
      </c>
      <c r="C145" t="s">
        <v>499</v>
      </c>
      <c r="D145">
        <v>90503</v>
      </c>
    </row>
    <row r="146" spans="1:4" x14ac:dyDescent="0.2">
      <c r="A146" t="s">
        <v>533</v>
      </c>
      <c r="B146" t="s">
        <v>253</v>
      </c>
      <c r="C146" t="s">
        <v>422</v>
      </c>
      <c r="D146">
        <v>70404</v>
      </c>
    </row>
    <row r="147" spans="1:4" x14ac:dyDescent="0.2">
      <c r="A147" t="s">
        <v>534</v>
      </c>
      <c r="B147" t="s">
        <v>254</v>
      </c>
      <c r="C147" t="s">
        <v>300</v>
      </c>
      <c r="D147">
        <v>90802</v>
      </c>
    </row>
    <row r="148" spans="1:4" x14ac:dyDescent="0.2">
      <c r="A148" t="s">
        <v>535</v>
      </c>
      <c r="B148" t="s">
        <v>254</v>
      </c>
      <c r="C148" t="s">
        <v>494</v>
      </c>
      <c r="D148">
        <v>90607</v>
      </c>
    </row>
    <row r="149" spans="1:4" x14ac:dyDescent="0.2">
      <c r="A149" t="s">
        <v>281</v>
      </c>
      <c r="B149" t="s">
        <v>246</v>
      </c>
      <c r="C149" t="s">
        <v>246</v>
      </c>
      <c r="D149">
        <v>30107</v>
      </c>
    </row>
    <row r="150" spans="1:4" x14ac:dyDescent="0.2">
      <c r="A150" t="s">
        <v>336</v>
      </c>
      <c r="B150" t="s">
        <v>246</v>
      </c>
      <c r="C150" t="s">
        <v>246</v>
      </c>
      <c r="D150">
        <v>30115</v>
      </c>
    </row>
    <row r="151" spans="1:4" x14ac:dyDescent="0.2">
      <c r="A151" t="s">
        <v>536</v>
      </c>
      <c r="B151" t="s">
        <v>246</v>
      </c>
      <c r="C151" t="s">
        <v>537</v>
      </c>
      <c r="D151">
        <v>30502</v>
      </c>
    </row>
    <row r="152" spans="1:4" x14ac:dyDescent="0.2">
      <c r="A152" t="s">
        <v>538</v>
      </c>
      <c r="B152" t="s">
        <v>249</v>
      </c>
      <c r="C152" t="s">
        <v>394</v>
      </c>
      <c r="D152">
        <v>50314</v>
      </c>
    </row>
    <row r="153" spans="1:4" x14ac:dyDescent="0.2">
      <c r="A153" t="s">
        <v>539</v>
      </c>
      <c r="B153" t="s">
        <v>255</v>
      </c>
      <c r="C153" t="s">
        <v>507</v>
      </c>
      <c r="D153">
        <v>41403</v>
      </c>
    </row>
    <row r="154" spans="1:4" x14ac:dyDescent="0.2">
      <c r="A154" t="s">
        <v>303</v>
      </c>
      <c r="B154" t="s">
        <v>250</v>
      </c>
      <c r="C154" t="s">
        <v>250</v>
      </c>
      <c r="D154">
        <v>80805</v>
      </c>
    </row>
    <row r="155" spans="1:4" x14ac:dyDescent="0.2">
      <c r="A155" t="s">
        <v>277</v>
      </c>
      <c r="B155" t="s">
        <v>255</v>
      </c>
      <c r="C155" t="s">
        <v>440</v>
      </c>
      <c r="D155">
        <v>40601</v>
      </c>
    </row>
    <row r="156" spans="1:4" x14ac:dyDescent="0.2">
      <c r="A156" t="s">
        <v>339</v>
      </c>
      <c r="B156" t="s">
        <v>255</v>
      </c>
      <c r="C156" t="s">
        <v>440</v>
      </c>
      <c r="D156">
        <v>40611</v>
      </c>
    </row>
    <row r="157" spans="1:4" x14ac:dyDescent="0.2">
      <c r="A157" t="s">
        <v>379</v>
      </c>
      <c r="B157" t="s">
        <v>255</v>
      </c>
      <c r="C157" t="s">
        <v>440</v>
      </c>
      <c r="D157">
        <v>40612</v>
      </c>
    </row>
    <row r="158" spans="1:4" x14ac:dyDescent="0.2">
      <c r="A158" t="s">
        <v>540</v>
      </c>
      <c r="B158" t="s">
        <v>245</v>
      </c>
      <c r="C158" t="s">
        <v>401</v>
      </c>
      <c r="D158">
        <v>120313</v>
      </c>
    </row>
    <row r="159" spans="1:4" x14ac:dyDescent="0.2">
      <c r="A159" t="s">
        <v>541</v>
      </c>
      <c r="B159" t="s">
        <v>245</v>
      </c>
      <c r="C159" t="s">
        <v>401</v>
      </c>
      <c r="D159">
        <v>120315</v>
      </c>
    </row>
    <row r="160" spans="1:4" x14ac:dyDescent="0.2">
      <c r="A160" t="s">
        <v>542</v>
      </c>
      <c r="B160" t="s">
        <v>255</v>
      </c>
      <c r="C160" t="s">
        <v>396</v>
      </c>
      <c r="D160">
        <v>40102</v>
      </c>
    </row>
    <row r="161" spans="1:4" x14ac:dyDescent="0.2">
      <c r="A161" t="s">
        <v>344</v>
      </c>
      <c r="B161" t="s">
        <v>255</v>
      </c>
      <c r="C161" t="s">
        <v>543</v>
      </c>
      <c r="D161">
        <v>40701</v>
      </c>
    </row>
    <row r="162" spans="1:4" x14ac:dyDescent="0.2">
      <c r="A162" t="s">
        <v>544</v>
      </c>
      <c r="B162" t="s">
        <v>255</v>
      </c>
      <c r="C162" t="s">
        <v>451</v>
      </c>
      <c r="D162">
        <v>41007</v>
      </c>
    </row>
    <row r="163" spans="1:4" x14ac:dyDescent="0.2">
      <c r="A163" t="s">
        <v>295</v>
      </c>
      <c r="B163" t="s">
        <v>250</v>
      </c>
      <c r="C163" t="s">
        <v>250</v>
      </c>
      <c r="D163">
        <v>80826</v>
      </c>
    </row>
    <row r="164" spans="1:4" x14ac:dyDescent="0.2">
      <c r="A164" t="s">
        <v>545</v>
      </c>
      <c r="B164" t="s">
        <v>255</v>
      </c>
      <c r="C164" t="s">
        <v>543</v>
      </c>
      <c r="D164">
        <v>40702</v>
      </c>
    </row>
    <row r="165" spans="1:4" x14ac:dyDescent="0.2">
      <c r="A165" t="s">
        <v>546</v>
      </c>
      <c r="B165" t="s">
        <v>254</v>
      </c>
      <c r="C165" t="s">
        <v>477</v>
      </c>
      <c r="D165">
        <v>91010</v>
      </c>
    </row>
    <row r="166" spans="1:4" x14ac:dyDescent="0.2">
      <c r="A166" t="s">
        <v>547</v>
      </c>
      <c r="B166" t="s">
        <v>254</v>
      </c>
      <c r="C166" t="s">
        <v>394</v>
      </c>
      <c r="D166">
        <v>90903</v>
      </c>
    </row>
    <row r="167" spans="1:4" x14ac:dyDescent="0.2">
      <c r="A167" t="s">
        <v>377</v>
      </c>
      <c r="B167" t="s">
        <v>247</v>
      </c>
      <c r="C167" t="s">
        <v>406</v>
      </c>
      <c r="D167">
        <v>130705</v>
      </c>
    </row>
    <row r="168" spans="1:4" x14ac:dyDescent="0.2">
      <c r="A168" t="s">
        <v>548</v>
      </c>
      <c r="B168" t="s">
        <v>254</v>
      </c>
      <c r="C168" t="s">
        <v>482</v>
      </c>
      <c r="D168">
        <v>90307</v>
      </c>
    </row>
    <row r="169" spans="1:4" x14ac:dyDescent="0.2">
      <c r="A169" t="s">
        <v>549</v>
      </c>
      <c r="B169" t="s">
        <v>245</v>
      </c>
      <c r="C169" t="s">
        <v>392</v>
      </c>
      <c r="D169">
        <v>120505</v>
      </c>
    </row>
    <row r="170" spans="1:4" x14ac:dyDescent="0.2">
      <c r="A170" t="s">
        <v>550</v>
      </c>
      <c r="B170" t="s">
        <v>252</v>
      </c>
      <c r="C170" t="s">
        <v>551</v>
      </c>
      <c r="D170">
        <v>60604</v>
      </c>
    </row>
    <row r="171" spans="1:4" x14ac:dyDescent="0.2">
      <c r="A171" t="s">
        <v>552</v>
      </c>
      <c r="B171" t="s">
        <v>254</v>
      </c>
      <c r="C171" t="s">
        <v>416</v>
      </c>
      <c r="D171">
        <v>90102</v>
      </c>
    </row>
    <row r="172" spans="1:4" x14ac:dyDescent="0.2">
      <c r="A172" t="s">
        <v>553</v>
      </c>
      <c r="B172" t="s">
        <v>253</v>
      </c>
      <c r="C172" t="s">
        <v>404</v>
      </c>
      <c r="D172">
        <v>70704</v>
      </c>
    </row>
    <row r="173" spans="1:4" x14ac:dyDescent="0.2">
      <c r="A173" t="s">
        <v>554</v>
      </c>
      <c r="B173" t="s">
        <v>255</v>
      </c>
      <c r="C173" t="s">
        <v>330</v>
      </c>
      <c r="D173">
        <v>40513</v>
      </c>
    </row>
    <row r="174" spans="1:4" x14ac:dyDescent="0.2">
      <c r="A174" t="s">
        <v>555</v>
      </c>
      <c r="B174" t="s">
        <v>253</v>
      </c>
      <c r="C174" t="s">
        <v>404</v>
      </c>
      <c r="D174">
        <v>70705</v>
      </c>
    </row>
    <row r="175" spans="1:4" x14ac:dyDescent="0.2">
      <c r="A175" t="s">
        <v>555</v>
      </c>
      <c r="B175" t="s">
        <v>254</v>
      </c>
      <c r="C175" t="s">
        <v>411</v>
      </c>
      <c r="D175">
        <v>91203</v>
      </c>
    </row>
    <row r="176" spans="1:4" x14ac:dyDescent="0.2">
      <c r="A176" t="s">
        <v>555</v>
      </c>
      <c r="B176" t="s">
        <v>247</v>
      </c>
      <c r="C176" t="s">
        <v>464</v>
      </c>
      <c r="D176">
        <v>130307</v>
      </c>
    </row>
    <row r="177" spans="1:4" x14ac:dyDescent="0.2">
      <c r="A177" t="s">
        <v>556</v>
      </c>
      <c r="B177" t="s">
        <v>252</v>
      </c>
      <c r="C177" t="s">
        <v>557</v>
      </c>
      <c r="D177">
        <v>60303</v>
      </c>
    </row>
    <row r="178" spans="1:4" x14ac:dyDescent="0.2">
      <c r="A178" t="s">
        <v>558</v>
      </c>
      <c r="B178" t="s">
        <v>253</v>
      </c>
      <c r="C178" t="s">
        <v>559</v>
      </c>
      <c r="D178">
        <v>70602</v>
      </c>
    </row>
    <row r="179" spans="1:4" x14ac:dyDescent="0.2">
      <c r="A179" t="s">
        <v>560</v>
      </c>
      <c r="B179" t="s">
        <v>251</v>
      </c>
      <c r="C179" t="s">
        <v>485</v>
      </c>
      <c r="D179">
        <v>20403</v>
      </c>
    </row>
    <row r="180" spans="1:4" x14ac:dyDescent="0.2">
      <c r="A180" t="s">
        <v>561</v>
      </c>
      <c r="B180" t="s">
        <v>252</v>
      </c>
      <c r="C180" t="s">
        <v>557</v>
      </c>
      <c r="D180">
        <v>60302</v>
      </c>
    </row>
    <row r="181" spans="1:4" x14ac:dyDescent="0.2">
      <c r="A181" t="s">
        <v>562</v>
      </c>
      <c r="B181" t="s">
        <v>253</v>
      </c>
      <c r="C181" t="s">
        <v>357</v>
      </c>
      <c r="D181">
        <v>70204</v>
      </c>
    </row>
    <row r="182" spans="1:4" x14ac:dyDescent="0.2">
      <c r="A182" t="s">
        <v>563</v>
      </c>
      <c r="B182" t="s">
        <v>252</v>
      </c>
      <c r="C182" t="s">
        <v>557</v>
      </c>
      <c r="D182">
        <v>60304</v>
      </c>
    </row>
    <row r="183" spans="1:4" x14ac:dyDescent="0.2">
      <c r="A183" t="s">
        <v>563</v>
      </c>
      <c r="B183" t="s">
        <v>253</v>
      </c>
      <c r="C183" t="s">
        <v>422</v>
      </c>
      <c r="D183">
        <v>70406</v>
      </c>
    </row>
    <row r="184" spans="1:4" x14ac:dyDescent="0.2">
      <c r="A184" t="s">
        <v>564</v>
      </c>
      <c r="B184" t="s">
        <v>251</v>
      </c>
      <c r="C184" t="s">
        <v>409</v>
      </c>
      <c r="D184">
        <v>20203</v>
      </c>
    </row>
    <row r="185" spans="1:4" x14ac:dyDescent="0.2">
      <c r="A185" t="s">
        <v>262</v>
      </c>
      <c r="B185" t="s">
        <v>250</v>
      </c>
      <c r="C185" t="s">
        <v>250</v>
      </c>
      <c r="D185">
        <v>80802</v>
      </c>
    </row>
    <row r="186" spans="1:4" x14ac:dyDescent="0.2">
      <c r="A186" t="s">
        <v>565</v>
      </c>
      <c r="B186" t="s">
        <v>252</v>
      </c>
      <c r="C186" t="s">
        <v>551</v>
      </c>
      <c r="D186">
        <v>60606</v>
      </c>
    </row>
    <row r="187" spans="1:4" x14ac:dyDescent="0.2">
      <c r="A187" t="s">
        <v>566</v>
      </c>
      <c r="B187" t="s">
        <v>253</v>
      </c>
      <c r="C187" t="s">
        <v>357</v>
      </c>
      <c r="D187">
        <v>70205</v>
      </c>
    </row>
    <row r="188" spans="1:4" x14ac:dyDescent="0.2">
      <c r="A188" t="s">
        <v>567</v>
      </c>
      <c r="B188" t="s">
        <v>254</v>
      </c>
      <c r="C188" t="s">
        <v>428</v>
      </c>
      <c r="D188">
        <v>90204</v>
      </c>
    </row>
    <row r="189" spans="1:4" x14ac:dyDescent="0.2">
      <c r="A189" t="s">
        <v>315</v>
      </c>
      <c r="B189" t="s">
        <v>247</v>
      </c>
      <c r="C189" t="s">
        <v>406</v>
      </c>
      <c r="D189">
        <v>130706</v>
      </c>
    </row>
    <row r="190" spans="1:4" x14ac:dyDescent="0.2">
      <c r="A190" t="s">
        <v>315</v>
      </c>
      <c r="B190" t="s">
        <v>251</v>
      </c>
      <c r="C190" t="s">
        <v>481</v>
      </c>
      <c r="D190">
        <v>20605</v>
      </c>
    </row>
    <row r="191" spans="1:4" x14ac:dyDescent="0.2">
      <c r="A191" t="s">
        <v>568</v>
      </c>
      <c r="B191" t="s">
        <v>251</v>
      </c>
      <c r="C191" t="s">
        <v>569</v>
      </c>
      <c r="D191">
        <v>20502</v>
      </c>
    </row>
    <row r="192" spans="1:4" x14ac:dyDescent="0.2">
      <c r="A192" t="s">
        <v>570</v>
      </c>
      <c r="B192" t="s">
        <v>253</v>
      </c>
      <c r="C192" t="s">
        <v>404</v>
      </c>
      <c r="D192">
        <v>70706</v>
      </c>
    </row>
    <row r="193" spans="1:4" x14ac:dyDescent="0.2">
      <c r="A193" t="s">
        <v>571</v>
      </c>
      <c r="B193" t="s">
        <v>251</v>
      </c>
      <c r="C193" t="s">
        <v>395</v>
      </c>
      <c r="D193">
        <v>20102</v>
      </c>
    </row>
    <row r="194" spans="1:4" x14ac:dyDescent="0.2">
      <c r="A194" t="s">
        <v>571</v>
      </c>
      <c r="B194" t="s">
        <v>255</v>
      </c>
      <c r="C194" t="s">
        <v>438</v>
      </c>
      <c r="D194">
        <v>41304</v>
      </c>
    </row>
    <row r="195" spans="1:4" x14ac:dyDescent="0.2">
      <c r="A195" t="s">
        <v>572</v>
      </c>
      <c r="B195" t="s">
        <v>254</v>
      </c>
      <c r="C195" t="s">
        <v>394</v>
      </c>
      <c r="D195">
        <v>90904</v>
      </c>
    </row>
    <row r="196" spans="1:4" x14ac:dyDescent="0.2">
      <c r="A196" t="s">
        <v>573</v>
      </c>
      <c r="B196" t="s">
        <v>253</v>
      </c>
      <c r="C196" t="s">
        <v>253</v>
      </c>
      <c r="D196">
        <v>70315</v>
      </c>
    </row>
    <row r="197" spans="1:4" x14ac:dyDescent="0.2">
      <c r="A197" t="s">
        <v>341</v>
      </c>
      <c r="B197" t="s">
        <v>244</v>
      </c>
      <c r="C197" t="s">
        <v>430</v>
      </c>
      <c r="D197">
        <v>10206</v>
      </c>
    </row>
    <row r="198" spans="1:4" x14ac:dyDescent="0.2">
      <c r="A198" t="s">
        <v>574</v>
      </c>
      <c r="B198" t="s">
        <v>253</v>
      </c>
      <c r="C198" t="s">
        <v>575</v>
      </c>
      <c r="D198">
        <v>70102</v>
      </c>
    </row>
    <row r="199" spans="1:4" x14ac:dyDescent="0.2">
      <c r="A199" t="s">
        <v>576</v>
      </c>
      <c r="B199" t="s">
        <v>247</v>
      </c>
      <c r="C199" t="s">
        <v>577</v>
      </c>
      <c r="D199">
        <v>130902</v>
      </c>
    </row>
    <row r="200" spans="1:4" x14ac:dyDescent="0.2">
      <c r="A200" t="s">
        <v>578</v>
      </c>
      <c r="B200" t="s">
        <v>246</v>
      </c>
      <c r="C200" t="s">
        <v>389</v>
      </c>
      <c r="D200">
        <v>30203</v>
      </c>
    </row>
    <row r="201" spans="1:4" x14ac:dyDescent="0.2">
      <c r="A201" t="s">
        <v>579</v>
      </c>
      <c r="B201" t="s">
        <v>246</v>
      </c>
      <c r="C201" t="s">
        <v>529</v>
      </c>
      <c r="D201">
        <v>30303</v>
      </c>
    </row>
    <row r="202" spans="1:4" x14ac:dyDescent="0.2">
      <c r="A202" t="s">
        <v>579</v>
      </c>
      <c r="B202" t="s">
        <v>253</v>
      </c>
      <c r="C202" t="s">
        <v>253</v>
      </c>
      <c r="D202">
        <v>70302</v>
      </c>
    </row>
    <row r="203" spans="1:4" x14ac:dyDescent="0.2">
      <c r="A203" t="s">
        <v>580</v>
      </c>
      <c r="B203" t="s">
        <v>251</v>
      </c>
      <c r="C203" t="s">
        <v>581</v>
      </c>
      <c r="D203">
        <v>20302</v>
      </c>
    </row>
    <row r="204" spans="1:4" x14ac:dyDescent="0.2">
      <c r="A204" t="s">
        <v>582</v>
      </c>
      <c r="B204" t="s">
        <v>253</v>
      </c>
      <c r="C204" t="s">
        <v>575</v>
      </c>
      <c r="D204">
        <v>70109</v>
      </c>
    </row>
    <row r="205" spans="1:4" x14ac:dyDescent="0.2">
      <c r="A205" t="s">
        <v>583</v>
      </c>
      <c r="B205" t="s">
        <v>251</v>
      </c>
      <c r="C205" t="s">
        <v>395</v>
      </c>
      <c r="D205">
        <v>20108</v>
      </c>
    </row>
    <row r="206" spans="1:4" x14ac:dyDescent="0.2">
      <c r="A206" t="s">
        <v>584</v>
      </c>
      <c r="B206" t="s">
        <v>254</v>
      </c>
      <c r="C206" t="s">
        <v>442</v>
      </c>
      <c r="D206">
        <v>90407</v>
      </c>
    </row>
    <row r="207" spans="1:4" x14ac:dyDescent="0.2">
      <c r="A207" t="s">
        <v>584</v>
      </c>
      <c r="B207" t="s">
        <v>247</v>
      </c>
      <c r="C207" t="s">
        <v>577</v>
      </c>
      <c r="D207">
        <v>130903</v>
      </c>
    </row>
    <row r="208" spans="1:4" x14ac:dyDescent="0.2">
      <c r="A208" t="s">
        <v>585</v>
      </c>
      <c r="B208" t="s">
        <v>247</v>
      </c>
      <c r="C208" t="s">
        <v>437</v>
      </c>
      <c r="D208">
        <v>130406</v>
      </c>
    </row>
    <row r="209" spans="1:4" x14ac:dyDescent="0.2">
      <c r="A209" t="s">
        <v>586</v>
      </c>
      <c r="B209" t="s">
        <v>252</v>
      </c>
      <c r="C209" t="s">
        <v>520</v>
      </c>
      <c r="D209">
        <v>60704</v>
      </c>
    </row>
    <row r="210" spans="1:4" x14ac:dyDescent="0.2">
      <c r="A210" t="s">
        <v>587</v>
      </c>
      <c r="B210" t="s">
        <v>250</v>
      </c>
      <c r="C210" t="s">
        <v>483</v>
      </c>
      <c r="D210">
        <v>80504</v>
      </c>
    </row>
    <row r="211" spans="1:4" x14ac:dyDescent="0.2">
      <c r="A211" t="s">
        <v>588</v>
      </c>
      <c r="B211" t="s">
        <v>253</v>
      </c>
      <c r="C211" t="s">
        <v>575</v>
      </c>
      <c r="D211">
        <v>70103</v>
      </c>
    </row>
    <row r="212" spans="1:4" x14ac:dyDescent="0.2">
      <c r="A212" t="s">
        <v>589</v>
      </c>
      <c r="B212" t="s">
        <v>253</v>
      </c>
      <c r="C212" t="s">
        <v>357</v>
      </c>
      <c r="D212">
        <v>70206</v>
      </c>
    </row>
    <row r="213" spans="1:4" x14ac:dyDescent="0.2">
      <c r="A213" t="s">
        <v>590</v>
      </c>
      <c r="B213" t="s">
        <v>254</v>
      </c>
      <c r="C213" t="s">
        <v>421</v>
      </c>
      <c r="D213">
        <v>91105</v>
      </c>
    </row>
    <row r="214" spans="1:4" x14ac:dyDescent="0.2">
      <c r="A214" t="s">
        <v>591</v>
      </c>
      <c r="B214" t="s">
        <v>254</v>
      </c>
      <c r="C214" t="s">
        <v>499</v>
      </c>
      <c r="D214">
        <v>90504</v>
      </c>
    </row>
    <row r="215" spans="1:4" x14ac:dyDescent="0.2">
      <c r="A215" t="s">
        <v>592</v>
      </c>
      <c r="B215" t="s">
        <v>253</v>
      </c>
      <c r="C215" t="s">
        <v>357</v>
      </c>
      <c r="D215">
        <v>70207</v>
      </c>
    </row>
    <row r="216" spans="1:4" x14ac:dyDescent="0.2">
      <c r="A216" t="s">
        <v>593</v>
      </c>
      <c r="B216" t="s">
        <v>255</v>
      </c>
      <c r="C216" t="s">
        <v>594</v>
      </c>
      <c r="D216">
        <v>40902</v>
      </c>
    </row>
    <row r="217" spans="1:4" x14ac:dyDescent="0.2">
      <c r="A217" t="s">
        <v>595</v>
      </c>
      <c r="B217" t="s">
        <v>252</v>
      </c>
      <c r="C217" t="s">
        <v>551</v>
      </c>
      <c r="D217">
        <v>60603</v>
      </c>
    </row>
    <row r="218" spans="1:4" x14ac:dyDescent="0.2">
      <c r="A218" t="s">
        <v>596</v>
      </c>
      <c r="B218" t="s">
        <v>251</v>
      </c>
      <c r="C218" t="s">
        <v>569</v>
      </c>
      <c r="D218">
        <v>20503</v>
      </c>
    </row>
    <row r="219" spans="1:4" x14ac:dyDescent="0.2">
      <c r="A219" t="s">
        <v>597</v>
      </c>
      <c r="B219" t="s">
        <v>254</v>
      </c>
      <c r="C219" t="s">
        <v>394</v>
      </c>
      <c r="D219">
        <v>90905</v>
      </c>
    </row>
    <row r="220" spans="1:4" x14ac:dyDescent="0.2">
      <c r="A220" t="s">
        <v>598</v>
      </c>
      <c r="B220" t="s">
        <v>245</v>
      </c>
      <c r="C220" t="s">
        <v>392</v>
      </c>
      <c r="D220">
        <v>120506</v>
      </c>
    </row>
    <row r="221" spans="1:4" x14ac:dyDescent="0.2">
      <c r="A221" t="s">
        <v>599</v>
      </c>
      <c r="B221" t="s">
        <v>252</v>
      </c>
      <c r="C221" t="s">
        <v>551</v>
      </c>
      <c r="D221">
        <v>60605</v>
      </c>
    </row>
    <row r="222" spans="1:4" x14ac:dyDescent="0.2">
      <c r="A222" t="s">
        <v>599</v>
      </c>
      <c r="B222" t="s">
        <v>253</v>
      </c>
      <c r="C222" t="s">
        <v>357</v>
      </c>
      <c r="D222">
        <v>70208</v>
      </c>
    </row>
    <row r="223" spans="1:4" x14ac:dyDescent="0.2">
      <c r="A223" t="s">
        <v>600</v>
      </c>
      <c r="B223" t="s">
        <v>245</v>
      </c>
      <c r="C223" t="s">
        <v>392</v>
      </c>
      <c r="D223">
        <v>120510</v>
      </c>
    </row>
    <row r="224" spans="1:4" x14ac:dyDescent="0.2">
      <c r="A224" t="s">
        <v>601</v>
      </c>
      <c r="B224" t="s">
        <v>251</v>
      </c>
      <c r="C224" t="s">
        <v>569</v>
      </c>
      <c r="D224">
        <v>20504</v>
      </c>
    </row>
    <row r="225" spans="1:4" x14ac:dyDescent="0.2">
      <c r="A225" t="s">
        <v>602</v>
      </c>
      <c r="B225" t="s">
        <v>254</v>
      </c>
      <c r="C225" t="s">
        <v>482</v>
      </c>
      <c r="D225">
        <v>90303</v>
      </c>
    </row>
    <row r="226" spans="1:4" x14ac:dyDescent="0.2">
      <c r="A226" t="s">
        <v>349</v>
      </c>
      <c r="B226" t="s">
        <v>245</v>
      </c>
      <c r="C226" t="s">
        <v>392</v>
      </c>
      <c r="D226">
        <v>120507</v>
      </c>
    </row>
    <row r="227" spans="1:4" x14ac:dyDescent="0.2">
      <c r="A227" t="s">
        <v>603</v>
      </c>
      <c r="B227" t="s">
        <v>245</v>
      </c>
      <c r="C227" t="s">
        <v>392</v>
      </c>
      <c r="D227">
        <v>120511</v>
      </c>
    </row>
    <row r="228" spans="1:4" x14ac:dyDescent="0.2">
      <c r="A228" t="s">
        <v>604</v>
      </c>
      <c r="B228" t="s">
        <v>255</v>
      </c>
      <c r="C228" t="s">
        <v>594</v>
      </c>
      <c r="D228">
        <v>40903</v>
      </c>
    </row>
    <row r="229" spans="1:4" x14ac:dyDescent="0.2">
      <c r="A229" t="s">
        <v>605</v>
      </c>
      <c r="B229" t="s">
        <v>251</v>
      </c>
      <c r="C229" t="s">
        <v>581</v>
      </c>
      <c r="D229">
        <v>20303</v>
      </c>
    </row>
    <row r="230" spans="1:4" x14ac:dyDescent="0.2">
      <c r="A230" t="s">
        <v>605</v>
      </c>
      <c r="B230" t="s">
        <v>254</v>
      </c>
      <c r="C230" t="s">
        <v>428</v>
      </c>
      <c r="D230">
        <v>90205</v>
      </c>
    </row>
    <row r="231" spans="1:4" x14ac:dyDescent="0.2">
      <c r="A231" t="s">
        <v>606</v>
      </c>
      <c r="B231" t="s">
        <v>254</v>
      </c>
      <c r="C231" t="s">
        <v>499</v>
      </c>
      <c r="D231">
        <v>90505</v>
      </c>
    </row>
    <row r="232" spans="1:4" x14ac:dyDescent="0.2">
      <c r="A232" t="s">
        <v>607</v>
      </c>
      <c r="B232" t="s">
        <v>255</v>
      </c>
      <c r="C232" t="s">
        <v>594</v>
      </c>
      <c r="D232">
        <v>40904</v>
      </c>
    </row>
    <row r="233" spans="1:4" x14ac:dyDescent="0.2">
      <c r="A233" t="s">
        <v>608</v>
      </c>
      <c r="B233" t="s">
        <v>249</v>
      </c>
      <c r="C233" t="s">
        <v>317</v>
      </c>
      <c r="D233">
        <v>50201</v>
      </c>
    </row>
    <row r="234" spans="1:4" x14ac:dyDescent="0.2">
      <c r="A234" t="s">
        <v>609</v>
      </c>
      <c r="B234" t="s">
        <v>251</v>
      </c>
      <c r="C234" t="s">
        <v>409</v>
      </c>
      <c r="D234">
        <v>20204</v>
      </c>
    </row>
    <row r="235" spans="1:4" x14ac:dyDescent="0.2">
      <c r="A235" t="s">
        <v>610</v>
      </c>
      <c r="B235" t="s">
        <v>252</v>
      </c>
      <c r="C235" t="s">
        <v>520</v>
      </c>
      <c r="D235">
        <v>60703</v>
      </c>
    </row>
    <row r="236" spans="1:4" x14ac:dyDescent="0.2">
      <c r="A236" t="s">
        <v>610</v>
      </c>
      <c r="B236" t="s">
        <v>254</v>
      </c>
      <c r="C236" t="s">
        <v>499</v>
      </c>
      <c r="D236">
        <v>90506</v>
      </c>
    </row>
    <row r="237" spans="1:4" x14ac:dyDescent="0.2">
      <c r="A237" t="s">
        <v>611</v>
      </c>
      <c r="B237" t="s">
        <v>251</v>
      </c>
      <c r="C237" t="s">
        <v>395</v>
      </c>
      <c r="D237">
        <v>20103</v>
      </c>
    </row>
    <row r="238" spans="1:4" x14ac:dyDescent="0.2">
      <c r="A238" t="s">
        <v>612</v>
      </c>
      <c r="B238" t="s">
        <v>244</v>
      </c>
      <c r="C238" t="s">
        <v>430</v>
      </c>
      <c r="D238">
        <v>10214</v>
      </c>
    </row>
    <row r="239" spans="1:4" x14ac:dyDescent="0.2">
      <c r="A239" t="s">
        <v>613</v>
      </c>
      <c r="B239" t="s">
        <v>255</v>
      </c>
      <c r="C239" t="s">
        <v>396</v>
      </c>
      <c r="D239">
        <v>40103</v>
      </c>
    </row>
    <row r="240" spans="1:4" x14ac:dyDescent="0.2">
      <c r="A240" t="s">
        <v>614</v>
      </c>
      <c r="B240" t="s">
        <v>244</v>
      </c>
      <c r="C240" t="s">
        <v>430</v>
      </c>
      <c r="D240">
        <v>10204</v>
      </c>
    </row>
    <row r="241" spans="1:4" x14ac:dyDescent="0.2">
      <c r="A241" t="s">
        <v>615</v>
      </c>
      <c r="B241" t="s">
        <v>252</v>
      </c>
      <c r="C241" t="s">
        <v>504</v>
      </c>
      <c r="D241">
        <v>60406</v>
      </c>
    </row>
    <row r="242" spans="1:4" x14ac:dyDescent="0.2">
      <c r="A242" t="s">
        <v>616</v>
      </c>
      <c r="B242" t="s">
        <v>252</v>
      </c>
      <c r="C242" t="s">
        <v>510</v>
      </c>
      <c r="D242">
        <v>60204</v>
      </c>
    </row>
    <row r="243" spans="1:4" x14ac:dyDescent="0.2">
      <c r="A243" t="s">
        <v>617</v>
      </c>
      <c r="B243" t="s">
        <v>251</v>
      </c>
      <c r="C243" t="s">
        <v>409</v>
      </c>
      <c r="D243">
        <v>20205</v>
      </c>
    </row>
    <row r="244" spans="1:4" x14ac:dyDescent="0.2">
      <c r="A244" t="s">
        <v>618</v>
      </c>
      <c r="B244" t="s">
        <v>245</v>
      </c>
      <c r="C244" t="s">
        <v>446</v>
      </c>
      <c r="D244">
        <v>120106</v>
      </c>
    </row>
    <row r="245" spans="1:4" x14ac:dyDescent="0.2">
      <c r="A245" t="s">
        <v>619</v>
      </c>
      <c r="B245" t="s">
        <v>252</v>
      </c>
      <c r="C245" t="s">
        <v>504</v>
      </c>
      <c r="D245">
        <v>60408</v>
      </c>
    </row>
    <row r="246" spans="1:4" x14ac:dyDescent="0.2">
      <c r="A246" t="s">
        <v>270</v>
      </c>
      <c r="B246" t="s">
        <v>250</v>
      </c>
      <c r="C246" t="s">
        <v>250</v>
      </c>
      <c r="D246">
        <v>80823</v>
      </c>
    </row>
    <row r="247" spans="1:4" x14ac:dyDescent="0.2">
      <c r="A247" t="s">
        <v>620</v>
      </c>
      <c r="B247" t="s">
        <v>253</v>
      </c>
      <c r="C247" t="s">
        <v>422</v>
      </c>
      <c r="D247">
        <v>70407</v>
      </c>
    </row>
    <row r="248" spans="1:4" x14ac:dyDescent="0.2">
      <c r="A248" t="s">
        <v>621</v>
      </c>
      <c r="B248" t="s">
        <v>247</v>
      </c>
      <c r="C248" t="s">
        <v>406</v>
      </c>
      <c r="D248">
        <v>130707</v>
      </c>
    </row>
    <row r="249" spans="1:4" x14ac:dyDescent="0.2">
      <c r="A249" t="s">
        <v>622</v>
      </c>
      <c r="B249" t="s">
        <v>244</v>
      </c>
      <c r="C249" t="s">
        <v>430</v>
      </c>
      <c r="D249">
        <v>10216</v>
      </c>
    </row>
    <row r="250" spans="1:4" x14ac:dyDescent="0.2">
      <c r="A250" t="s">
        <v>623</v>
      </c>
      <c r="B250" t="s">
        <v>244</v>
      </c>
      <c r="C250" t="s">
        <v>430</v>
      </c>
      <c r="D250">
        <v>10215</v>
      </c>
    </row>
    <row r="251" spans="1:4" x14ac:dyDescent="0.2">
      <c r="A251" t="s">
        <v>624</v>
      </c>
      <c r="B251" t="s">
        <v>244</v>
      </c>
      <c r="C251" t="s">
        <v>430</v>
      </c>
      <c r="D251">
        <v>10217</v>
      </c>
    </row>
    <row r="252" spans="1:4" x14ac:dyDescent="0.2">
      <c r="A252" t="s">
        <v>625</v>
      </c>
      <c r="B252" t="s">
        <v>253</v>
      </c>
      <c r="C252" t="s">
        <v>404</v>
      </c>
      <c r="D252">
        <v>70707</v>
      </c>
    </row>
    <row r="253" spans="1:4" x14ac:dyDescent="0.2">
      <c r="A253" t="s">
        <v>626</v>
      </c>
      <c r="B253" t="s">
        <v>249</v>
      </c>
      <c r="C253" t="s">
        <v>473</v>
      </c>
      <c r="D253">
        <v>50104</v>
      </c>
    </row>
    <row r="254" spans="1:4" x14ac:dyDescent="0.2">
      <c r="A254" t="s">
        <v>627</v>
      </c>
      <c r="B254" t="s">
        <v>254</v>
      </c>
      <c r="C254" t="s">
        <v>394</v>
      </c>
      <c r="D254">
        <v>90906</v>
      </c>
    </row>
    <row r="255" spans="1:4" x14ac:dyDescent="0.2">
      <c r="A255" t="s">
        <v>628</v>
      </c>
      <c r="B255" t="s">
        <v>246</v>
      </c>
      <c r="C255" t="s">
        <v>529</v>
      </c>
      <c r="D255">
        <v>30304</v>
      </c>
    </row>
    <row r="256" spans="1:4" x14ac:dyDescent="0.2">
      <c r="A256" t="s">
        <v>629</v>
      </c>
      <c r="B256" t="s">
        <v>254</v>
      </c>
      <c r="C256" t="s">
        <v>494</v>
      </c>
      <c r="D256">
        <v>90602</v>
      </c>
    </row>
    <row r="257" spans="1:4" x14ac:dyDescent="0.2">
      <c r="A257" t="s">
        <v>630</v>
      </c>
      <c r="B257" t="s">
        <v>255</v>
      </c>
      <c r="C257" t="s">
        <v>330</v>
      </c>
      <c r="D257">
        <v>40505</v>
      </c>
    </row>
    <row r="258" spans="1:4" x14ac:dyDescent="0.2">
      <c r="A258" t="s">
        <v>631</v>
      </c>
      <c r="B258" t="s">
        <v>250</v>
      </c>
      <c r="C258" t="s">
        <v>453</v>
      </c>
      <c r="D258">
        <v>80603</v>
      </c>
    </row>
    <row r="259" spans="1:4" x14ac:dyDescent="0.2">
      <c r="A259" t="s">
        <v>632</v>
      </c>
      <c r="B259" t="s">
        <v>255</v>
      </c>
      <c r="C259" t="s">
        <v>419</v>
      </c>
      <c r="D259">
        <v>40304</v>
      </c>
    </row>
    <row r="260" spans="1:4" x14ac:dyDescent="0.2">
      <c r="A260" t="s">
        <v>633</v>
      </c>
      <c r="B260" t="s">
        <v>244</v>
      </c>
      <c r="C260" t="s">
        <v>430</v>
      </c>
      <c r="D260">
        <v>10203</v>
      </c>
    </row>
    <row r="261" spans="1:4" x14ac:dyDescent="0.2">
      <c r="A261" t="s">
        <v>634</v>
      </c>
      <c r="B261" t="s">
        <v>255</v>
      </c>
      <c r="C261" t="s">
        <v>440</v>
      </c>
      <c r="D261">
        <v>40605</v>
      </c>
    </row>
    <row r="262" spans="1:4" x14ac:dyDescent="0.2">
      <c r="A262" t="s">
        <v>294</v>
      </c>
      <c r="B262" t="s">
        <v>247</v>
      </c>
      <c r="C262" t="s">
        <v>406</v>
      </c>
      <c r="D262">
        <v>130708</v>
      </c>
    </row>
    <row r="263" spans="1:4" x14ac:dyDescent="0.2">
      <c r="A263" t="s">
        <v>353</v>
      </c>
      <c r="B263" t="s">
        <v>255</v>
      </c>
      <c r="C263" t="s">
        <v>353</v>
      </c>
      <c r="D263">
        <v>40801</v>
      </c>
    </row>
    <row r="264" spans="1:4" x14ac:dyDescent="0.2">
      <c r="A264" t="s">
        <v>635</v>
      </c>
      <c r="B264" t="s">
        <v>253</v>
      </c>
      <c r="C264" t="s">
        <v>404</v>
      </c>
      <c r="D264">
        <v>70708</v>
      </c>
    </row>
    <row r="265" spans="1:4" x14ac:dyDescent="0.2">
      <c r="A265" t="s">
        <v>636</v>
      </c>
      <c r="B265" t="s">
        <v>253</v>
      </c>
      <c r="C265" t="s">
        <v>575</v>
      </c>
      <c r="D265">
        <v>70101</v>
      </c>
    </row>
    <row r="266" spans="1:4" x14ac:dyDescent="0.2">
      <c r="A266" t="s">
        <v>637</v>
      </c>
      <c r="B266" t="s">
        <v>253</v>
      </c>
      <c r="C266" t="s">
        <v>575</v>
      </c>
      <c r="D266">
        <v>70104</v>
      </c>
    </row>
    <row r="267" spans="1:4" x14ac:dyDescent="0.2">
      <c r="A267" t="s">
        <v>638</v>
      </c>
      <c r="B267" t="s">
        <v>255</v>
      </c>
      <c r="C267" t="s">
        <v>396</v>
      </c>
      <c r="D267">
        <v>40104</v>
      </c>
    </row>
    <row r="268" spans="1:4" x14ac:dyDescent="0.2">
      <c r="A268" t="s">
        <v>638</v>
      </c>
      <c r="B268" t="s">
        <v>254</v>
      </c>
      <c r="C268" t="s">
        <v>421</v>
      </c>
      <c r="D268">
        <v>91106</v>
      </c>
    </row>
    <row r="269" spans="1:4" x14ac:dyDescent="0.2">
      <c r="A269" t="s">
        <v>639</v>
      </c>
      <c r="B269" t="s">
        <v>255</v>
      </c>
      <c r="C269" t="s">
        <v>419</v>
      </c>
      <c r="D269">
        <v>40305</v>
      </c>
    </row>
    <row r="270" spans="1:4" x14ac:dyDescent="0.2">
      <c r="A270" t="s">
        <v>640</v>
      </c>
      <c r="B270" t="s">
        <v>247</v>
      </c>
      <c r="C270" t="s">
        <v>577</v>
      </c>
      <c r="D270">
        <v>130904</v>
      </c>
    </row>
    <row r="271" spans="1:4" x14ac:dyDescent="0.2">
      <c r="A271" t="s">
        <v>640</v>
      </c>
      <c r="B271" t="s">
        <v>245</v>
      </c>
      <c r="C271" t="s">
        <v>392</v>
      </c>
      <c r="D271">
        <v>120508</v>
      </c>
    </row>
    <row r="272" spans="1:4" x14ac:dyDescent="0.2">
      <c r="A272" t="s">
        <v>641</v>
      </c>
      <c r="B272" t="s">
        <v>245</v>
      </c>
      <c r="C272" t="s">
        <v>392</v>
      </c>
      <c r="D272">
        <v>120509</v>
      </c>
    </row>
    <row r="273" spans="1:4" x14ac:dyDescent="0.2">
      <c r="A273" t="s">
        <v>642</v>
      </c>
      <c r="B273" t="s">
        <v>251</v>
      </c>
      <c r="C273" t="s">
        <v>485</v>
      </c>
      <c r="D273">
        <v>20404</v>
      </c>
    </row>
    <row r="274" spans="1:4" x14ac:dyDescent="0.2">
      <c r="A274" t="s">
        <v>643</v>
      </c>
      <c r="B274" t="s">
        <v>245</v>
      </c>
      <c r="C274" t="s">
        <v>457</v>
      </c>
      <c r="D274">
        <v>120803</v>
      </c>
    </row>
    <row r="275" spans="1:4" x14ac:dyDescent="0.2">
      <c r="A275" t="s">
        <v>644</v>
      </c>
      <c r="B275" t="s">
        <v>245</v>
      </c>
      <c r="C275" t="s">
        <v>286</v>
      </c>
      <c r="D275">
        <v>120604</v>
      </c>
    </row>
    <row r="276" spans="1:4" x14ac:dyDescent="0.2">
      <c r="A276" t="s">
        <v>367</v>
      </c>
      <c r="B276" t="s">
        <v>245</v>
      </c>
      <c r="C276" t="s">
        <v>502</v>
      </c>
      <c r="D276">
        <v>120402</v>
      </c>
    </row>
    <row r="277" spans="1:4" x14ac:dyDescent="0.2">
      <c r="A277" t="s">
        <v>645</v>
      </c>
      <c r="B277" t="s">
        <v>245</v>
      </c>
      <c r="C277" t="s">
        <v>488</v>
      </c>
      <c r="D277">
        <v>120203</v>
      </c>
    </row>
    <row r="278" spans="1:4" x14ac:dyDescent="0.2">
      <c r="A278" t="s">
        <v>646</v>
      </c>
      <c r="B278" t="s">
        <v>245</v>
      </c>
      <c r="C278" t="s">
        <v>488</v>
      </c>
      <c r="D278">
        <v>120204</v>
      </c>
    </row>
    <row r="279" spans="1:4" x14ac:dyDescent="0.2">
      <c r="A279" t="s">
        <v>647</v>
      </c>
      <c r="B279" t="s">
        <v>245</v>
      </c>
      <c r="C279" t="s">
        <v>488</v>
      </c>
      <c r="D279">
        <v>120205</v>
      </c>
    </row>
    <row r="280" spans="1:4" x14ac:dyDescent="0.2">
      <c r="A280" t="s">
        <v>648</v>
      </c>
      <c r="B280" t="s">
        <v>245</v>
      </c>
      <c r="C280" t="s">
        <v>488</v>
      </c>
      <c r="D280">
        <v>120206</v>
      </c>
    </row>
    <row r="281" spans="1:4" x14ac:dyDescent="0.2">
      <c r="A281" t="s">
        <v>649</v>
      </c>
      <c r="B281" t="s">
        <v>245</v>
      </c>
      <c r="C281" t="s">
        <v>488</v>
      </c>
      <c r="D281">
        <v>120201</v>
      </c>
    </row>
    <row r="282" spans="1:4" x14ac:dyDescent="0.2">
      <c r="A282" t="s">
        <v>252</v>
      </c>
      <c r="B282" t="s">
        <v>247</v>
      </c>
      <c r="C282" t="s">
        <v>406</v>
      </c>
      <c r="D282">
        <v>130709</v>
      </c>
    </row>
    <row r="283" spans="1:4" x14ac:dyDescent="0.2">
      <c r="A283" t="s">
        <v>650</v>
      </c>
      <c r="B283" t="s">
        <v>254</v>
      </c>
      <c r="C283" t="s">
        <v>421</v>
      </c>
      <c r="D283">
        <v>91111</v>
      </c>
    </row>
    <row r="284" spans="1:4" x14ac:dyDescent="0.2">
      <c r="A284" t="s">
        <v>651</v>
      </c>
      <c r="B284" t="s">
        <v>255</v>
      </c>
      <c r="C284" t="s">
        <v>444</v>
      </c>
      <c r="D284">
        <v>41201</v>
      </c>
    </row>
    <row r="285" spans="1:4" x14ac:dyDescent="0.2">
      <c r="A285" t="s">
        <v>652</v>
      </c>
      <c r="B285" t="s">
        <v>255</v>
      </c>
      <c r="C285" t="s">
        <v>353</v>
      </c>
      <c r="D285">
        <v>40802</v>
      </c>
    </row>
    <row r="286" spans="1:4" x14ac:dyDescent="0.2">
      <c r="A286" t="s">
        <v>653</v>
      </c>
      <c r="B286" t="s">
        <v>247</v>
      </c>
      <c r="C286" t="s">
        <v>406</v>
      </c>
      <c r="D286">
        <v>130710</v>
      </c>
    </row>
    <row r="287" spans="1:4" x14ac:dyDescent="0.2">
      <c r="A287" t="s">
        <v>654</v>
      </c>
      <c r="B287" t="s">
        <v>253</v>
      </c>
      <c r="C287" t="s">
        <v>404</v>
      </c>
      <c r="D287">
        <v>70711</v>
      </c>
    </row>
    <row r="288" spans="1:4" x14ac:dyDescent="0.2">
      <c r="A288" t="s">
        <v>655</v>
      </c>
      <c r="B288" t="s">
        <v>246</v>
      </c>
      <c r="C288" t="s">
        <v>462</v>
      </c>
      <c r="D288">
        <v>30404</v>
      </c>
    </row>
    <row r="289" spans="1:4" x14ac:dyDescent="0.2">
      <c r="A289" t="s">
        <v>656</v>
      </c>
      <c r="B289" t="s">
        <v>247</v>
      </c>
      <c r="C289" t="s">
        <v>406</v>
      </c>
      <c r="D289">
        <v>130711</v>
      </c>
    </row>
    <row r="290" spans="1:4" x14ac:dyDescent="0.2">
      <c r="A290" t="s">
        <v>657</v>
      </c>
      <c r="B290" t="s">
        <v>245</v>
      </c>
      <c r="C290" t="s">
        <v>502</v>
      </c>
      <c r="D290">
        <v>120403</v>
      </c>
    </row>
    <row r="291" spans="1:4" x14ac:dyDescent="0.2">
      <c r="A291" t="s">
        <v>658</v>
      </c>
      <c r="B291" t="s">
        <v>249</v>
      </c>
      <c r="C291" t="s">
        <v>473</v>
      </c>
      <c r="D291">
        <v>50105</v>
      </c>
    </row>
    <row r="292" spans="1:4" x14ac:dyDescent="0.2">
      <c r="A292" t="s">
        <v>659</v>
      </c>
      <c r="B292" t="s">
        <v>255</v>
      </c>
      <c r="C292" t="s">
        <v>400</v>
      </c>
      <c r="D292">
        <v>40405</v>
      </c>
    </row>
    <row r="293" spans="1:4" x14ac:dyDescent="0.2">
      <c r="A293" t="s">
        <v>660</v>
      </c>
      <c r="B293" t="s">
        <v>524</v>
      </c>
      <c r="C293" t="s">
        <v>661</v>
      </c>
      <c r="D293">
        <v>110202</v>
      </c>
    </row>
    <row r="294" spans="1:4" x14ac:dyDescent="0.2">
      <c r="A294" t="s">
        <v>305</v>
      </c>
      <c r="B294" t="s">
        <v>250</v>
      </c>
      <c r="C294" t="s">
        <v>407</v>
      </c>
      <c r="D294">
        <v>81003</v>
      </c>
    </row>
    <row r="295" spans="1:4" x14ac:dyDescent="0.2">
      <c r="A295" t="s">
        <v>263</v>
      </c>
      <c r="B295" t="s">
        <v>247</v>
      </c>
      <c r="C295" t="s">
        <v>413</v>
      </c>
      <c r="D295">
        <v>130102</v>
      </c>
    </row>
    <row r="296" spans="1:4" x14ac:dyDescent="0.2">
      <c r="A296" t="s">
        <v>275</v>
      </c>
      <c r="B296" t="s">
        <v>250</v>
      </c>
      <c r="C296" t="s">
        <v>250</v>
      </c>
      <c r="D296">
        <v>80812</v>
      </c>
    </row>
    <row r="297" spans="1:4" x14ac:dyDescent="0.2">
      <c r="A297" t="s">
        <v>275</v>
      </c>
      <c r="B297" t="s">
        <v>251</v>
      </c>
      <c r="C297" t="s">
        <v>409</v>
      </c>
      <c r="D297">
        <v>20206</v>
      </c>
    </row>
    <row r="298" spans="1:4" x14ac:dyDescent="0.2">
      <c r="A298" t="s">
        <v>662</v>
      </c>
      <c r="B298" t="s">
        <v>255</v>
      </c>
      <c r="C298" t="s">
        <v>663</v>
      </c>
      <c r="D298">
        <v>41102</v>
      </c>
    </row>
    <row r="299" spans="1:4" x14ac:dyDescent="0.2">
      <c r="A299" t="s">
        <v>664</v>
      </c>
      <c r="B299" t="s">
        <v>255</v>
      </c>
      <c r="C299" t="s">
        <v>438</v>
      </c>
      <c r="D299">
        <v>41305</v>
      </c>
    </row>
    <row r="300" spans="1:4" x14ac:dyDescent="0.2">
      <c r="A300" t="s">
        <v>286</v>
      </c>
      <c r="B300" t="s">
        <v>245</v>
      </c>
      <c r="C300" t="s">
        <v>286</v>
      </c>
      <c r="D300">
        <v>120605</v>
      </c>
    </row>
    <row r="301" spans="1:4" x14ac:dyDescent="0.2">
      <c r="A301" t="s">
        <v>665</v>
      </c>
      <c r="B301" t="s">
        <v>245</v>
      </c>
      <c r="C301" t="s">
        <v>401</v>
      </c>
      <c r="D301">
        <v>120306</v>
      </c>
    </row>
    <row r="302" spans="1:4" x14ac:dyDescent="0.2">
      <c r="A302" t="s">
        <v>337</v>
      </c>
      <c r="B302" t="s">
        <v>245</v>
      </c>
      <c r="C302" t="s">
        <v>337</v>
      </c>
      <c r="D302">
        <v>120701</v>
      </c>
    </row>
    <row r="303" spans="1:4" x14ac:dyDescent="0.2">
      <c r="A303" t="s">
        <v>666</v>
      </c>
      <c r="B303" t="s">
        <v>252</v>
      </c>
      <c r="C303" t="s">
        <v>516</v>
      </c>
      <c r="D303">
        <v>60102</v>
      </c>
    </row>
    <row r="304" spans="1:4" x14ac:dyDescent="0.2">
      <c r="A304" t="s">
        <v>666</v>
      </c>
      <c r="B304" t="s">
        <v>252</v>
      </c>
      <c r="C304" t="s">
        <v>557</v>
      </c>
      <c r="D304">
        <v>60305</v>
      </c>
    </row>
    <row r="305" spans="1:4" x14ac:dyDescent="0.2">
      <c r="A305" t="s">
        <v>667</v>
      </c>
      <c r="B305" t="s">
        <v>254</v>
      </c>
      <c r="C305" t="s">
        <v>416</v>
      </c>
      <c r="D305">
        <v>90104</v>
      </c>
    </row>
    <row r="306" spans="1:4" x14ac:dyDescent="0.2">
      <c r="A306" t="s">
        <v>668</v>
      </c>
      <c r="B306" t="s">
        <v>254</v>
      </c>
      <c r="C306" t="s">
        <v>477</v>
      </c>
      <c r="D306">
        <v>91002</v>
      </c>
    </row>
    <row r="307" spans="1:4" x14ac:dyDescent="0.2">
      <c r="A307" t="s">
        <v>668</v>
      </c>
      <c r="B307" t="s">
        <v>253</v>
      </c>
      <c r="C307" t="s">
        <v>253</v>
      </c>
      <c r="D307">
        <v>70303</v>
      </c>
    </row>
    <row r="308" spans="1:4" x14ac:dyDescent="0.2">
      <c r="A308" t="s">
        <v>369</v>
      </c>
      <c r="B308" t="s">
        <v>255</v>
      </c>
      <c r="C308" t="s">
        <v>330</v>
      </c>
      <c r="D308">
        <v>40501</v>
      </c>
    </row>
    <row r="309" spans="1:4" x14ac:dyDescent="0.2">
      <c r="A309" t="s">
        <v>669</v>
      </c>
      <c r="B309" t="s">
        <v>246</v>
      </c>
      <c r="C309" t="s">
        <v>389</v>
      </c>
      <c r="D309">
        <v>30204</v>
      </c>
    </row>
    <row r="310" spans="1:4" x14ac:dyDescent="0.2">
      <c r="A310" t="s">
        <v>670</v>
      </c>
      <c r="B310" t="s">
        <v>253</v>
      </c>
      <c r="C310" t="s">
        <v>575</v>
      </c>
      <c r="D310">
        <v>70105</v>
      </c>
    </row>
    <row r="311" spans="1:4" x14ac:dyDescent="0.2">
      <c r="A311" t="s">
        <v>671</v>
      </c>
      <c r="B311" t="s">
        <v>250</v>
      </c>
      <c r="C311" t="s">
        <v>672</v>
      </c>
      <c r="D311">
        <v>80202</v>
      </c>
    </row>
    <row r="312" spans="1:4" x14ac:dyDescent="0.2">
      <c r="A312" t="s">
        <v>673</v>
      </c>
      <c r="B312" t="s">
        <v>247</v>
      </c>
      <c r="C312" t="s">
        <v>577</v>
      </c>
      <c r="D312">
        <v>130905</v>
      </c>
    </row>
    <row r="313" spans="1:4" x14ac:dyDescent="0.2">
      <c r="A313" t="s">
        <v>674</v>
      </c>
      <c r="B313" t="s">
        <v>250</v>
      </c>
      <c r="C313" t="s">
        <v>672</v>
      </c>
      <c r="D313">
        <v>80203</v>
      </c>
    </row>
    <row r="314" spans="1:4" x14ac:dyDescent="0.2">
      <c r="A314" t="s">
        <v>675</v>
      </c>
      <c r="B314" t="s">
        <v>253</v>
      </c>
      <c r="C314" t="s">
        <v>253</v>
      </c>
      <c r="D314">
        <v>70304</v>
      </c>
    </row>
    <row r="315" spans="1:4" x14ac:dyDescent="0.2">
      <c r="A315" t="s">
        <v>676</v>
      </c>
      <c r="B315" t="s">
        <v>255</v>
      </c>
      <c r="C315" t="s">
        <v>330</v>
      </c>
      <c r="D315">
        <v>40506</v>
      </c>
    </row>
    <row r="316" spans="1:4" x14ac:dyDescent="0.2">
      <c r="A316" t="s">
        <v>309</v>
      </c>
      <c r="B316" t="s">
        <v>250</v>
      </c>
      <c r="C316" t="s">
        <v>250</v>
      </c>
      <c r="D316">
        <v>80804</v>
      </c>
    </row>
    <row r="317" spans="1:4" x14ac:dyDescent="0.2">
      <c r="A317" t="s">
        <v>677</v>
      </c>
      <c r="B317" t="s">
        <v>254</v>
      </c>
      <c r="C317" t="s">
        <v>494</v>
      </c>
      <c r="D317">
        <v>90603</v>
      </c>
    </row>
    <row r="318" spans="1:4" x14ac:dyDescent="0.2">
      <c r="A318" t="s">
        <v>678</v>
      </c>
      <c r="B318" t="s">
        <v>244</v>
      </c>
      <c r="C318" t="s">
        <v>430</v>
      </c>
      <c r="D318">
        <v>10209</v>
      </c>
    </row>
    <row r="319" spans="1:4" x14ac:dyDescent="0.2">
      <c r="A319" t="s">
        <v>679</v>
      </c>
      <c r="B319" t="s">
        <v>250</v>
      </c>
      <c r="C319" t="s">
        <v>672</v>
      </c>
      <c r="D319">
        <v>80204</v>
      </c>
    </row>
    <row r="320" spans="1:4" x14ac:dyDescent="0.2">
      <c r="A320" t="s">
        <v>680</v>
      </c>
      <c r="B320" t="s">
        <v>247</v>
      </c>
      <c r="C320" t="s">
        <v>577</v>
      </c>
      <c r="D320">
        <v>130906</v>
      </c>
    </row>
    <row r="321" spans="1:4" x14ac:dyDescent="0.2">
      <c r="A321" t="s">
        <v>680</v>
      </c>
      <c r="B321" t="s">
        <v>254</v>
      </c>
      <c r="C321" t="s">
        <v>428</v>
      </c>
      <c r="D321">
        <v>90206</v>
      </c>
    </row>
    <row r="322" spans="1:4" x14ac:dyDescent="0.2">
      <c r="A322" t="s">
        <v>681</v>
      </c>
      <c r="B322" t="s">
        <v>253</v>
      </c>
      <c r="C322" t="s">
        <v>357</v>
      </c>
      <c r="D322">
        <v>70209</v>
      </c>
    </row>
    <row r="323" spans="1:4" x14ac:dyDescent="0.2">
      <c r="A323" t="s">
        <v>442</v>
      </c>
      <c r="B323" t="s">
        <v>253</v>
      </c>
      <c r="C323" t="s">
        <v>422</v>
      </c>
      <c r="D323">
        <v>70408</v>
      </c>
    </row>
    <row r="324" spans="1:4" x14ac:dyDescent="0.2">
      <c r="A324" t="s">
        <v>682</v>
      </c>
      <c r="B324" t="s">
        <v>254</v>
      </c>
      <c r="C324" t="s">
        <v>442</v>
      </c>
      <c r="D324">
        <v>90401</v>
      </c>
    </row>
    <row r="325" spans="1:4" x14ac:dyDescent="0.2">
      <c r="A325" t="s">
        <v>683</v>
      </c>
      <c r="B325" t="s">
        <v>253</v>
      </c>
      <c r="C325" t="s">
        <v>357</v>
      </c>
      <c r="D325">
        <v>70210</v>
      </c>
    </row>
    <row r="326" spans="1:4" x14ac:dyDescent="0.2">
      <c r="A326" t="s">
        <v>684</v>
      </c>
      <c r="B326" t="s">
        <v>254</v>
      </c>
      <c r="C326" t="s">
        <v>416</v>
      </c>
      <c r="D326">
        <v>90103</v>
      </c>
    </row>
    <row r="327" spans="1:4" x14ac:dyDescent="0.2">
      <c r="A327" t="s">
        <v>685</v>
      </c>
      <c r="B327" t="s">
        <v>253</v>
      </c>
      <c r="C327" t="s">
        <v>357</v>
      </c>
      <c r="D327">
        <v>70211</v>
      </c>
    </row>
    <row r="328" spans="1:4" x14ac:dyDescent="0.2">
      <c r="A328" t="s">
        <v>686</v>
      </c>
      <c r="B328" t="s">
        <v>249</v>
      </c>
      <c r="C328" t="s">
        <v>473</v>
      </c>
      <c r="D328">
        <v>50101</v>
      </c>
    </row>
    <row r="329" spans="1:4" x14ac:dyDescent="0.2">
      <c r="A329" t="s">
        <v>687</v>
      </c>
      <c r="B329" t="s">
        <v>253</v>
      </c>
      <c r="C329" t="s">
        <v>575</v>
      </c>
      <c r="D329">
        <v>70106</v>
      </c>
    </row>
    <row r="330" spans="1:4" x14ac:dyDescent="0.2">
      <c r="A330" t="s">
        <v>688</v>
      </c>
      <c r="B330" t="s">
        <v>251</v>
      </c>
      <c r="C330" t="s">
        <v>569</v>
      </c>
      <c r="D330">
        <v>20505</v>
      </c>
    </row>
    <row r="331" spans="1:4" x14ac:dyDescent="0.2">
      <c r="A331" t="s">
        <v>689</v>
      </c>
      <c r="B331" t="s">
        <v>254</v>
      </c>
      <c r="C331" t="s">
        <v>477</v>
      </c>
      <c r="D331">
        <v>91003</v>
      </c>
    </row>
    <row r="332" spans="1:4" x14ac:dyDescent="0.2">
      <c r="A332" t="s">
        <v>690</v>
      </c>
      <c r="B332" t="s">
        <v>251</v>
      </c>
      <c r="C332" t="s">
        <v>581</v>
      </c>
      <c r="D332">
        <v>20301</v>
      </c>
    </row>
    <row r="333" spans="1:4" x14ac:dyDescent="0.2">
      <c r="A333" t="s">
        <v>691</v>
      </c>
      <c r="B333" t="s">
        <v>252</v>
      </c>
      <c r="C333" t="s">
        <v>557</v>
      </c>
      <c r="D333">
        <v>60306</v>
      </c>
    </row>
    <row r="334" spans="1:4" x14ac:dyDescent="0.2">
      <c r="A334" t="s">
        <v>692</v>
      </c>
      <c r="B334" t="s">
        <v>254</v>
      </c>
      <c r="C334" t="s">
        <v>428</v>
      </c>
      <c r="D334">
        <v>90207</v>
      </c>
    </row>
    <row r="335" spans="1:4" x14ac:dyDescent="0.2">
      <c r="A335" t="s">
        <v>693</v>
      </c>
      <c r="B335" t="s">
        <v>254</v>
      </c>
      <c r="C335" t="s">
        <v>477</v>
      </c>
      <c r="D335">
        <v>91004</v>
      </c>
    </row>
    <row r="336" spans="1:4" x14ac:dyDescent="0.2">
      <c r="A336" t="s">
        <v>694</v>
      </c>
      <c r="B336" t="s">
        <v>247</v>
      </c>
      <c r="C336" t="s">
        <v>406</v>
      </c>
      <c r="D336">
        <v>130712</v>
      </c>
    </row>
    <row r="337" spans="1:4" x14ac:dyDescent="0.2">
      <c r="A337" t="s">
        <v>695</v>
      </c>
      <c r="B337" t="s">
        <v>254</v>
      </c>
      <c r="C337" t="s">
        <v>421</v>
      </c>
      <c r="D337">
        <v>91107</v>
      </c>
    </row>
    <row r="338" spans="1:4" x14ac:dyDescent="0.2">
      <c r="A338" t="s">
        <v>696</v>
      </c>
      <c r="B338" t="s">
        <v>254</v>
      </c>
      <c r="C338" t="s">
        <v>428</v>
      </c>
      <c r="D338">
        <v>90208</v>
      </c>
    </row>
    <row r="339" spans="1:4" x14ac:dyDescent="0.2">
      <c r="A339" t="s">
        <v>697</v>
      </c>
      <c r="B339" t="s">
        <v>253</v>
      </c>
      <c r="C339" t="s">
        <v>357</v>
      </c>
      <c r="D339">
        <v>70212</v>
      </c>
    </row>
    <row r="340" spans="1:4" x14ac:dyDescent="0.2">
      <c r="A340" t="s">
        <v>698</v>
      </c>
      <c r="B340" t="s">
        <v>254</v>
      </c>
      <c r="C340" t="s">
        <v>421</v>
      </c>
      <c r="D340">
        <v>91112</v>
      </c>
    </row>
    <row r="341" spans="1:4" x14ac:dyDescent="0.2">
      <c r="A341" t="s">
        <v>699</v>
      </c>
      <c r="B341" t="s">
        <v>247</v>
      </c>
      <c r="C341" t="s">
        <v>464</v>
      </c>
      <c r="D341">
        <v>130308</v>
      </c>
    </row>
    <row r="342" spans="1:4" x14ac:dyDescent="0.2">
      <c r="A342" t="s">
        <v>700</v>
      </c>
      <c r="B342" t="s">
        <v>253</v>
      </c>
      <c r="C342" t="s">
        <v>404</v>
      </c>
      <c r="D342">
        <v>70709</v>
      </c>
    </row>
    <row r="343" spans="1:4" x14ac:dyDescent="0.2">
      <c r="A343" t="s">
        <v>701</v>
      </c>
      <c r="B343" t="s">
        <v>253</v>
      </c>
      <c r="C343" t="s">
        <v>253</v>
      </c>
      <c r="D343">
        <v>70301</v>
      </c>
    </row>
    <row r="344" spans="1:4" x14ac:dyDescent="0.2">
      <c r="A344" t="s">
        <v>702</v>
      </c>
      <c r="B344" t="s">
        <v>254</v>
      </c>
      <c r="C344" t="s">
        <v>428</v>
      </c>
      <c r="D344">
        <v>90209</v>
      </c>
    </row>
    <row r="345" spans="1:4" x14ac:dyDescent="0.2">
      <c r="A345" t="s">
        <v>703</v>
      </c>
      <c r="B345" t="s">
        <v>253</v>
      </c>
      <c r="C345" t="s">
        <v>559</v>
      </c>
      <c r="D345">
        <v>70603</v>
      </c>
    </row>
    <row r="346" spans="1:4" x14ac:dyDescent="0.2">
      <c r="A346" t="s">
        <v>704</v>
      </c>
      <c r="B346" t="s">
        <v>255</v>
      </c>
      <c r="C346" t="s">
        <v>663</v>
      </c>
      <c r="D346">
        <v>41103</v>
      </c>
    </row>
    <row r="347" spans="1:4" x14ac:dyDescent="0.2">
      <c r="A347" t="s">
        <v>291</v>
      </c>
      <c r="B347" t="s">
        <v>524</v>
      </c>
      <c r="C347" t="s">
        <v>525</v>
      </c>
      <c r="D347">
        <v>110102</v>
      </c>
    </row>
    <row r="348" spans="1:4" x14ac:dyDescent="0.2">
      <c r="A348" t="s">
        <v>705</v>
      </c>
      <c r="B348" t="s">
        <v>255</v>
      </c>
      <c r="C348" t="s">
        <v>438</v>
      </c>
      <c r="D348">
        <v>41306</v>
      </c>
    </row>
    <row r="349" spans="1:4" x14ac:dyDescent="0.2">
      <c r="A349" t="s">
        <v>706</v>
      </c>
      <c r="B349" t="s">
        <v>245</v>
      </c>
      <c r="C349" t="s">
        <v>502</v>
      </c>
      <c r="D349">
        <v>120404</v>
      </c>
    </row>
    <row r="350" spans="1:4" x14ac:dyDescent="0.2">
      <c r="A350" t="s">
        <v>707</v>
      </c>
      <c r="B350" t="s">
        <v>252</v>
      </c>
      <c r="C350" t="s">
        <v>551</v>
      </c>
      <c r="D350">
        <v>60602</v>
      </c>
    </row>
    <row r="351" spans="1:4" x14ac:dyDescent="0.2">
      <c r="A351" t="s">
        <v>708</v>
      </c>
      <c r="B351" t="s">
        <v>253</v>
      </c>
      <c r="C351" t="s">
        <v>253</v>
      </c>
      <c r="D351">
        <v>70305</v>
      </c>
    </row>
    <row r="352" spans="1:4" x14ac:dyDescent="0.2">
      <c r="A352" t="s">
        <v>708</v>
      </c>
      <c r="B352" t="s">
        <v>254</v>
      </c>
      <c r="C352" t="s">
        <v>482</v>
      </c>
      <c r="D352">
        <v>90308</v>
      </c>
    </row>
    <row r="353" spans="1:4" x14ac:dyDescent="0.2">
      <c r="A353" t="s">
        <v>267</v>
      </c>
      <c r="B353" t="s">
        <v>250</v>
      </c>
      <c r="C353" t="s">
        <v>250</v>
      </c>
      <c r="D353">
        <v>80816</v>
      </c>
    </row>
    <row r="354" spans="1:4" x14ac:dyDescent="0.2">
      <c r="A354" t="s">
        <v>709</v>
      </c>
      <c r="B354" t="s">
        <v>244</v>
      </c>
      <c r="C354" t="s">
        <v>430</v>
      </c>
      <c r="D354">
        <v>10210</v>
      </c>
    </row>
    <row r="355" spans="1:4" x14ac:dyDescent="0.2">
      <c r="A355" t="s">
        <v>710</v>
      </c>
      <c r="B355" t="s">
        <v>253</v>
      </c>
      <c r="C355" t="s">
        <v>253</v>
      </c>
      <c r="D355">
        <v>70306</v>
      </c>
    </row>
    <row r="356" spans="1:4" x14ac:dyDescent="0.2">
      <c r="A356" t="s">
        <v>711</v>
      </c>
      <c r="B356" t="s">
        <v>254</v>
      </c>
      <c r="C356" t="s">
        <v>428</v>
      </c>
      <c r="D356">
        <v>90210</v>
      </c>
    </row>
    <row r="357" spans="1:4" x14ac:dyDescent="0.2">
      <c r="A357" t="s">
        <v>712</v>
      </c>
      <c r="B357" t="s">
        <v>251</v>
      </c>
      <c r="C357" t="s">
        <v>485</v>
      </c>
      <c r="D357">
        <v>20405</v>
      </c>
    </row>
    <row r="358" spans="1:4" x14ac:dyDescent="0.2">
      <c r="A358" t="s">
        <v>712</v>
      </c>
      <c r="B358" t="s">
        <v>254</v>
      </c>
      <c r="C358" t="s">
        <v>491</v>
      </c>
      <c r="D358">
        <v>90702</v>
      </c>
    </row>
    <row r="359" spans="1:4" x14ac:dyDescent="0.2">
      <c r="A359" t="s">
        <v>713</v>
      </c>
      <c r="B359" t="s">
        <v>247</v>
      </c>
      <c r="C359" t="s">
        <v>437</v>
      </c>
      <c r="D359">
        <v>130407</v>
      </c>
    </row>
    <row r="360" spans="1:4" x14ac:dyDescent="0.2">
      <c r="A360" t="s">
        <v>713</v>
      </c>
      <c r="B360" t="s">
        <v>255</v>
      </c>
      <c r="C360" t="s">
        <v>663</v>
      </c>
      <c r="D360">
        <v>41101</v>
      </c>
    </row>
    <row r="361" spans="1:4" x14ac:dyDescent="0.2">
      <c r="A361" t="s">
        <v>714</v>
      </c>
      <c r="B361" t="s">
        <v>252</v>
      </c>
      <c r="C361" t="s">
        <v>557</v>
      </c>
      <c r="D361">
        <v>60309</v>
      </c>
    </row>
    <row r="362" spans="1:4" x14ac:dyDescent="0.2">
      <c r="A362" t="s">
        <v>363</v>
      </c>
      <c r="B362" t="s">
        <v>255</v>
      </c>
      <c r="C362" t="s">
        <v>440</v>
      </c>
      <c r="D362">
        <v>40606</v>
      </c>
    </row>
    <row r="363" spans="1:4" x14ac:dyDescent="0.2">
      <c r="A363" t="s">
        <v>363</v>
      </c>
      <c r="B363" t="s">
        <v>251</v>
      </c>
      <c r="C363" t="s">
        <v>581</v>
      </c>
      <c r="D363">
        <v>20306</v>
      </c>
    </row>
    <row r="364" spans="1:4" x14ac:dyDescent="0.2">
      <c r="A364" t="s">
        <v>289</v>
      </c>
      <c r="B364" t="s">
        <v>250</v>
      </c>
      <c r="C364" t="s">
        <v>250</v>
      </c>
      <c r="D364">
        <v>80820</v>
      </c>
    </row>
    <row r="365" spans="1:4" x14ac:dyDescent="0.2">
      <c r="A365" t="s">
        <v>313</v>
      </c>
      <c r="B365" t="s">
        <v>250</v>
      </c>
      <c r="C365" t="s">
        <v>483</v>
      </c>
      <c r="D365">
        <v>80505</v>
      </c>
    </row>
    <row r="366" spans="1:4" x14ac:dyDescent="0.2">
      <c r="A366" t="s">
        <v>715</v>
      </c>
      <c r="B366" t="s">
        <v>252</v>
      </c>
      <c r="C366" t="s">
        <v>510</v>
      </c>
      <c r="D366">
        <v>60201</v>
      </c>
    </row>
    <row r="367" spans="1:4" x14ac:dyDescent="0.2">
      <c r="A367" t="s">
        <v>716</v>
      </c>
      <c r="B367" t="s">
        <v>247</v>
      </c>
      <c r="C367" t="s">
        <v>464</v>
      </c>
      <c r="D367">
        <v>130309</v>
      </c>
    </row>
    <row r="368" spans="1:4" x14ac:dyDescent="0.2">
      <c r="A368" t="s">
        <v>499</v>
      </c>
      <c r="B368" t="s">
        <v>253</v>
      </c>
      <c r="C368" t="s">
        <v>422</v>
      </c>
      <c r="D368">
        <v>70409</v>
      </c>
    </row>
    <row r="369" spans="1:4" x14ac:dyDescent="0.2">
      <c r="A369" t="s">
        <v>717</v>
      </c>
      <c r="B369" t="s">
        <v>254</v>
      </c>
      <c r="C369" t="s">
        <v>499</v>
      </c>
      <c r="D369">
        <v>90501</v>
      </c>
    </row>
    <row r="370" spans="1:4" x14ac:dyDescent="0.2">
      <c r="A370" t="s">
        <v>718</v>
      </c>
      <c r="B370" t="s">
        <v>253</v>
      </c>
      <c r="C370" t="s">
        <v>357</v>
      </c>
      <c r="D370">
        <v>70213</v>
      </c>
    </row>
    <row r="371" spans="1:4" x14ac:dyDescent="0.2">
      <c r="A371" t="s">
        <v>357</v>
      </c>
      <c r="B371" t="s">
        <v>244</v>
      </c>
      <c r="C371" t="s">
        <v>430</v>
      </c>
      <c r="D371">
        <v>10207</v>
      </c>
    </row>
    <row r="372" spans="1:4" x14ac:dyDescent="0.2">
      <c r="A372" t="s">
        <v>719</v>
      </c>
      <c r="B372" t="s">
        <v>253</v>
      </c>
      <c r="C372" t="s">
        <v>357</v>
      </c>
      <c r="D372">
        <v>70201</v>
      </c>
    </row>
    <row r="373" spans="1:4" x14ac:dyDescent="0.2">
      <c r="A373" t="s">
        <v>720</v>
      </c>
      <c r="B373" t="s">
        <v>253</v>
      </c>
      <c r="C373" t="s">
        <v>357</v>
      </c>
      <c r="D373">
        <v>70214</v>
      </c>
    </row>
    <row r="374" spans="1:4" x14ac:dyDescent="0.2">
      <c r="A374" t="s">
        <v>721</v>
      </c>
      <c r="B374" t="s">
        <v>253</v>
      </c>
      <c r="C374" t="s">
        <v>575</v>
      </c>
      <c r="D374">
        <v>70107</v>
      </c>
    </row>
    <row r="375" spans="1:4" x14ac:dyDescent="0.2">
      <c r="A375" t="s">
        <v>722</v>
      </c>
      <c r="B375" t="s">
        <v>247</v>
      </c>
      <c r="C375" t="s">
        <v>577</v>
      </c>
      <c r="D375">
        <v>130907</v>
      </c>
    </row>
    <row r="376" spans="1:4" x14ac:dyDescent="0.2">
      <c r="A376" t="s">
        <v>723</v>
      </c>
      <c r="B376" t="s">
        <v>254</v>
      </c>
      <c r="C376" t="s">
        <v>494</v>
      </c>
      <c r="D376">
        <v>90604</v>
      </c>
    </row>
    <row r="377" spans="1:4" x14ac:dyDescent="0.2">
      <c r="A377" t="s">
        <v>723</v>
      </c>
      <c r="B377" t="s">
        <v>252</v>
      </c>
      <c r="C377" t="s">
        <v>510</v>
      </c>
      <c r="D377">
        <v>60205</v>
      </c>
    </row>
    <row r="378" spans="1:4" x14ac:dyDescent="0.2">
      <c r="A378" t="s">
        <v>724</v>
      </c>
      <c r="B378" t="s">
        <v>247</v>
      </c>
      <c r="C378" t="s">
        <v>464</v>
      </c>
      <c r="D378">
        <v>130310</v>
      </c>
    </row>
    <row r="379" spans="1:4" x14ac:dyDescent="0.2">
      <c r="A379" t="s">
        <v>725</v>
      </c>
      <c r="B379" t="s">
        <v>246</v>
      </c>
      <c r="C379" t="s">
        <v>246</v>
      </c>
      <c r="D379">
        <v>30108</v>
      </c>
    </row>
    <row r="380" spans="1:4" x14ac:dyDescent="0.2">
      <c r="A380" t="s">
        <v>726</v>
      </c>
      <c r="B380" t="s">
        <v>255</v>
      </c>
      <c r="C380" t="s">
        <v>302</v>
      </c>
      <c r="D380">
        <v>40202</v>
      </c>
    </row>
    <row r="381" spans="1:4" x14ac:dyDescent="0.2">
      <c r="A381" t="s">
        <v>727</v>
      </c>
      <c r="B381" t="s">
        <v>253</v>
      </c>
      <c r="C381" t="s">
        <v>575</v>
      </c>
      <c r="D381">
        <v>70108</v>
      </c>
    </row>
    <row r="382" spans="1:4" x14ac:dyDescent="0.2">
      <c r="A382" t="s">
        <v>728</v>
      </c>
      <c r="B382" t="s">
        <v>252</v>
      </c>
      <c r="C382" t="s">
        <v>516</v>
      </c>
      <c r="D382">
        <v>60104</v>
      </c>
    </row>
    <row r="383" spans="1:4" x14ac:dyDescent="0.2">
      <c r="A383" t="s">
        <v>729</v>
      </c>
      <c r="B383" t="s">
        <v>254</v>
      </c>
      <c r="C383" t="s">
        <v>411</v>
      </c>
      <c r="D383">
        <v>91201</v>
      </c>
    </row>
    <row r="384" spans="1:4" x14ac:dyDescent="0.2">
      <c r="A384" t="s">
        <v>730</v>
      </c>
      <c r="B384" t="s">
        <v>252</v>
      </c>
      <c r="C384" t="s">
        <v>460</v>
      </c>
      <c r="D384">
        <v>60504</v>
      </c>
    </row>
    <row r="385" spans="1:4" x14ac:dyDescent="0.2">
      <c r="A385" t="s">
        <v>731</v>
      </c>
      <c r="B385" t="s">
        <v>253</v>
      </c>
      <c r="C385" t="s">
        <v>422</v>
      </c>
      <c r="D385">
        <v>70410</v>
      </c>
    </row>
    <row r="386" spans="1:4" x14ac:dyDescent="0.2">
      <c r="A386" t="s">
        <v>732</v>
      </c>
      <c r="B386" t="s">
        <v>251</v>
      </c>
      <c r="C386" t="s">
        <v>581</v>
      </c>
      <c r="D386">
        <v>20304</v>
      </c>
    </row>
    <row r="387" spans="1:4" x14ac:dyDescent="0.2">
      <c r="A387" t="s">
        <v>732</v>
      </c>
      <c r="B387" t="s">
        <v>252</v>
      </c>
      <c r="C387" t="s">
        <v>504</v>
      </c>
      <c r="D387">
        <v>60404</v>
      </c>
    </row>
    <row r="388" spans="1:4" x14ac:dyDescent="0.2">
      <c r="A388" t="s">
        <v>732</v>
      </c>
      <c r="B388" t="s">
        <v>254</v>
      </c>
      <c r="C388" t="s">
        <v>442</v>
      </c>
      <c r="D388">
        <v>90404</v>
      </c>
    </row>
    <row r="389" spans="1:4" x14ac:dyDescent="0.2">
      <c r="A389" t="s">
        <v>733</v>
      </c>
      <c r="B389" t="s">
        <v>253</v>
      </c>
      <c r="C389" t="s">
        <v>253</v>
      </c>
      <c r="D389">
        <v>70309</v>
      </c>
    </row>
    <row r="390" spans="1:4" x14ac:dyDescent="0.2">
      <c r="A390" t="s">
        <v>734</v>
      </c>
      <c r="B390" t="s">
        <v>251</v>
      </c>
      <c r="C390" t="s">
        <v>581</v>
      </c>
      <c r="D390">
        <v>20307</v>
      </c>
    </row>
    <row r="391" spans="1:4" x14ac:dyDescent="0.2">
      <c r="A391" t="s">
        <v>735</v>
      </c>
      <c r="B391" t="s">
        <v>254</v>
      </c>
      <c r="C391" t="s">
        <v>499</v>
      </c>
      <c r="D391">
        <v>90507</v>
      </c>
    </row>
    <row r="392" spans="1:4" x14ac:dyDescent="0.2">
      <c r="A392" t="s">
        <v>736</v>
      </c>
      <c r="B392" t="s">
        <v>245</v>
      </c>
      <c r="C392" t="s">
        <v>399</v>
      </c>
      <c r="D392">
        <v>120903</v>
      </c>
    </row>
    <row r="393" spans="1:4" x14ac:dyDescent="0.2">
      <c r="A393" t="s">
        <v>370</v>
      </c>
      <c r="B393" t="s">
        <v>254</v>
      </c>
      <c r="C393" t="s">
        <v>477</v>
      </c>
      <c r="D393">
        <v>91008</v>
      </c>
    </row>
    <row r="394" spans="1:4" x14ac:dyDescent="0.2">
      <c r="A394" t="s">
        <v>370</v>
      </c>
      <c r="B394" t="s">
        <v>255</v>
      </c>
      <c r="C394" t="s">
        <v>543</v>
      </c>
      <c r="D394">
        <v>40708</v>
      </c>
    </row>
    <row r="395" spans="1:4" x14ac:dyDescent="0.2">
      <c r="A395" t="s">
        <v>737</v>
      </c>
      <c r="B395" t="s">
        <v>255</v>
      </c>
      <c r="C395" t="s">
        <v>543</v>
      </c>
      <c r="D395">
        <v>40703</v>
      </c>
    </row>
    <row r="396" spans="1:4" x14ac:dyDescent="0.2">
      <c r="A396" t="s">
        <v>738</v>
      </c>
      <c r="B396" t="s">
        <v>255</v>
      </c>
      <c r="C396" t="s">
        <v>353</v>
      </c>
      <c r="D396">
        <v>40803</v>
      </c>
    </row>
    <row r="397" spans="1:4" x14ac:dyDescent="0.2">
      <c r="A397" t="s">
        <v>738</v>
      </c>
      <c r="B397" t="s">
        <v>253</v>
      </c>
      <c r="C397" t="s">
        <v>253</v>
      </c>
      <c r="D397">
        <v>70307</v>
      </c>
    </row>
    <row r="398" spans="1:4" x14ac:dyDescent="0.2">
      <c r="A398" t="s">
        <v>739</v>
      </c>
      <c r="B398" t="s">
        <v>253</v>
      </c>
      <c r="C398" t="s">
        <v>740</v>
      </c>
      <c r="D398">
        <v>70502</v>
      </c>
    </row>
    <row r="399" spans="1:4" x14ac:dyDescent="0.2">
      <c r="A399" t="s">
        <v>741</v>
      </c>
      <c r="B399" t="s">
        <v>252</v>
      </c>
      <c r="C399" t="s">
        <v>520</v>
      </c>
      <c r="D399">
        <v>60705</v>
      </c>
    </row>
    <row r="400" spans="1:4" x14ac:dyDescent="0.2">
      <c r="A400" t="s">
        <v>742</v>
      </c>
      <c r="B400" t="s">
        <v>254</v>
      </c>
      <c r="C400" t="s">
        <v>491</v>
      </c>
      <c r="D400">
        <v>90703</v>
      </c>
    </row>
    <row r="401" spans="1:4" x14ac:dyDescent="0.2">
      <c r="A401" t="s">
        <v>742</v>
      </c>
      <c r="B401" t="s">
        <v>252</v>
      </c>
      <c r="C401" t="s">
        <v>460</v>
      </c>
      <c r="D401">
        <v>60503</v>
      </c>
    </row>
    <row r="402" spans="1:4" x14ac:dyDescent="0.2">
      <c r="A402" t="s">
        <v>743</v>
      </c>
      <c r="B402" t="s">
        <v>252</v>
      </c>
      <c r="C402" t="s">
        <v>557</v>
      </c>
      <c r="D402">
        <v>60307</v>
      </c>
    </row>
    <row r="403" spans="1:4" x14ac:dyDescent="0.2">
      <c r="A403" t="s">
        <v>744</v>
      </c>
      <c r="B403" t="s">
        <v>252</v>
      </c>
      <c r="C403" t="s">
        <v>557</v>
      </c>
      <c r="D403">
        <v>60308</v>
      </c>
    </row>
    <row r="404" spans="1:4" x14ac:dyDescent="0.2">
      <c r="A404" t="s">
        <v>745</v>
      </c>
      <c r="B404" t="s">
        <v>247</v>
      </c>
      <c r="C404" t="s">
        <v>406</v>
      </c>
      <c r="D404">
        <v>130713</v>
      </c>
    </row>
    <row r="405" spans="1:4" x14ac:dyDescent="0.2">
      <c r="A405" t="s">
        <v>746</v>
      </c>
      <c r="B405" t="s">
        <v>254</v>
      </c>
      <c r="C405" t="s">
        <v>300</v>
      </c>
      <c r="D405">
        <v>90803</v>
      </c>
    </row>
    <row r="406" spans="1:4" x14ac:dyDescent="0.2">
      <c r="A406" t="s">
        <v>747</v>
      </c>
      <c r="B406" t="s">
        <v>247</v>
      </c>
      <c r="C406" t="s">
        <v>577</v>
      </c>
      <c r="D406">
        <v>130908</v>
      </c>
    </row>
    <row r="407" spans="1:4" x14ac:dyDescent="0.2">
      <c r="A407" t="s">
        <v>748</v>
      </c>
      <c r="B407" t="s">
        <v>252</v>
      </c>
      <c r="C407" t="s">
        <v>504</v>
      </c>
      <c r="D407">
        <v>60403</v>
      </c>
    </row>
    <row r="408" spans="1:4" x14ac:dyDescent="0.2">
      <c r="A408" t="s">
        <v>749</v>
      </c>
      <c r="B408" t="s">
        <v>254</v>
      </c>
      <c r="C408" t="s">
        <v>442</v>
      </c>
      <c r="D408">
        <v>90406</v>
      </c>
    </row>
    <row r="409" spans="1:4" x14ac:dyDescent="0.2">
      <c r="A409" t="s">
        <v>750</v>
      </c>
      <c r="B409" t="s">
        <v>255</v>
      </c>
      <c r="C409" t="s">
        <v>400</v>
      </c>
      <c r="D409">
        <v>40406</v>
      </c>
    </row>
    <row r="410" spans="1:4" x14ac:dyDescent="0.2">
      <c r="A410" t="s">
        <v>751</v>
      </c>
      <c r="B410" t="s">
        <v>253</v>
      </c>
      <c r="C410" t="s">
        <v>253</v>
      </c>
      <c r="D410">
        <v>70308</v>
      </c>
    </row>
    <row r="411" spans="1:4" x14ac:dyDescent="0.2">
      <c r="A411" t="s">
        <v>752</v>
      </c>
      <c r="B411" t="s">
        <v>252</v>
      </c>
      <c r="C411" t="s">
        <v>557</v>
      </c>
      <c r="D411">
        <v>60301</v>
      </c>
    </row>
    <row r="412" spans="1:4" x14ac:dyDescent="0.2">
      <c r="A412" t="s">
        <v>753</v>
      </c>
      <c r="B412" t="s">
        <v>254</v>
      </c>
      <c r="C412" t="s">
        <v>482</v>
      </c>
      <c r="D412">
        <v>90304</v>
      </c>
    </row>
    <row r="413" spans="1:4" x14ac:dyDescent="0.2">
      <c r="A413" t="s">
        <v>754</v>
      </c>
      <c r="B413" t="s">
        <v>253</v>
      </c>
      <c r="C413" t="s">
        <v>422</v>
      </c>
      <c r="D413">
        <v>70401</v>
      </c>
    </row>
    <row r="414" spans="1:4" x14ac:dyDescent="0.2">
      <c r="A414" t="s">
        <v>755</v>
      </c>
      <c r="B414" t="s">
        <v>245</v>
      </c>
      <c r="C414" t="s">
        <v>457</v>
      </c>
      <c r="D414">
        <v>120804</v>
      </c>
    </row>
    <row r="415" spans="1:4" x14ac:dyDescent="0.2">
      <c r="A415" t="s">
        <v>756</v>
      </c>
      <c r="B415" t="s">
        <v>254</v>
      </c>
      <c r="C415" t="s">
        <v>499</v>
      </c>
      <c r="D415">
        <v>90513</v>
      </c>
    </row>
    <row r="416" spans="1:4" x14ac:dyDescent="0.2">
      <c r="A416" t="s">
        <v>757</v>
      </c>
      <c r="B416" t="s">
        <v>524</v>
      </c>
      <c r="C416" t="s">
        <v>525</v>
      </c>
      <c r="D416">
        <v>110103</v>
      </c>
    </row>
    <row r="417" spans="1:4" x14ac:dyDescent="0.2">
      <c r="A417" t="s">
        <v>758</v>
      </c>
      <c r="B417" t="s">
        <v>245</v>
      </c>
      <c r="C417" t="s">
        <v>401</v>
      </c>
      <c r="D417">
        <v>120307</v>
      </c>
    </row>
    <row r="418" spans="1:4" x14ac:dyDescent="0.2">
      <c r="A418" t="s">
        <v>378</v>
      </c>
      <c r="B418" t="s">
        <v>246</v>
      </c>
      <c r="C418" t="s">
        <v>462</v>
      </c>
      <c r="D418">
        <v>30405</v>
      </c>
    </row>
    <row r="419" spans="1:4" x14ac:dyDescent="0.2">
      <c r="A419" t="s">
        <v>759</v>
      </c>
      <c r="B419" t="s">
        <v>253</v>
      </c>
      <c r="C419" t="s">
        <v>740</v>
      </c>
      <c r="D419">
        <v>70503</v>
      </c>
    </row>
    <row r="420" spans="1:4" x14ac:dyDescent="0.2">
      <c r="A420" t="s">
        <v>335</v>
      </c>
      <c r="B420" t="s">
        <v>250</v>
      </c>
      <c r="C420" t="s">
        <v>407</v>
      </c>
      <c r="D420">
        <v>81004</v>
      </c>
    </row>
    <row r="421" spans="1:4" x14ac:dyDescent="0.2">
      <c r="A421" t="s">
        <v>760</v>
      </c>
      <c r="B421" t="s">
        <v>252</v>
      </c>
      <c r="C421" t="s">
        <v>504</v>
      </c>
      <c r="D421">
        <v>60407</v>
      </c>
    </row>
    <row r="422" spans="1:4" x14ac:dyDescent="0.2">
      <c r="A422" t="s">
        <v>761</v>
      </c>
      <c r="B422" t="s">
        <v>247</v>
      </c>
      <c r="C422" t="s">
        <v>406</v>
      </c>
      <c r="D422">
        <v>130714</v>
      </c>
    </row>
    <row r="423" spans="1:4" x14ac:dyDescent="0.2">
      <c r="A423" t="s">
        <v>296</v>
      </c>
      <c r="B423" t="s">
        <v>249</v>
      </c>
      <c r="C423" t="s">
        <v>317</v>
      </c>
      <c r="D423">
        <v>50208</v>
      </c>
    </row>
    <row r="424" spans="1:4" x14ac:dyDescent="0.2">
      <c r="A424" t="s">
        <v>762</v>
      </c>
      <c r="B424" t="s">
        <v>246</v>
      </c>
      <c r="C424" t="s">
        <v>529</v>
      </c>
      <c r="D424">
        <v>30301</v>
      </c>
    </row>
    <row r="425" spans="1:4" x14ac:dyDescent="0.2">
      <c r="A425" t="s">
        <v>763</v>
      </c>
      <c r="B425" t="s">
        <v>244</v>
      </c>
      <c r="C425" t="s">
        <v>424</v>
      </c>
      <c r="D425">
        <v>10302</v>
      </c>
    </row>
    <row r="426" spans="1:4" x14ac:dyDescent="0.2">
      <c r="A426" t="s">
        <v>763</v>
      </c>
      <c r="B426" t="s">
        <v>246</v>
      </c>
      <c r="C426" t="s">
        <v>537</v>
      </c>
      <c r="D426">
        <v>30503</v>
      </c>
    </row>
    <row r="427" spans="1:4" x14ac:dyDescent="0.2">
      <c r="A427" t="s">
        <v>764</v>
      </c>
      <c r="B427" t="s">
        <v>253</v>
      </c>
      <c r="C427" t="s">
        <v>422</v>
      </c>
      <c r="D427">
        <v>70411</v>
      </c>
    </row>
    <row r="428" spans="1:4" x14ac:dyDescent="0.2">
      <c r="A428" t="s">
        <v>765</v>
      </c>
      <c r="B428" t="s">
        <v>252</v>
      </c>
      <c r="C428" t="s">
        <v>516</v>
      </c>
      <c r="D428">
        <v>60103</v>
      </c>
    </row>
    <row r="429" spans="1:4" x14ac:dyDescent="0.2">
      <c r="A429" t="s">
        <v>766</v>
      </c>
      <c r="B429" t="s">
        <v>254</v>
      </c>
      <c r="C429" t="s">
        <v>428</v>
      </c>
      <c r="D429">
        <v>90211</v>
      </c>
    </row>
    <row r="430" spans="1:4" x14ac:dyDescent="0.2">
      <c r="A430" t="s">
        <v>767</v>
      </c>
      <c r="B430" t="s">
        <v>255</v>
      </c>
      <c r="C430" t="s">
        <v>451</v>
      </c>
      <c r="D430">
        <v>41004</v>
      </c>
    </row>
    <row r="431" spans="1:4" x14ac:dyDescent="0.2">
      <c r="A431" t="s">
        <v>768</v>
      </c>
      <c r="B431" t="s">
        <v>254</v>
      </c>
      <c r="C431" t="s">
        <v>494</v>
      </c>
      <c r="D431">
        <v>90601</v>
      </c>
    </row>
    <row r="432" spans="1:4" x14ac:dyDescent="0.2">
      <c r="A432" t="s">
        <v>769</v>
      </c>
      <c r="B432" t="s">
        <v>245</v>
      </c>
      <c r="C432" t="s">
        <v>401</v>
      </c>
      <c r="D432">
        <v>120316</v>
      </c>
    </row>
    <row r="433" spans="1:4" x14ac:dyDescent="0.2">
      <c r="A433" t="s">
        <v>770</v>
      </c>
      <c r="B433" t="s">
        <v>245</v>
      </c>
      <c r="C433" t="s">
        <v>286</v>
      </c>
      <c r="D433">
        <v>120606</v>
      </c>
    </row>
    <row r="434" spans="1:4" x14ac:dyDescent="0.2">
      <c r="A434" t="s">
        <v>771</v>
      </c>
      <c r="B434" t="s">
        <v>245</v>
      </c>
      <c r="C434" t="s">
        <v>446</v>
      </c>
      <c r="D434">
        <v>120107</v>
      </c>
    </row>
    <row r="435" spans="1:4" x14ac:dyDescent="0.2">
      <c r="A435" t="s">
        <v>772</v>
      </c>
      <c r="B435" t="s">
        <v>244</v>
      </c>
      <c r="C435" t="s">
        <v>397</v>
      </c>
      <c r="D435">
        <v>10404</v>
      </c>
    </row>
    <row r="436" spans="1:4" x14ac:dyDescent="0.2">
      <c r="A436" t="s">
        <v>320</v>
      </c>
      <c r="B436" t="s">
        <v>248</v>
      </c>
      <c r="C436" t="s">
        <v>248</v>
      </c>
      <c r="D436">
        <v>100101</v>
      </c>
    </row>
    <row r="437" spans="1:4" x14ac:dyDescent="0.2">
      <c r="A437" t="s">
        <v>773</v>
      </c>
      <c r="B437" t="s">
        <v>251</v>
      </c>
      <c r="C437" t="s">
        <v>485</v>
      </c>
      <c r="D437">
        <v>20401</v>
      </c>
    </row>
    <row r="438" spans="1:4" x14ac:dyDescent="0.2">
      <c r="A438" t="s">
        <v>774</v>
      </c>
      <c r="B438" t="s">
        <v>245</v>
      </c>
      <c r="C438" t="s">
        <v>446</v>
      </c>
      <c r="D438">
        <v>120108</v>
      </c>
    </row>
    <row r="439" spans="1:4" x14ac:dyDescent="0.2">
      <c r="A439" t="s">
        <v>775</v>
      </c>
      <c r="B439" t="s">
        <v>245</v>
      </c>
      <c r="C439" t="s">
        <v>401</v>
      </c>
      <c r="D439">
        <v>120308</v>
      </c>
    </row>
    <row r="440" spans="1:4" x14ac:dyDescent="0.2">
      <c r="A440" t="s">
        <v>776</v>
      </c>
      <c r="B440" t="s">
        <v>246</v>
      </c>
      <c r="C440" t="s">
        <v>537</v>
      </c>
      <c r="D440">
        <v>30504</v>
      </c>
    </row>
    <row r="441" spans="1:4" x14ac:dyDescent="0.2">
      <c r="A441" t="s">
        <v>777</v>
      </c>
      <c r="B441" t="s">
        <v>253</v>
      </c>
      <c r="C441" t="s">
        <v>357</v>
      </c>
      <c r="D441">
        <v>70215</v>
      </c>
    </row>
    <row r="442" spans="1:4" x14ac:dyDescent="0.2">
      <c r="A442" t="s">
        <v>778</v>
      </c>
      <c r="B442" t="s">
        <v>255</v>
      </c>
      <c r="C442" t="s">
        <v>507</v>
      </c>
      <c r="D442">
        <v>41404</v>
      </c>
    </row>
    <row r="443" spans="1:4" x14ac:dyDescent="0.2">
      <c r="A443" t="s">
        <v>779</v>
      </c>
      <c r="B443" t="s">
        <v>246</v>
      </c>
      <c r="C443" t="s">
        <v>780</v>
      </c>
      <c r="D443">
        <v>30602</v>
      </c>
    </row>
    <row r="444" spans="1:4" x14ac:dyDescent="0.2">
      <c r="A444" t="s">
        <v>781</v>
      </c>
      <c r="B444" t="s">
        <v>247</v>
      </c>
      <c r="C444" t="s">
        <v>437</v>
      </c>
      <c r="D444">
        <v>130408</v>
      </c>
    </row>
    <row r="445" spans="1:4" x14ac:dyDescent="0.2">
      <c r="A445" t="s">
        <v>782</v>
      </c>
      <c r="B445" t="s">
        <v>246</v>
      </c>
      <c r="C445" t="s">
        <v>246</v>
      </c>
      <c r="D445">
        <v>30109</v>
      </c>
    </row>
    <row r="446" spans="1:4" x14ac:dyDescent="0.2">
      <c r="A446" t="s">
        <v>783</v>
      </c>
      <c r="B446" t="s">
        <v>246</v>
      </c>
      <c r="C446" t="s">
        <v>389</v>
      </c>
      <c r="D446">
        <v>30201</v>
      </c>
    </row>
    <row r="447" spans="1:4" x14ac:dyDescent="0.2">
      <c r="A447" t="s">
        <v>784</v>
      </c>
      <c r="B447" t="s">
        <v>247</v>
      </c>
      <c r="C447" t="s">
        <v>413</v>
      </c>
      <c r="D447">
        <v>130103</v>
      </c>
    </row>
    <row r="448" spans="1:4" x14ac:dyDescent="0.2">
      <c r="A448" t="s">
        <v>785</v>
      </c>
      <c r="B448" t="s">
        <v>255</v>
      </c>
      <c r="C448" t="s">
        <v>396</v>
      </c>
      <c r="D448">
        <v>40109</v>
      </c>
    </row>
    <row r="449" spans="1:4" x14ac:dyDescent="0.2">
      <c r="A449" t="s">
        <v>352</v>
      </c>
      <c r="B449" t="s">
        <v>254</v>
      </c>
      <c r="C449" t="s">
        <v>477</v>
      </c>
      <c r="D449">
        <v>91014</v>
      </c>
    </row>
    <row r="450" spans="1:4" x14ac:dyDescent="0.2">
      <c r="A450" t="s">
        <v>786</v>
      </c>
      <c r="B450" t="s">
        <v>247</v>
      </c>
      <c r="C450" t="s">
        <v>406</v>
      </c>
      <c r="D450">
        <v>130715</v>
      </c>
    </row>
    <row r="451" spans="1:4" x14ac:dyDescent="0.2">
      <c r="A451" t="s">
        <v>787</v>
      </c>
      <c r="B451" t="s">
        <v>252</v>
      </c>
      <c r="C451" t="s">
        <v>504</v>
      </c>
      <c r="D451">
        <v>60401</v>
      </c>
    </row>
    <row r="452" spans="1:4" x14ac:dyDescent="0.2">
      <c r="A452" t="s">
        <v>788</v>
      </c>
      <c r="B452" t="s">
        <v>251</v>
      </c>
      <c r="C452" t="s">
        <v>569</v>
      </c>
      <c r="D452">
        <v>20501</v>
      </c>
    </row>
    <row r="453" spans="1:4" x14ac:dyDescent="0.2">
      <c r="A453" t="s">
        <v>266</v>
      </c>
      <c r="B453" t="s">
        <v>250</v>
      </c>
      <c r="C453" t="s">
        <v>407</v>
      </c>
      <c r="D453">
        <v>81008</v>
      </c>
    </row>
    <row r="454" spans="1:4" x14ac:dyDescent="0.2">
      <c r="A454" t="s">
        <v>789</v>
      </c>
      <c r="B454" t="s">
        <v>253</v>
      </c>
      <c r="C454" t="s">
        <v>740</v>
      </c>
      <c r="D454">
        <v>70505</v>
      </c>
    </row>
    <row r="455" spans="1:4" x14ac:dyDescent="0.2">
      <c r="A455" t="s">
        <v>790</v>
      </c>
      <c r="B455" t="s">
        <v>250</v>
      </c>
      <c r="C455" t="s">
        <v>791</v>
      </c>
      <c r="D455">
        <v>81102</v>
      </c>
    </row>
    <row r="456" spans="1:4" x14ac:dyDescent="0.2">
      <c r="A456" t="s">
        <v>792</v>
      </c>
      <c r="B456" t="s">
        <v>250</v>
      </c>
      <c r="C456" t="s">
        <v>791</v>
      </c>
      <c r="D456">
        <v>81103</v>
      </c>
    </row>
    <row r="457" spans="1:4" x14ac:dyDescent="0.2">
      <c r="A457" t="s">
        <v>268</v>
      </c>
      <c r="B457" t="s">
        <v>250</v>
      </c>
      <c r="C457" t="s">
        <v>250</v>
      </c>
      <c r="D457">
        <v>80817</v>
      </c>
    </row>
    <row r="458" spans="1:4" x14ac:dyDescent="0.2">
      <c r="A458" t="s">
        <v>793</v>
      </c>
      <c r="B458" t="s">
        <v>255</v>
      </c>
      <c r="C458" t="s">
        <v>353</v>
      </c>
      <c r="D458">
        <v>40804</v>
      </c>
    </row>
    <row r="459" spans="1:4" x14ac:dyDescent="0.2">
      <c r="A459" t="s">
        <v>364</v>
      </c>
      <c r="B459" t="s">
        <v>251</v>
      </c>
      <c r="C459" t="s">
        <v>481</v>
      </c>
      <c r="D459">
        <v>20606</v>
      </c>
    </row>
    <row r="460" spans="1:4" x14ac:dyDescent="0.2">
      <c r="A460" t="s">
        <v>794</v>
      </c>
      <c r="B460" t="s">
        <v>246</v>
      </c>
      <c r="C460" t="s">
        <v>537</v>
      </c>
      <c r="D460">
        <v>30501</v>
      </c>
    </row>
    <row r="461" spans="1:4" x14ac:dyDescent="0.2">
      <c r="A461" t="s">
        <v>795</v>
      </c>
      <c r="B461" t="s">
        <v>246</v>
      </c>
      <c r="C461" t="s">
        <v>389</v>
      </c>
      <c r="D461">
        <v>30205</v>
      </c>
    </row>
    <row r="462" spans="1:4" x14ac:dyDescent="0.2">
      <c r="A462" t="s">
        <v>796</v>
      </c>
      <c r="B462" t="s">
        <v>255</v>
      </c>
      <c r="C462" t="s">
        <v>400</v>
      </c>
      <c r="D462">
        <v>40403</v>
      </c>
    </row>
    <row r="463" spans="1:4" x14ac:dyDescent="0.2">
      <c r="A463" t="s">
        <v>796</v>
      </c>
      <c r="B463" t="s">
        <v>246</v>
      </c>
      <c r="C463" t="s">
        <v>537</v>
      </c>
      <c r="D463">
        <v>30505</v>
      </c>
    </row>
    <row r="464" spans="1:4" x14ac:dyDescent="0.2">
      <c r="A464" t="s">
        <v>796</v>
      </c>
      <c r="B464" t="s">
        <v>253</v>
      </c>
      <c r="C464" t="s">
        <v>357</v>
      </c>
      <c r="D464">
        <v>70216</v>
      </c>
    </row>
    <row r="465" spans="1:5" x14ac:dyDescent="0.2">
      <c r="A465" t="s">
        <v>797</v>
      </c>
      <c r="B465" t="s">
        <v>255</v>
      </c>
      <c r="C465" t="s">
        <v>396</v>
      </c>
      <c r="D465">
        <v>40105</v>
      </c>
    </row>
    <row r="466" spans="1:5" x14ac:dyDescent="0.2">
      <c r="A466" t="s">
        <v>798</v>
      </c>
      <c r="B466" t="s">
        <v>255</v>
      </c>
      <c r="C466" t="s">
        <v>419</v>
      </c>
      <c r="D466">
        <v>40306</v>
      </c>
    </row>
    <row r="467" spans="1:5" x14ac:dyDescent="0.2">
      <c r="A467" t="s">
        <v>798</v>
      </c>
      <c r="B467" t="s">
        <v>253</v>
      </c>
      <c r="C467" t="s">
        <v>559</v>
      </c>
      <c r="D467">
        <v>70604</v>
      </c>
    </row>
    <row r="468" spans="1:5" x14ac:dyDescent="0.2">
      <c r="A468" t="s">
        <v>799</v>
      </c>
      <c r="B468" t="s">
        <v>252</v>
      </c>
      <c r="C468" t="s">
        <v>460</v>
      </c>
      <c r="D468">
        <v>60505</v>
      </c>
    </row>
    <row r="469" spans="1:5" x14ac:dyDescent="0.2">
      <c r="A469" t="s">
        <v>800</v>
      </c>
      <c r="B469" t="s">
        <v>252</v>
      </c>
      <c r="C469" t="s">
        <v>460</v>
      </c>
      <c r="D469">
        <v>60501</v>
      </c>
    </row>
    <row r="470" spans="1:5" x14ac:dyDescent="0.2">
      <c r="A470" t="s">
        <v>801</v>
      </c>
      <c r="B470" t="s">
        <v>253</v>
      </c>
      <c r="C470" t="s">
        <v>559</v>
      </c>
      <c r="D470">
        <v>70605</v>
      </c>
    </row>
    <row r="471" spans="1:5" x14ac:dyDescent="0.2">
      <c r="A471" t="s">
        <v>280</v>
      </c>
      <c r="B471" t="s">
        <v>250</v>
      </c>
      <c r="C471" t="s">
        <v>250</v>
      </c>
      <c r="D471">
        <v>80810</v>
      </c>
    </row>
    <row r="472" spans="1:5" x14ac:dyDescent="0.2">
      <c r="A472" t="s">
        <v>802</v>
      </c>
      <c r="B472" t="s">
        <v>250</v>
      </c>
      <c r="C472" t="s">
        <v>453</v>
      </c>
      <c r="D472">
        <v>80604</v>
      </c>
    </row>
    <row r="473" spans="1:5" x14ac:dyDescent="0.2">
      <c r="A473" t="s">
        <v>347</v>
      </c>
      <c r="B473" t="s">
        <v>255</v>
      </c>
      <c r="C473" t="s">
        <v>507</v>
      </c>
      <c r="D473">
        <v>41405</v>
      </c>
    </row>
    <row r="474" spans="1:5" x14ac:dyDescent="0.2">
      <c r="A474" t="s">
        <v>803</v>
      </c>
      <c r="B474" t="s">
        <v>249</v>
      </c>
      <c r="C474" t="s">
        <v>317</v>
      </c>
      <c r="D474">
        <v>50203</v>
      </c>
    </row>
    <row r="475" spans="1:5" x14ac:dyDescent="0.2">
      <c r="A475" t="s">
        <v>804</v>
      </c>
      <c r="B475" t="s">
        <v>253</v>
      </c>
      <c r="C475" t="s">
        <v>740</v>
      </c>
      <c r="D475">
        <v>70501</v>
      </c>
    </row>
    <row r="476" spans="1:5" x14ac:dyDescent="0.2">
      <c r="A476" t="s">
        <v>285</v>
      </c>
      <c r="B476" t="s">
        <v>250</v>
      </c>
      <c r="C476" t="s">
        <v>250</v>
      </c>
      <c r="D476">
        <v>80813</v>
      </c>
      <c r="E476" s="49"/>
    </row>
    <row r="477" spans="1:5" x14ac:dyDescent="0.2">
      <c r="A477" t="s">
        <v>285</v>
      </c>
      <c r="B477" t="s">
        <v>255</v>
      </c>
      <c r="C477" t="s">
        <v>440</v>
      </c>
      <c r="D477">
        <v>40607</v>
      </c>
      <c r="E477" s="49"/>
    </row>
    <row r="478" spans="1:5" x14ac:dyDescent="0.2">
      <c r="A478" t="s">
        <v>285</v>
      </c>
      <c r="B478" t="s">
        <v>255</v>
      </c>
      <c r="C478" t="s">
        <v>419</v>
      </c>
      <c r="D478">
        <v>40307</v>
      </c>
    </row>
    <row r="479" spans="1:5" x14ac:dyDescent="0.2">
      <c r="A479" t="s">
        <v>805</v>
      </c>
      <c r="B479" t="s">
        <v>250</v>
      </c>
      <c r="C479" t="s">
        <v>672</v>
      </c>
      <c r="D479">
        <v>80205</v>
      </c>
    </row>
    <row r="480" spans="1:5" x14ac:dyDescent="0.2">
      <c r="A480" t="s">
        <v>318</v>
      </c>
      <c r="B480" t="s">
        <v>250</v>
      </c>
      <c r="C480" t="s">
        <v>250</v>
      </c>
      <c r="D480">
        <v>99999</v>
      </c>
    </row>
    <row r="481" spans="1:4" x14ac:dyDescent="0.2">
      <c r="A481" t="s">
        <v>331</v>
      </c>
      <c r="B481" t="s">
        <v>251</v>
      </c>
      <c r="C481" t="s">
        <v>481</v>
      </c>
      <c r="D481">
        <v>20601</v>
      </c>
    </row>
    <row r="482" spans="1:4" x14ac:dyDescent="0.2">
      <c r="A482" t="s">
        <v>375</v>
      </c>
      <c r="B482" t="s">
        <v>245</v>
      </c>
      <c r="C482" t="s">
        <v>401</v>
      </c>
      <c r="D482">
        <v>120309</v>
      </c>
    </row>
    <row r="483" spans="1:4" x14ac:dyDescent="0.2">
      <c r="A483" t="s">
        <v>375</v>
      </c>
      <c r="B483" t="s">
        <v>253</v>
      </c>
      <c r="C483" t="s">
        <v>357</v>
      </c>
      <c r="D483">
        <v>70217</v>
      </c>
    </row>
    <row r="484" spans="1:4" x14ac:dyDescent="0.2">
      <c r="A484" t="s">
        <v>806</v>
      </c>
      <c r="B484" t="s">
        <v>252</v>
      </c>
      <c r="C484" t="s">
        <v>504</v>
      </c>
      <c r="D484">
        <v>60405</v>
      </c>
    </row>
    <row r="485" spans="1:4" x14ac:dyDescent="0.2">
      <c r="A485" t="s">
        <v>807</v>
      </c>
      <c r="B485" t="s">
        <v>253</v>
      </c>
      <c r="C485" t="s">
        <v>575</v>
      </c>
      <c r="D485">
        <v>70110</v>
      </c>
    </row>
    <row r="486" spans="1:4" x14ac:dyDescent="0.2">
      <c r="A486" t="s">
        <v>808</v>
      </c>
      <c r="B486" t="s">
        <v>252</v>
      </c>
      <c r="C486" t="s">
        <v>551</v>
      </c>
      <c r="D486">
        <v>60601</v>
      </c>
    </row>
    <row r="487" spans="1:4" x14ac:dyDescent="0.2">
      <c r="A487" t="s">
        <v>809</v>
      </c>
      <c r="B487" t="s">
        <v>245</v>
      </c>
      <c r="C487" t="s">
        <v>286</v>
      </c>
      <c r="D487">
        <v>120607</v>
      </c>
    </row>
    <row r="488" spans="1:4" x14ac:dyDescent="0.2">
      <c r="A488" t="s">
        <v>810</v>
      </c>
      <c r="B488" t="s">
        <v>251</v>
      </c>
      <c r="C488" t="s">
        <v>581</v>
      </c>
      <c r="D488">
        <v>20305</v>
      </c>
    </row>
    <row r="489" spans="1:4" x14ac:dyDescent="0.2">
      <c r="A489" t="s">
        <v>811</v>
      </c>
      <c r="B489" t="s">
        <v>254</v>
      </c>
      <c r="C489" t="s">
        <v>494</v>
      </c>
      <c r="D489">
        <v>90605</v>
      </c>
    </row>
    <row r="490" spans="1:4" x14ac:dyDescent="0.2">
      <c r="A490" t="s">
        <v>317</v>
      </c>
      <c r="B490" t="s">
        <v>249</v>
      </c>
      <c r="C490" t="s">
        <v>317</v>
      </c>
      <c r="D490">
        <v>50204</v>
      </c>
    </row>
    <row r="491" spans="1:4" x14ac:dyDescent="0.2">
      <c r="A491" t="s">
        <v>812</v>
      </c>
      <c r="B491" t="s">
        <v>246</v>
      </c>
      <c r="C491" t="s">
        <v>389</v>
      </c>
      <c r="D491">
        <v>30206</v>
      </c>
    </row>
    <row r="492" spans="1:4" x14ac:dyDescent="0.2">
      <c r="A492" t="s">
        <v>813</v>
      </c>
      <c r="B492" t="s">
        <v>254</v>
      </c>
      <c r="C492" t="s">
        <v>499</v>
      </c>
      <c r="D492">
        <v>90508</v>
      </c>
    </row>
    <row r="493" spans="1:4" x14ac:dyDescent="0.2">
      <c r="A493" t="s">
        <v>814</v>
      </c>
      <c r="B493" t="s">
        <v>246</v>
      </c>
      <c r="C493" t="s">
        <v>537</v>
      </c>
      <c r="D493">
        <v>30506</v>
      </c>
    </row>
    <row r="494" spans="1:4" x14ac:dyDescent="0.2">
      <c r="A494" t="s">
        <v>323</v>
      </c>
      <c r="B494" t="s">
        <v>247</v>
      </c>
      <c r="C494" t="s">
        <v>406</v>
      </c>
      <c r="D494">
        <v>130716</v>
      </c>
    </row>
    <row r="495" spans="1:4" x14ac:dyDescent="0.2">
      <c r="A495" t="s">
        <v>815</v>
      </c>
      <c r="B495" t="s">
        <v>255</v>
      </c>
      <c r="C495" t="s">
        <v>451</v>
      </c>
      <c r="D495">
        <v>41005</v>
      </c>
    </row>
    <row r="496" spans="1:4" x14ac:dyDescent="0.2">
      <c r="A496" t="s">
        <v>559</v>
      </c>
      <c r="B496" t="s">
        <v>251</v>
      </c>
      <c r="C496" t="s">
        <v>395</v>
      </c>
      <c r="D496">
        <v>20104</v>
      </c>
    </row>
    <row r="497" spans="1:4" x14ac:dyDescent="0.2">
      <c r="A497" t="s">
        <v>816</v>
      </c>
      <c r="B497" t="s">
        <v>253</v>
      </c>
      <c r="C497" t="s">
        <v>559</v>
      </c>
      <c r="D497">
        <v>70601</v>
      </c>
    </row>
    <row r="498" spans="1:4" x14ac:dyDescent="0.2">
      <c r="A498" t="s">
        <v>817</v>
      </c>
      <c r="B498" t="s">
        <v>254</v>
      </c>
      <c r="C498" t="s">
        <v>477</v>
      </c>
      <c r="D498">
        <v>91005</v>
      </c>
    </row>
    <row r="499" spans="1:4" x14ac:dyDescent="0.2">
      <c r="A499" t="s">
        <v>818</v>
      </c>
      <c r="B499" t="s">
        <v>252</v>
      </c>
      <c r="C499" t="s">
        <v>460</v>
      </c>
      <c r="D499">
        <v>60506</v>
      </c>
    </row>
    <row r="500" spans="1:4" x14ac:dyDescent="0.2">
      <c r="A500" t="s">
        <v>371</v>
      </c>
      <c r="B500" t="s">
        <v>246</v>
      </c>
      <c r="C500" t="s">
        <v>462</v>
      </c>
      <c r="D500">
        <v>30401</v>
      </c>
    </row>
    <row r="501" spans="1:4" x14ac:dyDescent="0.2">
      <c r="A501" t="s">
        <v>819</v>
      </c>
      <c r="B501" t="s">
        <v>255</v>
      </c>
      <c r="C501" t="s">
        <v>543</v>
      </c>
      <c r="D501">
        <v>40704</v>
      </c>
    </row>
    <row r="502" spans="1:4" x14ac:dyDescent="0.2">
      <c r="A502" t="s">
        <v>820</v>
      </c>
      <c r="B502" t="s">
        <v>255</v>
      </c>
      <c r="C502" t="s">
        <v>543</v>
      </c>
      <c r="D502">
        <v>40705</v>
      </c>
    </row>
    <row r="503" spans="1:4" x14ac:dyDescent="0.2">
      <c r="A503" t="s">
        <v>821</v>
      </c>
      <c r="B503" t="s">
        <v>255</v>
      </c>
      <c r="C503" t="s">
        <v>438</v>
      </c>
      <c r="D503">
        <v>41307</v>
      </c>
    </row>
    <row r="504" spans="1:4" x14ac:dyDescent="0.2">
      <c r="A504" t="s">
        <v>822</v>
      </c>
      <c r="B504" t="s">
        <v>252</v>
      </c>
      <c r="C504" t="s">
        <v>460</v>
      </c>
      <c r="D504">
        <v>60507</v>
      </c>
    </row>
    <row r="505" spans="1:4" x14ac:dyDescent="0.2">
      <c r="A505" t="s">
        <v>346</v>
      </c>
      <c r="B505" t="s">
        <v>255</v>
      </c>
      <c r="C505" t="s">
        <v>302</v>
      </c>
      <c r="D505">
        <v>40203</v>
      </c>
    </row>
    <row r="506" spans="1:4" x14ac:dyDescent="0.2">
      <c r="A506" t="s">
        <v>823</v>
      </c>
      <c r="B506" t="s">
        <v>249</v>
      </c>
      <c r="C506" t="s">
        <v>317</v>
      </c>
      <c r="D506">
        <v>50205</v>
      </c>
    </row>
    <row r="507" spans="1:4" x14ac:dyDescent="0.2">
      <c r="A507" t="s">
        <v>288</v>
      </c>
      <c r="B507" t="s">
        <v>250</v>
      </c>
      <c r="C507" t="s">
        <v>250</v>
      </c>
      <c r="D507">
        <v>80808</v>
      </c>
    </row>
    <row r="508" spans="1:4" x14ac:dyDescent="0.2">
      <c r="A508" t="s">
        <v>824</v>
      </c>
      <c r="B508" t="s">
        <v>251</v>
      </c>
      <c r="C508" t="s">
        <v>395</v>
      </c>
      <c r="D508">
        <v>20106</v>
      </c>
    </row>
    <row r="509" spans="1:4" x14ac:dyDescent="0.2">
      <c r="A509" t="s">
        <v>301</v>
      </c>
      <c r="B509" t="s">
        <v>255</v>
      </c>
      <c r="C509" t="s">
        <v>302</v>
      </c>
      <c r="D509">
        <v>40201</v>
      </c>
    </row>
    <row r="510" spans="1:4" x14ac:dyDescent="0.2">
      <c r="A510" t="s">
        <v>304</v>
      </c>
      <c r="B510" t="s">
        <v>247</v>
      </c>
      <c r="C510" t="s">
        <v>406</v>
      </c>
      <c r="D510">
        <v>130717</v>
      </c>
    </row>
    <row r="511" spans="1:4" x14ac:dyDescent="0.2">
      <c r="A511" t="s">
        <v>825</v>
      </c>
      <c r="B511" t="s">
        <v>246</v>
      </c>
      <c r="C511" t="s">
        <v>462</v>
      </c>
      <c r="D511">
        <v>30403</v>
      </c>
    </row>
    <row r="512" spans="1:4" x14ac:dyDescent="0.2">
      <c r="A512" t="s">
        <v>826</v>
      </c>
      <c r="B512" t="s">
        <v>248</v>
      </c>
      <c r="C512" t="s">
        <v>248</v>
      </c>
      <c r="D512">
        <v>100103</v>
      </c>
    </row>
    <row r="513" spans="1:4" x14ac:dyDescent="0.2">
      <c r="A513" t="s">
        <v>350</v>
      </c>
      <c r="B513" t="s">
        <v>246</v>
      </c>
      <c r="C513" t="s">
        <v>246</v>
      </c>
      <c r="D513">
        <v>30110</v>
      </c>
    </row>
    <row r="514" spans="1:4" x14ac:dyDescent="0.2">
      <c r="A514" t="s">
        <v>383</v>
      </c>
      <c r="B514" t="s">
        <v>249</v>
      </c>
      <c r="C514" t="s">
        <v>473</v>
      </c>
      <c r="D514">
        <v>50106</v>
      </c>
    </row>
    <row r="515" spans="1:4" x14ac:dyDescent="0.2">
      <c r="A515" t="s">
        <v>827</v>
      </c>
      <c r="B515" t="s">
        <v>254</v>
      </c>
      <c r="C515" t="s">
        <v>499</v>
      </c>
      <c r="D515">
        <v>90509</v>
      </c>
    </row>
    <row r="516" spans="1:4" x14ac:dyDescent="0.2">
      <c r="A516" t="s">
        <v>828</v>
      </c>
      <c r="B516" t="s">
        <v>247</v>
      </c>
      <c r="C516" t="s">
        <v>437</v>
      </c>
      <c r="D516">
        <v>130409</v>
      </c>
    </row>
    <row r="517" spans="1:4" x14ac:dyDescent="0.2">
      <c r="A517" t="s">
        <v>829</v>
      </c>
      <c r="B517" t="s">
        <v>244</v>
      </c>
      <c r="C517" t="s">
        <v>244</v>
      </c>
      <c r="D517">
        <v>10104</v>
      </c>
    </row>
    <row r="518" spans="1:4" x14ac:dyDescent="0.2">
      <c r="A518" t="s">
        <v>830</v>
      </c>
      <c r="B518" t="s">
        <v>244</v>
      </c>
      <c r="C518" t="s">
        <v>424</v>
      </c>
      <c r="D518">
        <v>10303</v>
      </c>
    </row>
    <row r="519" spans="1:4" x14ac:dyDescent="0.2">
      <c r="A519" t="s">
        <v>831</v>
      </c>
      <c r="B519" t="s">
        <v>244</v>
      </c>
      <c r="C519" t="s">
        <v>424</v>
      </c>
      <c r="D519">
        <v>10304</v>
      </c>
    </row>
    <row r="520" spans="1:4" x14ac:dyDescent="0.2">
      <c r="A520" t="s">
        <v>832</v>
      </c>
      <c r="B520" t="s">
        <v>253</v>
      </c>
      <c r="C520" t="s">
        <v>740</v>
      </c>
      <c r="D520">
        <v>70504</v>
      </c>
    </row>
    <row r="521" spans="1:4" x14ac:dyDescent="0.2">
      <c r="A521" t="s">
        <v>833</v>
      </c>
      <c r="B521" t="s">
        <v>245</v>
      </c>
      <c r="C521" t="s">
        <v>488</v>
      </c>
      <c r="D521">
        <v>120207</v>
      </c>
    </row>
    <row r="522" spans="1:4" x14ac:dyDescent="0.2">
      <c r="A522" t="s">
        <v>834</v>
      </c>
      <c r="B522" t="s">
        <v>254</v>
      </c>
      <c r="C522" t="s">
        <v>421</v>
      </c>
      <c r="D522">
        <v>91108</v>
      </c>
    </row>
    <row r="523" spans="1:4" x14ac:dyDescent="0.2">
      <c r="A523" t="s">
        <v>835</v>
      </c>
      <c r="B523" t="s">
        <v>255</v>
      </c>
      <c r="C523" t="s">
        <v>438</v>
      </c>
      <c r="D523">
        <v>41308</v>
      </c>
    </row>
    <row r="524" spans="1:4" x14ac:dyDescent="0.2">
      <c r="A524" t="s">
        <v>836</v>
      </c>
      <c r="B524" t="s">
        <v>252</v>
      </c>
      <c r="C524" t="s">
        <v>510</v>
      </c>
      <c r="D524">
        <v>60206</v>
      </c>
    </row>
    <row r="525" spans="1:4" x14ac:dyDescent="0.2">
      <c r="A525" t="s">
        <v>837</v>
      </c>
      <c r="B525" t="s">
        <v>252</v>
      </c>
      <c r="C525" t="s">
        <v>510</v>
      </c>
      <c r="D525">
        <v>60207</v>
      </c>
    </row>
    <row r="526" spans="1:4" x14ac:dyDescent="0.2">
      <c r="A526" t="s">
        <v>838</v>
      </c>
      <c r="B526" t="s">
        <v>254</v>
      </c>
      <c r="C526" t="s">
        <v>411</v>
      </c>
      <c r="D526">
        <v>91204</v>
      </c>
    </row>
    <row r="527" spans="1:4" x14ac:dyDescent="0.2">
      <c r="A527" t="s">
        <v>839</v>
      </c>
      <c r="B527" t="s">
        <v>255</v>
      </c>
      <c r="C527" t="s">
        <v>396</v>
      </c>
      <c r="D527">
        <v>40106</v>
      </c>
    </row>
    <row r="528" spans="1:4" x14ac:dyDescent="0.2">
      <c r="A528" t="s">
        <v>373</v>
      </c>
      <c r="B528" t="s">
        <v>244</v>
      </c>
      <c r="C528" t="s">
        <v>424</v>
      </c>
      <c r="D528">
        <v>10305</v>
      </c>
    </row>
    <row r="529" spans="1:4" x14ac:dyDescent="0.2">
      <c r="A529" t="s">
        <v>840</v>
      </c>
      <c r="B529" t="s">
        <v>254</v>
      </c>
      <c r="C529" t="s">
        <v>300</v>
      </c>
      <c r="D529">
        <v>90804</v>
      </c>
    </row>
    <row r="530" spans="1:4" x14ac:dyDescent="0.2">
      <c r="A530" t="s">
        <v>841</v>
      </c>
      <c r="B530" t="s">
        <v>255</v>
      </c>
      <c r="C530" t="s">
        <v>594</v>
      </c>
      <c r="D530">
        <v>40901</v>
      </c>
    </row>
    <row r="531" spans="1:4" x14ac:dyDescent="0.2">
      <c r="A531" t="s">
        <v>842</v>
      </c>
      <c r="B531" t="s">
        <v>255</v>
      </c>
      <c r="C531" t="s">
        <v>353</v>
      </c>
      <c r="D531">
        <v>40805</v>
      </c>
    </row>
    <row r="532" spans="1:4" x14ac:dyDescent="0.2">
      <c r="A532" t="s">
        <v>843</v>
      </c>
      <c r="B532" t="s">
        <v>252</v>
      </c>
      <c r="C532" t="s">
        <v>551</v>
      </c>
      <c r="D532">
        <v>60608</v>
      </c>
    </row>
    <row r="533" spans="1:4" x14ac:dyDescent="0.2">
      <c r="A533" t="s">
        <v>292</v>
      </c>
      <c r="B533" t="s">
        <v>250</v>
      </c>
      <c r="C533" t="s">
        <v>250</v>
      </c>
      <c r="D533">
        <v>80811</v>
      </c>
    </row>
    <row r="534" spans="1:4" x14ac:dyDescent="0.2">
      <c r="A534" t="s">
        <v>844</v>
      </c>
      <c r="B534" t="s">
        <v>245</v>
      </c>
      <c r="C534" t="s">
        <v>337</v>
      </c>
      <c r="D534">
        <v>120705</v>
      </c>
    </row>
    <row r="535" spans="1:4" x14ac:dyDescent="0.2">
      <c r="A535" t="s">
        <v>845</v>
      </c>
      <c r="B535" t="s">
        <v>249</v>
      </c>
      <c r="C535" t="s">
        <v>394</v>
      </c>
      <c r="D535">
        <v>50307</v>
      </c>
    </row>
    <row r="536" spans="1:4" x14ac:dyDescent="0.2">
      <c r="A536" t="s">
        <v>846</v>
      </c>
      <c r="B536" t="s">
        <v>249</v>
      </c>
      <c r="C536" t="s">
        <v>394</v>
      </c>
      <c r="D536">
        <v>50315</v>
      </c>
    </row>
    <row r="537" spans="1:4" x14ac:dyDescent="0.2">
      <c r="A537" t="s">
        <v>847</v>
      </c>
      <c r="B537" t="s">
        <v>254</v>
      </c>
      <c r="C537" t="s">
        <v>491</v>
      </c>
      <c r="D537">
        <v>90701</v>
      </c>
    </row>
    <row r="538" spans="1:4" x14ac:dyDescent="0.2">
      <c r="A538" t="s">
        <v>848</v>
      </c>
      <c r="B538" t="s">
        <v>254</v>
      </c>
      <c r="C538" t="s">
        <v>421</v>
      </c>
      <c r="D538">
        <v>91109</v>
      </c>
    </row>
    <row r="539" spans="1:4" x14ac:dyDescent="0.2">
      <c r="A539" t="s">
        <v>848</v>
      </c>
      <c r="B539" t="s">
        <v>251</v>
      </c>
      <c r="C539" t="s">
        <v>481</v>
      </c>
      <c r="D539">
        <v>20607</v>
      </c>
    </row>
    <row r="540" spans="1:4" x14ac:dyDescent="0.2">
      <c r="A540" t="s">
        <v>324</v>
      </c>
      <c r="B540" t="s">
        <v>251</v>
      </c>
      <c r="C540" t="s">
        <v>409</v>
      </c>
      <c r="D540">
        <v>20207</v>
      </c>
    </row>
    <row r="541" spans="1:4" x14ac:dyDescent="0.2">
      <c r="A541" t="s">
        <v>849</v>
      </c>
      <c r="B541" t="s">
        <v>253</v>
      </c>
      <c r="C541" t="s">
        <v>357</v>
      </c>
      <c r="D541">
        <v>70218</v>
      </c>
    </row>
    <row r="542" spans="1:4" x14ac:dyDescent="0.2">
      <c r="A542" t="s">
        <v>850</v>
      </c>
      <c r="B542" t="s">
        <v>249</v>
      </c>
      <c r="C542" t="s">
        <v>394</v>
      </c>
      <c r="D542">
        <v>50308</v>
      </c>
    </row>
    <row r="543" spans="1:4" x14ac:dyDescent="0.2">
      <c r="A543" t="s">
        <v>851</v>
      </c>
      <c r="B543" t="s">
        <v>246</v>
      </c>
      <c r="C543" t="s">
        <v>529</v>
      </c>
      <c r="D543">
        <v>30305</v>
      </c>
    </row>
    <row r="544" spans="1:4" x14ac:dyDescent="0.2">
      <c r="A544" t="s">
        <v>851</v>
      </c>
      <c r="B544" t="s">
        <v>251</v>
      </c>
      <c r="C544" t="s">
        <v>481</v>
      </c>
      <c r="D544">
        <v>20608</v>
      </c>
    </row>
    <row r="545" spans="1:4" x14ac:dyDescent="0.2">
      <c r="A545" t="s">
        <v>852</v>
      </c>
      <c r="B545" t="s">
        <v>254</v>
      </c>
      <c r="C545" t="s">
        <v>394</v>
      </c>
      <c r="D545">
        <v>90907</v>
      </c>
    </row>
    <row r="546" spans="1:4" x14ac:dyDescent="0.2">
      <c r="A546" t="s">
        <v>853</v>
      </c>
      <c r="B546" t="s">
        <v>524</v>
      </c>
      <c r="C546" t="s">
        <v>661</v>
      </c>
      <c r="D546">
        <v>110201</v>
      </c>
    </row>
    <row r="547" spans="1:4" x14ac:dyDescent="0.2">
      <c r="A547" t="s">
        <v>854</v>
      </c>
      <c r="B547" t="s">
        <v>255</v>
      </c>
      <c r="C547" t="s">
        <v>451</v>
      </c>
      <c r="D547">
        <v>41001</v>
      </c>
    </row>
    <row r="548" spans="1:4" x14ac:dyDescent="0.2">
      <c r="A548" t="s">
        <v>855</v>
      </c>
      <c r="B548" t="s">
        <v>254</v>
      </c>
      <c r="C548" t="s">
        <v>421</v>
      </c>
      <c r="D548">
        <v>91110</v>
      </c>
    </row>
    <row r="549" spans="1:4" x14ac:dyDescent="0.2">
      <c r="A549" t="s">
        <v>856</v>
      </c>
      <c r="B549" t="s">
        <v>255</v>
      </c>
      <c r="C549" t="s">
        <v>302</v>
      </c>
      <c r="D549">
        <v>40205</v>
      </c>
    </row>
    <row r="550" spans="1:4" x14ac:dyDescent="0.2">
      <c r="A550" t="s">
        <v>857</v>
      </c>
      <c r="B550" t="s">
        <v>254</v>
      </c>
      <c r="C550" t="s">
        <v>477</v>
      </c>
      <c r="D550">
        <v>91013</v>
      </c>
    </row>
    <row r="551" spans="1:4" x14ac:dyDescent="0.2">
      <c r="A551" t="s">
        <v>858</v>
      </c>
      <c r="B551" t="s">
        <v>245</v>
      </c>
      <c r="C551" t="s">
        <v>401</v>
      </c>
      <c r="D551">
        <v>120310</v>
      </c>
    </row>
    <row r="552" spans="1:4" x14ac:dyDescent="0.2">
      <c r="A552" t="s">
        <v>382</v>
      </c>
      <c r="B552" t="s">
        <v>255</v>
      </c>
      <c r="C552" t="s">
        <v>543</v>
      </c>
      <c r="D552">
        <v>40706</v>
      </c>
    </row>
    <row r="553" spans="1:4" x14ac:dyDescent="0.2">
      <c r="A553" t="s">
        <v>859</v>
      </c>
      <c r="B553" t="s">
        <v>254</v>
      </c>
      <c r="C553" t="s">
        <v>394</v>
      </c>
      <c r="D553">
        <v>90908</v>
      </c>
    </row>
    <row r="554" spans="1:4" x14ac:dyDescent="0.2">
      <c r="A554" t="s">
        <v>306</v>
      </c>
      <c r="B554" t="s">
        <v>250</v>
      </c>
      <c r="C554" t="s">
        <v>407</v>
      </c>
      <c r="D554">
        <v>81009</v>
      </c>
    </row>
    <row r="555" spans="1:4" x14ac:dyDescent="0.2">
      <c r="A555" t="s">
        <v>860</v>
      </c>
      <c r="B555" t="s">
        <v>253</v>
      </c>
      <c r="C555" t="s">
        <v>253</v>
      </c>
      <c r="D555">
        <v>70310</v>
      </c>
    </row>
    <row r="556" spans="1:4" x14ac:dyDescent="0.2">
      <c r="A556" t="s">
        <v>860</v>
      </c>
      <c r="B556" t="s">
        <v>252</v>
      </c>
      <c r="C556" t="s">
        <v>551</v>
      </c>
      <c r="D556">
        <v>60607</v>
      </c>
    </row>
    <row r="557" spans="1:4" x14ac:dyDescent="0.2">
      <c r="A557" t="s">
        <v>314</v>
      </c>
      <c r="B557" t="s">
        <v>246</v>
      </c>
      <c r="C557" t="s">
        <v>246</v>
      </c>
      <c r="D557">
        <v>30111</v>
      </c>
    </row>
    <row r="558" spans="1:4" x14ac:dyDescent="0.2">
      <c r="A558" t="s">
        <v>861</v>
      </c>
      <c r="B558" t="s">
        <v>250</v>
      </c>
      <c r="C558" t="s">
        <v>672</v>
      </c>
      <c r="D558">
        <v>80206</v>
      </c>
    </row>
    <row r="559" spans="1:4" x14ac:dyDescent="0.2">
      <c r="A559" t="s">
        <v>862</v>
      </c>
      <c r="B559" t="s">
        <v>247</v>
      </c>
      <c r="C559" t="s">
        <v>437</v>
      </c>
      <c r="D559">
        <v>130410</v>
      </c>
    </row>
    <row r="560" spans="1:4" x14ac:dyDescent="0.2">
      <c r="A560" t="s">
        <v>863</v>
      </c>
      <c r="B560" t="s">
        <v>246</v>
      </c>
      <c r="C560" t="s">
        <v>246</v>
      </c>
      <c r="D560">
        <v>30112</v>
      </c>
    </row>
    <row r="561" spans="1:4" x14ac:dyDescent="0.2">
      <c r="A561" t="s">
        <v>864</v>
      </c>
      <c r="B561" t="s">
        <v>245</v>
      </c>
      <c r="C561" t="s">
        <v>488</v>
      </c>
      <c r="D561">
        <v>120208</v>
      </c>
    </row>
    <row r="562" spans="1:4" x14ac:dyDescent="0.2">
      <c r="A562" t="s">
        <v>865</v>
      </c>
      <c r="B562" t="s">
        <v>246</v>
      </c>
      <c r="C562" t="s">
        <v>389</v>
      </c>
      <c r="D562">
        <v>30207</v>
      </c>
    </row>
    <row r="563" spans="1:4" x14ac:dyDescent="0.2">
      <c r="A563" t="s">
        <v>340</v>
      </c>
      <c r="B563" t="s">
        <v>245</v>
      </c>
      <c r="C563" t="s">
        <v>457</v>
      </c>
      <c r="D563">
        <v>120801</v>
      </c>
    </row>
    <row r="564" spans="1:4" x14ac:dyDescent="0.2">
      <c r="A564" t="s">
        <v>661</v>
      </c>
      <c r="B564" t="s">
        <v>249</v>
      </c>
      <c r="C564" t="s">
        <v>473</v>
      </c>
      <c r="D564">
        <v>50109</v>
      </c>
    </row>
    <row r="565" spans="1:4" x14ac:dyDescent="0.2">
      <c r="A565" t="s">
        <v>866</v>
      </c>
      <c r="B565" t="s">
        <v>255</v>
      </c>
      <c r="C565" t="s">
        <v>330</v>
      </c>
      <c r="D565">
        <v>40507</v>
      </c>
    </row>
    <row r="566" spans="1:4" x14ac:dyDescent="0.2">
      <c r="A566" t="s">
        <v>867</v>
      </c>
      <c r="B566" t="s">
        <v>254</v>
      </c>
      <c r="C566" t="s">
        <v>416</v>
      </c>
      <c r="D566">
        <v>90105</v>
      </c>
    </row>
    <row r="567" spans="1:4" x14ac:dyDescent="0.2">
      <c r="A567" t="s">
        <v>868</v>
      </c>
      <c r="B567" t="s">
        <v>254</v>
      </c>
      <c r="C567" t="s">
        <v>442</v>
      </c>
      <c r="D567">
        <v>90405</v>
      </c>
    </row>
    <row r="568" spans="1:4" x14ac:dyDescent="0.2">
      <c r="A568" t="s">
        <v>577</v>
      </c>
      <c r="B568" t="s">
        <v>255</v>
      </c>
      <c r="C568" t="s">
        <v>440</v>
      </c>
      <c r="D568">
        <v>40608</v>
      </c>
    </row>
    <row r="569" spans="1:4" x14ac:dyDescent="0.2">
      <c r="A569" t="s">
        <v>869</v>
      </c>
      <c r="B569" t="s">
        <v>247</v>
      </c>
      <c r="C569" t="s">
        <v>577</v>
      </c>
      <c r="D569">
        <v>130901</v>
      </c>
    </row>
    <row r="570" spans="1:4" x14ac:dyDescent="0.2">
      <c r="A570" t="s">
        <v>870</v>
      </c>
      <c r="B570" t="s">
        <v>250</v>
      </c>
      <c r="C570" t="s">
        <v>250</v>
      </c>
      <c r="D570">
        <v>80801</v>
      </c>
    </row>
    <row r="571" spans="1:4" x14ac:dyDescent="0.2">
      <c r="A571" t="s">
        <v>663</v>
      </c>
      <c r="B571" t="s">
        <v>255</v>
      </c>
      <c r="C571" t="s">
        <v>663</v>
      </c>
      <c r="D571">
        <v>41104</v>
      </c>
    </row>
    <row r="572" spans="1:4" x14ac:dyDescent="0.2">
      <c r="A572" t="s">
        <v>300</v>
      </c>
      <c r="B572" t="s">
        <v>250</v>
      </c>
      <c r="C572" t="s">
        <v>250</v>
      </c>
      <c r="D572">
        <v>80809</v>
      </c>
    </row>
    <row r="573" spans="1:4" x14ac:dyDescent="0.2">
      <c r="A573" t="s">
        <v>871</v>
      </c>
      <c r="B573" t="s">
        <v>254</v>
      </c>
      <c r="C573" t="s">
        <v>300</v>
      </c>
      <c r="D573">
        <v>90801</v>
      </c>
    </row>
    <row r="574" spans="1:4" x14ac:dyDescent="0.2">
      <c r="A574" t="s">
        <v>872</v>
      </c>
      <c r="B574" t="s">
        <v>255</v>
      </c>
      <c r="C574" t="s">
        <v>330</v>
      </c>
      <c r="D574">
        <v>40515</v>
      </c>
    </row>
    <row r="575" spans="1:4" x14ac:dyDescent="0.2">
      <c r="A575" t="s">
        <v>873</v>
      </c>
      <c r="B575" t="s">
        <v>254</v>
      </c>
      <c r="C575" t="s">
        <v>482</v>
      </c>
      <c r="D575">
        <v>90305</v>
      </c>
    </row>
    <row r="576" spans="1:4" x14ac:dyDescent="0.2">
      <c r="A576" t="s">
        <v>873</v>
      </c>
      <c r="B576" t="s">
        <v>254</v>
      </c>
      <c r="C576" t="s">
        <v>428</v>
      </c>
      <c r="D576">
        <v>90212</v>
      </c>
    </row>
    <row r="577" spans="1:4" x14ac:dyDescent="0.2">
      <c r="A577" t="s">
        <v>873</v>
      </c>
      <c r="B577" t="s">
        <v>247</v>
      </c>
      <c r="C577" t="s">
        <v>577</v>
      </c>
      <c r="D577">
        <v>130909</v>
      </c>
    </row>
    <row r="578" spans="1:4" x14ac:dyDescent="0.2">
      <c r="A578" t="s">
        <v>873</v>
      </c>
      <c r="B578" t="s">
        <v>253</v>
      </c>
      <c r="C578" t="s">
        <v>357</v>
      </c>
      <c r="D578">
        <v>70219</v>
      </c>
    </row>
    <row r="579" spans="1:4" x14ac:dyDescent="0.2">
      <c r="A579" t="s">
        <v>873</v>
      </c>
      <c r="B579" t="s">
        <v>254</v>
      </c>
      <c r="C579" t="s">
        <v>300</v>
      </c>
      <c r="D579">
        <v>90806</v>
      </c>
    </row>
    <row r="580" spans="1:4" x14ac:dyDescent="0.2">
      <c r="A580" t="s">
        <v>874</v>
      </c>
      <c r="B580" t="s">
        <v>246</v>
      </c>
      <c r="C580" t="s">
        <v>780</v>
      </c>
      <c r="D580">
        <v>30601</v>
      </c>
    </row>
    <row r="581" spans="1:4" x14ac:dyDescent="0.2">
      <c r="A581" t="s">
        <v>282</v>
      </c>
      <c r="B581" t="s">
        <v>246</v>
      </c>
      <c r="C581" t="s">
        <v>246</v>
      </c>
      <c r="D581">
        <v>30113</v>
      </c>
    </row>
    <row r="582" spans="1:4" x14ac:dyDescent="0.2">
      <c r="A582" t="s">
        <v>282</v>
      </c>
      <c r="B582" t="s">
        <v>255</v>
      </c>
      <c r="C582" t="s">
        <v>444</v>
      </c>
      <c r="D582">
        <v>41204</v>
      </c>
    </row>
    <row r="583" spans="1:4" x14ac:dyDescent="0.2">
      <c r="A583" t="s">
        <v>282</v>
      </c>
      <c r="B583" t="s">
        <v>254</v>
      </c>
      <c r="C583" t="s">
        <v>300</v>
      </c>
      <c r="D583">
        <v>90805</v>
      </c>
    </row>
    <row r="584" spans="1:4" x14ac:dyDescent="0.2">
      <c r="A584" t="s">
        <v>875</v>
      </c>
      <c r="B584" t="s">
        <v>252</v>
      </c>
      <c r="C584" t="s">
        <v>516</v>
      </c>
      <c r="D584">
        <v>60105</v>
      </c>
    </row>
    <row r="585" spans="1:4" x14ac:dyDescent="0.2">
      <c r="A585" t="s">
        <v>876</v>
      </c>
      <c r="B585" t="s">
        <v>251</v>
      </c>
      <c r="C585" t="s">
        <v>409</v>
      </c>
      <c r="D585">
        <v>20208</v>
      </c>
    </row>
    <row r="586" spans="1:4" x14ac:dyDescent="0.2">
      <c r="A586" t="s">
        <v>877</v>
      </c>
      <c r="B586" t="s">
        <v>246</v>
      </c>
      <c r="C586" t="s">
        <v>780</v>
      </c>
      <c r="D586">
        <v>30603</v>
      </c>
    </row>
    <row r="587" spans="1:4" x14ac:dyDescent="0.2">
      <c r="A587" t="s">
        <v>444</v>
      </c>
      <c r="B587" t="s">
        <v>255</v>
      </c>
      <c r="C587" t="s">
        <v>444</v>
      </c>
      <c r="D587">
        <v>41205</v>
      </c>
    </row>
    <row r="588" spans="1:4" x14ac:dyDescent="0.2">
      <c r="A588" t="s">
        <v>878</v>
      </c>
      <c r="B588" t="s">
        <v>254</v>
      </c>
      <c r="C588" t="s">
        <v>482</v>
      </c>
      <c r="D588">
        <v>90306</v>
      </c>
    </row>
    <row r="589" spans="1:4" x14ac:dyDescent="0.2">
      <c r="A589" t="s">
        <v>321</v>
      </c>
      <c r="B589" t="s">
        <v>250</v>
      </c>
      <c r="C589" t="s">
        <v>250</v>
      </c>
      <c r="D589">
        <v>80818</v>
      </c>
    </row>
    <row r="590" spans="1:4" x14ac:dyDescent="0.2">
      <c r="A590" t="s">
        <v>879</v>
      </c>
      <c r="B590" t="s">
        <v>254</v>
      </c>
      <c r="C590" t="s">
        <v>477</v>
      </c>
      <c r="D590">
        <v>91011</v>
      </c>
    </row>
    <row r="591" spans="1:4" x14ac:dyDescent="0.2">
      <c r="A591" t="s">
        <v>879</v>
      </c>
      <c r="B591" t="s">
        <v>254</v>
      </c>
      <c r="C591" t="s">
        <v>499</v>
      </c>
      <c r="D591">
        <v>90510</v>
      </c>
    </row>
    <row r="592" spans="1:4" x14ac:dyDescent="0.2">
      <c r="A592" t="s">
        <v>880</v>
      </c>
      <c r="B592" t="s">
        <v>253</v>
      </c>
      <c r="C592" t="s">
        <v>357</v>
      </c>
      <c r="D592">
        <v>70220</v>
      </c>
    </row>
    <row r="593" spans="1:4" x14ac:dyDescent="0.2">
      <c r="A593" t="s">
        <v>881</v>
      </c>
      <c r="B593" t="s">
        <v>250</v>
      </c>
      <c r="C593" t="s">
        <v>672</v>
      </c>
      <c r="D593">
        <v>80201</v>
      </c>
    </row>
    <row r="594" spans="1:4" x14ac:dyDescent="0.2">
      <c r="A594" t="s">
        <v>882</v>
      </c>
      <c r="B594" t="s">
        <v>255</v>
      </c>
      <c r="C594" t="s">
        <v>440</v>
      </c>
      <c r="D594">
        <v>40609</v>
      </c>
    </row>
    <row r="595" spans="1:4" x14ac:dyDescent="0.2">
      <c r="A595" t="s">
        <v>374</v>
      </c>
      <c r="B595" t="s">
        <v>255</v>
      </c>
      <c r="C595" t="s">
        <v>440</v>
      </c>
      <c r="D595">
        <v>40610</v>
      </c>
    </row>
    <row r="596" spans="1:4" x14ac:dyDescent="0.2">
      <c r="A596" t="s">
        <v>883</v>
      </c>
      <c r="B596" t="s">
        <v>245</v>
      </c>
      <c r="C596" t="s">
        <v>399</v>
      </c>
      <c r="D596">
        <v>120904</v>
      </c>
    </row>
    <row r="597" spans="1:4" x14ac:dyDescent="0.2">
      <c r="A597" t="s">
        <v>884</v>
      </c>
      <c r="B597" t="s">
        <v>254</v>
      </c>
      <c r="C597" t="s">
        <v>477</v>
      </c>
      <c r="D597">
        <v>91006</v>
      </c>
    </row>
    <row r="598" spans="1:4" x14ac:dyDescent="0.2">
      <c r="A598" t="s">
        <v>297</v>
      </c>
      <c r="B598" t="s">
        <v>250</v>
      </c>
      <c r="C598" t="s">
        <v>250</v>
      </c>
      <c r="D598">
        <v>80803</v>
      </c>
    </row>
    <row r="599" spans="1:4" x14ac:dyDescent="0.2">
      <c r="A599" t="s">
        <v>297</v>
      </c>
      <c r="B599" t="s">
        <v>253</v>
      </c>
      <c r="C599" t="s">
        <v>253</v>
      </c>
      <c r="D599">
        <v>70311</v>
      </c>
    </row>
    <row r="600" spans="1:4" x14ac:dyDescent="0.2">
      <c r="A600" t="s">
        <v>319</v>
      </c>
      <c r="B600" t="s">
        <v>245</v>
      </c>
      <c r="C600" t="s">
        <v>399</v>
      </c>
      <c r="D600">
        <v>120901</v>
      </c>
    </row>
    <row r="601" spans="1:4" x14ac:dyDescent="0.2">
      <c r="A601" t="s">
        <v>885</v>
      </c>
      <c r="B601" t="s">
        <v>247</v>
      </c>
      <c r="C601" t="s">
        <v>413</v>
      </c>
      <c r="D601">
        <v>130104</v>
      </c>
    </row>
    <row r="602" spans="1:4" x14ac:dyDescent="0.2">
      <c r="A602" t="s">
        <v>885</v>
      </c>
      <c r="B602" t="s">
        <v>255</v>
      </c>
      <c r="C602" t="s">
        <v>451</v>
      </c>
      <c r="D602">
        <v>41008</v>
      </c>
    </row>
    <row r="603" spans="1:4" x14ac:dyDescent="0.2">
      <c r="A603" t="s">
        <v>886</v>
      </c>
      <c r="B603" t="s">
        <v>255</v>
      </c>
      <c r="C603" t="s">
        <v>451</v>
      </c>
      <c r="D603">
        <v>41006</v>
      </c>
    </row>
    <row r="604" spans="1:4" x14ac:dyDescent="0.2">
      <c r="A604" t="s">
        <v>886</v>
      </c>
      <c r="B604" t="s">
        <v>255</v>
      </c>
      <c r="C604" t="s">
        <v>663</v>
      </c>
      <c r="D604">
        <v>41105</v>
      </c>
    </row>
    <row r="605" spans="1:4" x14ac:dyDescent="0.2">
      <c r="A605" t="s">
        <v>887</v>
      </c>
      <c r="B605" t="s">
        <v>250</v>
      </c>
      <c r="C605" t="s">
        <v>483</v>
      </c>
      <c r="D605">
        <v>80506</v>
      </c>
    </row>
    <row r="606" spans="1:4" x14ac:dyDescent="0.2">
      <c r="A606" t="s">
        <v>293</v>
      </c>
      <c r="B606" t="s">
        <v>249</v>
      </c>
      <c r="C606" t="s">
        <v>394</v>
      </c>
      <c r="D606">
        <v>50316</v>
      </c>
    </row>
    <row r="607" spans="1:4" x14ac:dyDescent="0.2">
      <c r="A607" t="s">
        <v>293</v>
      </c>
      <c r="B607" t="s">
        <v>254</v>
      </c>
      <c r="C607" t="s">
        <v>394</v>
      </c>
      <c r="D607">
        <v>90901</v>
      </c>
    </row>
    <row r="608" spans="1:4" x14ac:dyDescent="0.2">
      <c r="A608" t="s">
        <v>537</v>
      </c>
      <c r="B608" t="s">
        <v>246</v>
      </c>
      <c r="C608" t="s">
        <v>537</v>
      </c>
      <c r="D608">
        <v>30507</v>
      </c>
    </row>
    <row r="609" spans="1:4" x14ac:dyDescent="0.2">
      <c r="A609" t="s">
        <v>888</v>
      </c>
      <c r="B609" t="s">
        <v>255</v>
      </c>
      <c r="C609" t="s">
        <v>594</v>
      </c>
      <c r="D609">
        <v>40905</v>
      </c>
    </row>
    <row r="610" spans="1:4" x14ac:dyDescent="0.2">
      <c r="A610" t="s">
        <v>889</v>
      </c>
      <c r="B610" t="s">
        <v>252</v>
      </c>
      <c r="C610" t="s">
        <v>520</v>
      </c>
      <c r="D610">
        <v>60701</v>
      </c>
    </row>
    <row r="611" spans="1:4" x14ac:dyDescent="0.2">
      <c r="A611" t="s">
        <v>890</v>
      </c>
      <c r="B611" t="s">
        <v>255</v>
      </c>
      <c r="C611" t="s">
        <v>330</v>
      </c>
      <c r="D611">
        <v>40508</v>
      </c>
    </row>
    <row r="612" spans="1:4" x14ac:dyDescent="0.2">
      <c r="A612" t="s">
        <v>891</v>
      </c>
      <c r="B612" t="s">
        <v>247</v>
      </c>
      <c r="C612" t="s">
        <v>406</v>
      </c>
      <c r="D612">
        <v>130718</v>
      </c>
    </row>
    <row r="613" spans="1:4" x14ac:dyDescent="0.2">
      <c r="A613" t="s">
        <v>891</v>
      </c>
      <c r="B613" t="s">
        <v>251</v>
      </c>
      <c r="C613" t="s">
        <v>409</v>
      </c>
      <c r="D613">
        <v>20209</v>
      </c>
    </row>
    <row r="614" spans="1:4" x14ac:dyDescent="0.2">
      <c r="A614" t="s">
        <v>892</v>
      </c>
      <c r="B614" t="s">
        <v>246</v>
      </c>
      <c r="C614" t="s">
        <v>246</v>
      </c>
      <c r="D614">
        <v>30114</v>
      </c>
    </row>
    <row r="615" spans="1:4" x14ac:dyDescent="0.2">
      <c r="A615" t="s">
        <v>892</v>
      </c>
      <c r="B615" t="s">
        <v>247</v>
      </c>
      <c r="C615" t="s">
        <v>464</v>
      </c>
      <c r="D615">
        <v>130313</v>
      </c>
    </row>
    <row r="616" spans="1:4" x14ac:dyDescent="0.2">
      <c r="A616" t="s">
        <v>892</v>
      </c>
      <c r="B616" t="s">
        <v>255</v>
      </c>
      <c r="C616" t="s">
        <v>330</v>
      </c>
      <c r="D616">
        <v>40509</v>
      </c>
    </row>
    <row r="617" spans="1:4" x14ac:dyDescent="0.2">
      <c r="A617" t="s">
        <v>316</v>
      </c>
      <c r="B617" t="s">
        <v>254</v>
      </c>
      <c r="C617" t="s">
        <v>477</v>
      </c>
      <c r="D617">
        <v>91001</v>
      </c>
    </row>
    <row r="618" spans="1:4" x14ac:dyDescent="0.2">
      <c r="A618" t="s">
        <v>893</v>
      </c>
      <c r="B618" t="s">
        <v>254</v>
      </c>
      <c r="C618" t="s">
        <v>477</v>
      </c>
      <c r="D618">
        <v>91015</v>
      </c>
    </row>
    <row r="619" spans="1:4" x14ac:dyDescent="0.2">
      <c r="A619" t="s">
        <v>894</v>
      </c>
      <c r="B619" t="s">
        <v>254</v>
      </c>
      <c r="C619" t="s">
        <v>477</v>
      </c>
      <c r="D619">
        <v>91016</v>
      </c>
    </row>
    <row r="620" spans="1:4" x14ac:dyDescent="0.2">
      <c r="A620" t="s">
        <v>895</v>
      </c>
      <c r="B620" t="s">
        <v>255</v>
      </c>
      <c r="C620" t="s">
        <v>330</v>
      </c>
      <c r="D620">
        <v>40510</v>
      </c>
    </row>
    <row r="621" spans="1:4" x14ac:dyDescent="0.2">
      <c r="A621" t="s">
        <v>895</v>
      </c>
      <c r="B621" t="s">
        <v>253</v>
      </c>
      <c r="C621" t="s">
        <v>357</v>
      </c>
      <c r="D621">
        <v>70221</v>
      </c>
    </row>
    <row r="622" spans="1:4" x14ac:dyDescent="0.2">
      <c r="A622" t="s">
        <v>896</v>
      </c>
      <c r="B622" t="s">
        <v>255</v>
      </c>
      <c r="C622" t="s">
        <v>396</v>
      </c>
      <c r="D622">
        <v>40107</v>
      </c>
    </row>
    <row r="623" spans="1:4" x14ac:dyDescent="0.2">
      <c r="A623" t="s">
        <v>897</v>
      </c>
      <c r="B623" t="s">
        <v>253</v>
      </c>
      <c r="C623" t="s">
        <v>357</v>
      </c>
      <c r="D623">
        <v>70222</v>
      </c>
    </row>
    <row r="624" spans="1:4" x14ac:dyDescent="0.2">
      <c r="A624" t="s">
        <v>898</v>
      </c>
      <c r="B624" t="s">
        <v>249</v>
      </c>
      <c r="C624" t="s">
        <v>473</v>
      </c>
      <c r="D624">
        <v>50110</v>
      </c>
    </row>
    <row r="625" spans="1:4" x14ac:dyDescent="0.2">
      <c r="A625" t="s">
        <v>899</v>
      </c>
      <c r="B625" t="s">
        <v>245</v>
      </c>
      <c r="C625" t="s">
        <v>401</v>
      </c>
      <c r="D625">
        <v>120311</v>
      </c>
    </row>
    <row r="626" spans="1:4" x14ac:dyDescent="0.2">
      <c r="A626" t="s">
        <v>900</v>
      </c>
      <c r="B626" t="s">
        <v>255</v>
      </c>
      <c r="C626" t="s">
        <v>330</v>
      </c>
      <c r="D626">
        <v>40514</v>
      </c>
    </row>
    <row r="627" spans="1:4" x14ac:dyDescent="0.2">
      <c r="A627" t="s">
        <v>901</v>
      </c>
      <c r="B627" t="s">
        <v>245</v>
      </c>
      <c r="C627" t="s">
        <v>446</v>
      </c>
      <c r="D627">
        <v>120101</v>
      </c>
    </row>
    <row r="628" spans="1:4" x14ac:dyDescent="0.2">
      <c r="A628" t="s">
        <v>902</v>
      </c>
      <c r="B628" t="s">
        <v>254</v>
      </c>
      <c r="C628" t="s">
        <v>421</v>
      </c>
      <c r="D628">
        <v>91101</v>
      </c>
    </row>
    <row r="629" spans="1:4" x14ac:dyDescent="0.2">
      <c r="A629" t="s">
        <v>903</v>
      </c>
      <c r="B629" t="s">
        <v>247</v>
      </c>
      <c r="C629" t="s">
        <v>437</v>
      </c>
      <c r="D629">
        <v>130411</v>
      </c>
    </row>
    <row r="630" spans="1:4" x14ac:dyDescent="0.2">
      <c r="A630" t="s">
        <v>904</v>
      </c>
      <c r="B630" t="s">
        <v>255</v>
      </c>
      <c r="C630" t="s">
        <v>330</v>
      </c>
      <c r="D630">
        <v>40511</v>
      </c>
    </row>
    <row r="631" spans="1:4" x14ac:dyDescent="0.2">
      <c r="A631" t="s">
        <v>905</v>
      </c>
      <c r="B631" t="s">
        <v>245</v>
      </c>
      <c r="C631" t="s">
        <v>502</v>
      </c>
      <c r="D631">
        <v>120405</v>
      </c>
    </row>
    <row r="632" spans="1:4" x14ac:dyDescent="0.2">
      <c r="A632" t="s">
        <v>360</v>
      </c>
      <c r="B632" t="s">
        <v>250</v>
      </c>
      <c r="C632" t="s">
        <v>791</v>
      </c>
      <c r="D632">
        <v>81101</v>
      </c>
    </row>
    <row r="633" spans="1:4" x14ac:dyDescent="0.2">
      <c r="A633" t="s">
        <v>906</v>
      </c>
      <c r="B633" t="s">
        <v>249</v>
      </c>
      <c r="C633" t="s">
        <v>473</v>
      </c>
      <c r="D633">
        <v>50111</v>
      </c>
    </row>
    <row r="634" spans="1:4" x14ac:dyDescent="0.2">
      <c r="A634" t="s">
        <v>907</v>
      </c>
      <c r="B634" t="s">
        <v>254</v>
      </c>
      <c r="C634" t="s">
        <v>411</v>
      </c>
      <c r="D634">
        <v>91205</v>
      </c>
    </row>
    <row r="635" spans="1:4" x14ac:dyDescent="0.2">
      <c r="A635" t="s">
        <v>372</v>
      </c>
      <c r="B635" t="s">
        <v>244</v>
      </c>
      <c r="C635" t="s">
        <v>244</v>
      </c>
      <c r="D635">
        <v>10105</v>
      </c>
    </row>
    <row r="636" spans="1:4" x14ac:dyDescent="0.2">
      <c r="A636" t="s">
        <v>908</v>
      </c>
      <c r="B636" t="s">
        <v>255</v>
      </c>
      <c r="C636" t="s">
        <v>419</v>
      </c>
      <c r="D636">
        <v>40308</v>
      </c>
    </row>
    <row r="637" spans="1:4" x14ac:dyDescent="0.2">
      <c r="A637" t="s">
        <v>909</v>
      </c>
      <c r="B637" t="s">
        <v>255</v>
      </c>
      <c r="C637" t="s">
        <v>543</v>
      </c>
      <c r="D637">
        <v>40707</v>
      </c>
    </row>
    <row r="638" spans="1:4" x14ac:dyDescent="0.2">
      <c r="A638" t="s">
        <v>299</v>
      </c>
      <c r="B638" t="s">
        <v>251</v>
      </c>
      <c r="C638" t="s">
        <v>481</v>
      </c>
      <c r="D638">
        <v>20609</v>
      </c>
    </row>
    <row r="639" spans="1:4" x14ac:dyDescent="0.2">
      <c r="A639" t="s">
        <v>910</v>
      </c>
      <c r="B639" t="s">
        <v>245</v>
      </c>
      <c r="C639" t="s">
        <v>337</v>
      </c>
      <c r="D639">
        <v>120706</v>
      </c>
    </row>
    <row r="640" spans="1:4" x14ac:dyDescent="0.2">
      <c r="A640" t="s">
        <v>272</v>
      </c>
      <c r="B640" t="s">
        <v>250</v>
      </c>
      <c r="C640" t="s">
        <v>250</v>
      </c>
      <c r="D640">
        <v>80819</v>
      </c>
    </row>
    <row r="641" spans="1:4" x14ac:dyDescent="0.2">
      <c r="A641" t="s">
        <v>911</v>
      </c>
      <c r="B641" t="s">
        <v>255</v>
      </c>
      <c r="C641" t="s">
        <v>438</v>
      </c>
      <c r="D641">
        <v>41301</v>
      </c>
    </row>
    <row r="642" spans="1:4" x14ac:dyDescent="0.2">
      <c r="A642" t="s">
        <v>912</v>
      </c>
      <c r="B642" t="s">
        <v>245</v>
      </c>
      <c r="C642" t="s">
        <v>286</v>
      </c>
      <c r="D642">
        <v>120611</v>
      </c>
    </row>
    <row r="643" spans="1:4" x14ac:dyDescent="0.2">
      <c r="A643" t="s">
        <v>913</v>
      </c>
      <c r="B643" t="s">
        <v>253</v>
      </c>
      <c r="C643" t="s">
        <v>404</v>
      </c>
      <c r="D643">
        <v>70701</v>
      </c>
    </row>
    <row r="644" spans="1:4" x14ac:dyDescent="0.2">
      <c r="A644" t="s">
        <v>310</v>
      </c>
      <c r="B644" t="s">
        <v>250</v>
      </c>
      <c r="C644" t="s">
        <v>483</v>
      </c>
      <c r="D644">
        <v>80508</v>
      </c>
    </row>
    <row r="645" spans="1:4" x14ac:dyDescent="0.2">
      <c r="A645" t="s">
        <v>914</v>
      </c>
      <c r="B645" t="s">
        <v>251</v>
      </c>
      <c r="C645" t="s">
        <v>485</v>
      </c>
      <c r="D645">
        <v>20406</v>
      </c>
    </row>
    <row r="646" spans="1:4" x14ac:dyDescent="0.2">
      <c r="A646" t="s">
        <v>915</v>
      </c>
      <c r="B646" t="s">
        <v>253</v>
      </c>
      <c r="C646" t="s">
        <v>253</v>
      </c>
      <c r="D646">
        <v>70312</v>
      </c>
    </row>
    <row r="647" spans="1:4" x14ac:dyDescent="0.2">
      <c r="A647" t="s">
        <v>351</v>
      </c>
      <c r="B647" t="s">
        <v>245</v>
      </c>
      <c r="C647" t="s">
        <v>457</v>
      </c>
      <c r="D647">
        <v>120805</v>
      </c>
    </row>
    <row r="648" spans="1:4" x14ac:dyDescent="0.2">
      <c r="A648" t="s">
        <v>368</v>
      </c>
      <c r="B648" t="s">
        <v>248</v>
      </c>
      <c r="C648" t="s">
        <v>248</v>
      </c>
      <c r="D648">
        <v>100104</v>
      </c>
    </row>
    <row r="649" spans="1:4" x14ac:dyDescent="0.2">
      <c r="A649" t="s">
        <v>916</v>
      </c>
      <c r="B649" t="s">
        <v>249</v>
      </c>
      <c r="C649" t="s">
        <v>473</v>
      </c>
      <c r="D649">
        <v>50112</v>
      </c>
    </row>
    <row r="650" spans="1:4" x14ac:dyDescent="0.2">
      <c r="A650" t="s">
        <v>917</v>
      </c>
      <c r="B650" t="s">
        <v>251</v>
      </c>
      <c r="C650" t="s">
        <v>481</v>
      </c>
      <c r="D650">
        <v>20610</v>
      </c>
    </row>
    <row r="651" spans="1:4" x14ac:dyDescent="0.2">
      <c r="A651" t="s">
        <v>918</v>
      </c>
      <c r="B651" t="s">
        <v>245</v>
      </c>
      <c r="C651" t="s">
        <v>401</v>
      </c>
      <c r="D651">
        <v>120312</v>
      </c>
    </row>
    <row r="652" spans="1:4" x14ac:dyDescent="0.2">
      <c r="A652" t="s">
        <v>919</v>
      </c>
      <c r="B652" t="s">
        <v>254</v>
      </c>
      <c r="C652" t="s">
        <v>494</v>
      </c>
      <c r="D652">
        <v>90608</v>
      </c>
    </row>
    <row r="653" spans="1:4" x14ac:dyDescent="0.2">
      <c r="A653" t="s">
        <v>920</v>
      </c>
      <c r="B653" t="s">
        <v>250</v>
      </c>
      <c r="C653" t="s">
        <v>453</v>
      </c>
      <c r="D653">
        <v>80605</v>
      </c>
    </row>
    <row r="654" spans="1:4" x14ac:dyDescent="0.2">
      <c r="A654" t="s">
        <v>921</v>
      </c>
      <c r="B654" t="s">
        <v>254</v>
      </c>
      <c r="C654" t="s">
        <v>477</v>
      </c>
      <c r="D654">
        <v>91012</v>
      </c>
    </row>
    <row r="655" spans="1:4" x14ac:dyDescent="0.2">
      <c r="A655" t="s">
        <v>922</v>
      </c>
      <c r="B655" t="s">
        <v>254</v>
      </c>
      <c r="C655" t="s">
        <v>491</v>
      </c>
      <c r="D655">
        <v>90704</v>
      </c>
    </row>
    <row r="656" spans="1:4" x14ac:dyDescent="0.2">
      <c r="A656" t="s">
        <v>923</v>
      </c>
      <c r="B656" t="s">
        <v>245</v>
      </c>
      <c r="C656" t="s">
        <v>399</v>
      </c>
      <c r="D656">
        <v>120905</v>
      </c>
    </row>
    <row r="657" spans="1:4" x14ac:dyDescent="0.2">
      <c r="A657" t="s">
        <v>924</v>
      </c>
      <c r="B657" t="s">
        <v>244</v>
      </c>
      <c r="C657" t="s">
        <v>397</v>
      </c>
      <c r="D657">
        <v>10405</v>
      </c>
    </row>
    <row r="658" spans="1:4" x14ac:dyDescent="0.2">
      <c r="A658" t="s">
        <v>925</v>
      </c>
      <c r="B658" t="s">
        <v>244</v>
      </c>
      <c r="C658" t="s">
        <v>397</v>
      </c>
      <c r="D658">
        <v>10406</v>
      </c>
    </row>
    <row r="659" spans="1:4" x14ac:dyDescent="0.2">
      <c r="A659" t="s">
        <v>926</v>
      </c>
      <c r="B659" t="s">
        <v>253</v>
      </c>
      <c r="C659" t="s">
        <v>357</v>
      </c>
      <c r="D659">
        <v>70223</v>
      </c>
    </row>
    <row r="660" spans="1:4" x14ac:dyDescent="0.2">
      <c r="A660" t="s">
        <v>927</v>
      </c>
      <c r="B660" t="s">
        <v>253</v>
      </c>
      <c r="C660" t="s">
        <v>357</v>
      </c>
      <c r="D660">
        <v>70224</v>
      </c>
    </row>
    <row r="661" spans="1:4" x14ac:dyDescent="0.2">
      <c r="A661" t="s">
        <v>928</v>
      </c>
      <c r="B661" t="s">
        <v>255</v>
      </c>
      <c r="C661" t="s">
        <v>438</v>
      </c>
      <c r="D661">
        <v>41309</v>
      </c>
    </row>
    <row r="662" spans="1:4" x14ac:dyDescent="0.2">
      <c r="A662" t="s">
        <v>298</v>
      </c>
      <c r="B662" t="s">
        <v>247</v>
      </c>
      <c r="C662" t="s">
        <v>413</v>
      </c>
      <c r="D662">
        <v>130105</v>
      </c>
    </row>
    <row r="663" spans="1:4" x14ac:dyDescent="0.2">
      <c r="A663" t="s">
        <v>322</v>
      </c>
      <c r="B663" t="s">
        <v>250</v>
      </c>
      <c r="C663" t="s">
        <v>407</v>
      </c>
      <c r="D663">
        <v>81005</v>
      </c>
    </row>
    <row r="664" spans="1:4" x14ac:dyDescent="0.2">
      <c r="A664" t="s">
        <v>929</v>
      </c>
      <c r="B664" t="s">
        <v>246</v>
      </c>
      <c r="C664" t="s">
        <v>537</v>
      </c>
      <c r="D664">
        <v>30508</v>
      </c>
    </row>
    <row r="665" spans="1:4" x14ac:dyDescent="0.2">
      <c r="A665" t="s">
        <v>930</v>
      </c>
      <c r="B665" t="s">
        <v>254</v>
      </c>
      <c r="C665" t="s">
        <v>499</v>
      </c>
      <c r="D665">
        <v>90511</v>
      </c>
    </row>
    <row r="666" spans="1:4" x14ac:dyDescent="0.2">
      <c r="A666" t="s">
        <v>931</v>
      </c>
      <c r="B666" t="s">
        <v>247</v>
      </c>
      <c r="C666" t="s">
        <v>464</v>
      </c>
      <c r="D666">
        <v>130311</v>
      </c>
    </row>
    <row r="667" spans="1:4" x14ac:dyDescent="0.2">
      <c r="A667" t="s">
        <v>932</v>
      </c>
      <c r="B667" t="s">
        <v>253</v>
      </c>
      <c r="C667" t="s">
        <v>253</v>
      </c>
      <c r="D667">
        <v>70314</v>
      </c>
    </row>
    <row r="668" spans="1:4" x14ac:dyDescent="0.2">
      <c r="A668" t="s">
        <v>933</v>
      </c>
      <c r="B668" t="s">
        <v>247</v>
      </c>
      <c r="C668" t="s">
        <v>464</v>
      </c>
      <c r="D668">
        <v>130312</v>
      </c>
    </row>
    <row r="669" spans="1:4" x14ac:dyDescent="0.2">
      <c r="A669" t="s">
        <v>934</v>
      </c>
      <c r="B669" t="s">
        <v>251</v>
      </c>
      <c r="C669" t="s">
        <v>485</v>
      </c>
      <c r="D669">
        <v>20407</v>
      </c>
    </row>
    <row r="670" spans="1:4" x14ac:dyDescent="0.2">
      <c r="A670" t="s">
        <v>935</v>
      </c>
      <c r="B670" t="s">
        <v>251</v>
      </c>
      <c r="C670" t="s">
        <v>395</v>
      </c>
      <c r="D670">
        <v>20107</v>
      </c>
    </row>
    <row r="671" spans="1:4" x14ac:dyDescent="0.2">
      <c r="A671" t="s">
        <v>261</v>
      </c>
      <c r="B671" t="s">
        <v>247</v>
      </c>
      <c r="C671" t="s">
        <v>413</v>
      </c>
      <c r="D671">
        <v>130106</v>
      </c>
    </row>
    <row r="672" spans="1:4" x14ac:dyDescent="0.2">
      <c r="A672" t="s">
        <v>365</v>
      </c>
      <c r="B672" t="s">
        <v>255</v>
      </c>
      <c r="C672" t="s">
        <v>507</v>
      </c>
      <c r="D672">
        <v>41401</v>
      </c>
    </row>
    <row r="673" spans="1:4" x14ac:dyDescent="0.2">
      <c r="A673" t="s">
        <v>936</v>
      </c>
      <c r="B673" t="s">
        <v>249</v>
      </c>
      <c r="C673" t="s">
        <v>317</v>
      </c>
      <c r="D673">
        <v>50206</v>
      </c>
    </row>
    <row r="674" spans="1:4" x14ac:dyDescent="0.2">
      <c r="A674" t="s">
        <v>284</v>
      </c>
      <c r="B674" t="s">
        <v>249</v>
      </c>
      <c r="C674" t="s">
        <v>317</v>
      </c>
      <c r="D674">
        <v>50207</v>
      </c>
    </row>
    <row r="675" spans="1:4" x14ac:dyDescent="0.2">
      <c r="A675" t="s">
        <v>937</v>
      </c>
      <c r="B675" t="s">
        <v>249</v>
      </c>
      <c r="C675" t="s">
        <v>394</v>
      </c>
      <c r="D675">
        <v>50317</v>
      </c>
    </row>
    <row r="676" spans="1:4" x14ac:dyDescent="0.2">
      <c r="A676" t="s">
        <v>938</v>
      </c>
      <c r="B676" t="s">
        <v>254</v>
      </c>
      <c r="C676" t="s">
        <v>499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2020-08-19T23:37:03Z</dcterms:modified>
  <cp:category/>
  <cp:contentStatus/>
</cp:coreProperties>
</file>