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241" documentId="8_{66245391-82C5-4B51-8D30-6C8A628841F0}" xr6:coauthVersionLast="47" xr6:coauthVersionMax="47" xr10:uidLastSave="{E47CE53F-AC91-4333-9E96-44ACA5FBC97F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Hoja1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BD_Capas!$A$1:$J$61</definedName>
    <definedName name="DatosExternos_1" localSheetId="8" hidden="1">BD_Detalles!$A$1:$I$5</definedName>
    <definedName name="DatosExternos_1" localSheetId="6" hidden="1">'Capas (2)'!$A$1:$E$5</definedName>
    <definedName name="DatosExternos_2" localSheetId="3" hidden="1">'BASE Global'!$A$1:$Q$33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4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I11" i="2" s="1"/>
  <c r="H12" i="2"/>
  <c r="I12" i="2" s="1"/>
  <c r="H13" i="2"/>
  <c r="I13" i="2" s="1"/>
  <c r="B11" i="2"/>
  <c r="B12" i="2"/>
  <c r="B13" i="2"/>
  <c r="C11" i="2"/>
  <c r="C12" i="2"/>
  <c r="C13" i="2"/>
  <c r="F11" i="2"/>
  <c r="F12" i="2"/>
  <c r="F13" i="2"/>
  <c r="A56" i="1"/>
  <c r="A57" i="1" s="1"/>
  <c r="B55" i="1"/>
  <c r="A41" i="1"/>
  <c r="A42" i="1" s="1"/>
  <c r="B40" i="1"/>
  <c r="A26" i="1"/>
  <c r="A27" i="1" s="1"/>
  <c r="B25" i="1"/>
  <c r="I21" i="1"/>
  <c r="A58" i="1" l="1"/>
  <c r="B57" i="1"/>
  <c r="B56" i="1"/>
  <c r="A43" i="1"/>
  <c r="B42" i="1"/>
  <c r="B41" i="1"/>
  <c r="A28" i="1"/>
  <c r="B27" i="1"/>
  <c r="B26" i="1"/>
  <c r="A59" i="1" l="1"/>
  <c r="B58" i="1"/>
  <c r="A44" i="1"/>
  <c r="B43" i="1"/>
  <c r="A29" i="1"/>
  <c r="B28" i="1"/>
  <c r="A60" i="1" l="1"/>
  <c r="B59" i="1"/>
  <c r="B44" i="1"/>
  <c r="A45" i="1"/>
  <c r="A30" i="1"/>
  <c r="B29" i="1"/>
  <c r="A61" i="1" l="1"/>
  <c r="B60" i="1"/>
  <c r="A46" i="1"/>
  <c r="B45" i="1"/>
  <c r="A31" i="1"/>
  <c r="B30" i="1"/>
  <c r="A62" i="1" l="1"/>
  <c r="B61" i="1"/>
  <c r="A47" i="1"/>
  <c r="B46" i="1"/>
  <c r="A32" i="1"/>
  <c r="B31" i="1"/>
  <c r="A63" i="1" l="1"/>
  <c r="B62" i="1"/>
  <c r="A48" i="1"/>
  <c r="B47" i="1"/>
  <c r="A33" i="1"/>
  <c r="B32" i="1"/>
  <c r="A64" i="1" l="1"/>
  <c r="B63" i="1"/>
  <c r="B48" i="1"/>
  <c r="A49" i="1"/>
  <c r="A34" i="1"/>
  <c r="B33" i="1"/>
  <c r="A24" i="1"/>
  <c r="B24" i="1"/>
  <c r="E2" i="3"/>
  <c r="H10" i="2"/>
  <c r="I10" i="2" s="1"/>
  <c r="D3" i="3"/>
  <c r="E3" i="3" s="1"/>
  <c r="F10" i="2"/>
  <c r="C10" i="2"/>
  <c r="B10" i="2"/>
  <c r="B10" i="1"/>
  <c r="A65" i="1" l="1"/>
  <c r="B64" i="1"/>
  <c r="A50" i="1"/>
  <c r="B49" i="1"/>
  <c r="A35" i="1"/>
  <c r="B34" i="1"/>
  <c r="D4" i="3"/>
  <c r="E4" i="3" s="1"/>
  <c r="A11" i="1"/>
  <c r="A66" i="1" l="1"/>
  <c r="B65" i="1"/>
  <c r="A51" i="1"/>
  <c r="B50" i="1"/>
  <c r="B35" i="1"/>
  <c r="A36" i="1"/>
  <c r="D5" i="3"/>
  <c r="E5" i="3" s="1"/>
  <c r="A12" i="1"/>
  <c r="B11" i="1"/>
  <c r="A67" i="1" l="1"/>
  <c r="I66" i="1"/>
  <c r="B66" i="1"/>
  <c r="I51" i="1"/>
  <c r="B51" i="1"/>
  <c r="A52" i="1"/>
  <c r="A37" i="1"/>
  <c r="I36" i="1"/>
  <c r="B36" i="1"/>
  <c r="A13" i="1"/>
  <c r="B12" i="1"/>
  <c r="B67" i="1" l="1"/>
  <c r="A68" i="1"/>
  <c r="A53" i="1"/>
  <c r="B52" i="1"/>
  <c r="A38" i="1"/>
  <c r="B37" i="1"/>
  <c r="A14" i="1"/>
  <c r="B13" i="1"/>
  <c r="A69" i="1" l="1"/>
  <c r="B69" i="1" s="1"/>
  <c r="B68" i="1"/>
  <c r="A54" i="1"/>
  <c r="B54" i="1" s="1"/>
  <c r="B53" i="1"/>
  <c r="A39" i="1"/>
  <c r="B39" i="1" s="1"/>
  <c r="B38" i="1"/>
  <c r="A15" i="1"/>
  <c r="B14" i="1"/>
  <c r="A16" i="1" l="1"/>
  <c r="B15" i="1"/>
  <c r="A17" i="1" l="1"/>
  <c r="B16" i="1"/>
  <c r="A18" i="1" l="1"/>
  <c r="B17" i="1"/>
  <c r="A19" i="1" l="1"/>
  <c r="B18" i="1"/>
  <c r="A20" i="1" l="1"/>
  <c r="A21" i="1" s="1"/>
  <c r="B19" i="1"/>
  <c r="A22" i="1" l="1"/>
  <c r="A23" i="1" s="1"/>
  <c r="B23" i="1" s="1"/>
  <c r="B21" i="1"/>
  <c r="B20" i="1"/>
  <c r="B2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<sst xmlns="http://schemas.openxmlformats.org/spreadsheetml/2006/main" count="769" uniqueCount="204">
  <si>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</si>
  <si>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</si>
  <si>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</si>
  <si>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</si>
  <si>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</si>
  <si>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</si>
  <si>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</si>
  <si>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</si>
  <si>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</si>
  <si>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</si>
  <si>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</si>
  <si>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</si>
  <si>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</si>
  <si>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</si>
  <si>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</si>
  <si>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</si>
  <si>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</si>
  <si>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</si>
  <si>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</si>
  <si>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</si>
  <si>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</si>
  <si>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</si>
  <si>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</si>
  <si>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</si>
  <si>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url_icono</t>
  </si>
  <si>
    <t>Descripción Capa</t>
  </si>
  <si>
    <t>01</t>
  </si>
  <si>
    <t>02</t>
  </si>
  <si>
    <t>03</t>
  </si>
  <si>
    <t>04</t>
  </si>
  <si>
    <t>Codcom</t>
  </si>
  <si>
    <t>Nombre</t>
  </si>
  <si>
    <t>01-1</t>
  </si>
  <si>
    <t>euclidean</t>
  </si>
  <si>
    <t>COD_ZonLoc</t>
  </si>
  <si>
    <t>Clave</t>
  </si>
  <si>
    <t>SEREMEÑO</t>
  </si>
  <si>
    <t>Localidad</t>
  </si>
  <si>
    <t>COD_REGION</t>
  </si>
  <si>
    <t>REGIÓN DE TARAPACÁ</t>
  </si>
  <si>
    <t>COD_PROVIN</t>
  </si>
  <si>
    <t>IQUIQUE</t>
  </si>
  <si>
    <t>COD_COMUNA</t>
  </si>
  <si>
    <t>NOMBRE_COM</t>
  </si>
  <si>
    <t>FID_SA_1</t>
  </si>
  <si>
    <t>FID_SA_tx</t>
  </si>
  <si>
    <t>1_COUNT</t>
  </si>
  <si>
    <t>1_AREA</t>
  </si>
  <si>
    <t>1_MIN</t>
  </si>
  <si>
    <t>1_MAX</t>
  </si>
  <si>
    <t>1_RANGE</t>
  </si>
  <si>
    <t>1_MEAN</t>
  </si>
  <si>
    <t>1_STD</t>
  </si>
  <si>
    <t>1_SUM</t>
  </si>
  <si>
    <t>2_COUNT</t>
  </si>
  <si>
    <t>2_AREA</t>
  </si>
  <si>
    <t>2_MIN</t>
  </si>
  <si>
    <t>2_MAX</t>
  </si>
  <si>
    <t>2_RANGE</t>
  </si>
  <si>
    <t>2_MEAN</t>
  </si>
  <si>
    <t>2_STD</t>
  </si>
  <si>
    <t>2_SUM</t>
  </si>
  <si>
    <t>157787332.49</t>
  </si>
  <si>
    <t>3_COUNT</t>
  </si>
  <si>
    <t>3_AREA</t>
  </si>
  <si>
    <t>3_MIN</t>
  </si>
  <si>
    <t>3_MAX</t>
  </si>
  <si>
    <t>3_RANGE</t>
  </si>
  <si>
    <t>3_MEAN</t>
  </si>
  <si>
    <t>3_STD</t>
  </si>
  <si>
    <t>3_SUM</t>
  </si>
  <si>
    <t>4_COUNT</t>
  </si>
  <si>
    <t>4_AREA</t>
  </si>
  <si>
    <t>4_MIN</t>
  </si>
  <si>
    <t>4_MAX</t>
  </si>
  <si>
    <t>4_RANGE</t>
  </si>
  <si>
    <t>4_MEAN</t>
  </si>
  <si>
    <t>4_STD</t>
  </si>
  <si>
    <t>4_SUM</t>
  </si>
  <si>
    <t>5_COUNT</t>
  </si>
  <si>
    <t>5_AREA</t>
  </si>
  <si>
    <t>5_MIN</t>
  </si>
  <si>
    <t>5_MAX</t>
  </si>
  <si>
    <t>5_RANGE</t>
  </si>
  <si>
    <t>5_MEAN</t>
  </si>
  <si>
    <t>5_STD</t>
  </si>
  <si>
    <t>5_SUM</t>
  </si>
  <si>
    <t>6_COUNT</t>
  </si>
  <si>
    <t>6_AREA</t>
  </si>
  <si>
    <t>6_MIN</t>
  </si>
  <si>
    <t>6_MAX</t>
  </si>
  <si>
    <t>6_RANGE</t>
  </si>
  <si>
    <t>6_MEAN</t>
  </si>
  <si>
    <t>6_STD</t>
  </si>
  <si>
    <t>6_SUM</t>
  </si>
  <si>
    <t>7_COUNT</t>
  </si>
  <si>
    <t>7_AREA</t>
  </si>
  <si>
    <t>7_MIN</t>
  </si>
  <si>
    <t>7_MAX</t>
  </si>
  <si>
    <t>7_RANGE</t>
  </si>
  <si>
    <t>7_MEAN</t>
  </si>
  <si>
    <t>7_STD</t>
  </si>
  <si>
    <t>7_SUM</t>
  </si>
  <si>
    <t>8_COUNT</t>
  </si>
  <si>
    <t>8_AREA</t>
  </si>
  <si>
    <t>8_MIN</t>
  </si>
  <si>
    <t>8_MAX</t>
  </si>
  <si>
    <t>8_RANGE</t>
  </si>
  <si>
    <t>8_MEAN</t>
  </si>
  <si>
    <t>8_STD</t>
  </si>
  <si>
    <t>8_SUM</t>
  </si>
  <si>
    <t>NDVI</t>
  </si>
  <si>
    <t>0.01796151705</t>
  </si>
  <si>
    <t>EVI</t>
  </si>
  <si>
    <t>0.06321512911</t>
  </si>
  <si>
    <t>SAVI</t>
  </si>
  <si>
    <t>0.02693943986</t>
  </si>
  <si>
    <t>BSI</t>
  </si>
  <si>
    <t>0.09470005869</t>
  </si>
  <si>
    <t>Celcius</t>
  </si>
  <si>
    <t>rangos_v2_1_MIN_MIN</t>
  </si>
  <si>
    <t>rangos_v2_1_MAX_MAX</t>
  </si>
  <si>
    <t>rangos_v2_2_MIN_MIN</t>
  </si>
  <si>
    <t>rangos_v2_2_MAX_MAX</t>
  </si>
  <si>
    <t>rangos_v2_3_MIN_MIN</t>
  </si>
  <si>
    <t>rangos_v2_3_MAX_MAX</t>
  </si>
  <si>
    <t>rangos_v2_4_MIN_MIN</t>
  </si>
  <si>
    <t>rangos_v2_4_MAX_MAX</t>
  </si>
  <si>
    <t>rangos_v2_5_MIN_MIN</t>
  </si>
  <si>
    <t>rangos_v2_5_MAX_MAX</t>
  </si>
  <si>
    <t>rangos_v2_6_MIN_MIN</t>
  </si>
  <si>
    <t>rangos_v2_6_MAX_MAX</t>
  </si>
  <si>
    <t>rangos_v2_7_MIN_MIN</t>
  </si>
  <si>
    <t>rangos_v2_7_MAX_MAX</t>
  </si>
  <si>
    <t>rangos_v2_8_MIN_MIN</t>
  </si>
  <si>
    <t>rangos_v2_8_MAX_MAX</t>
  </si>
  <si>
    <t>rangos_v2_NDVI_MIN</t>
  </si>
  <si>
    <t>-0.0138992400002</t>
  </si>
  <si>
    <t>rangos_v2_NDVI_MAX</t>
  </si>
  <si>
    <t>0.038472727062</t>
  </si>
  <si>
    <t>rangos_v2_SAVI_MIN</t>
  </si>
  <si>
    <t>-0.0208414236691</t>
  </si>
  <si>
    <t>rangos_v2_SAVI_MAX</t>
  </si>
  <si>
    <t>0.0577033324856</t>
  </si>
  <si>
    <t>rangos_v2_EVI_MIN</t>
  </si>
  <si>
    <t>-0.499249049886</t>
  </si>
  <si>
    <t>rangos_v2_EVI_MAX</t>
  </si>
  <si>
    <t>rangos_v2_BSI_MIN</t>
  </si>
  <si>
    <t>-0.044313162691</t>
  </si>
  <si>
    <t>rangos_v2_BSI_MAX</t>
  </si>
  <si>
    <t>0.0947000586853</t>
  </si>
  <si>
    <t>rangos_v2_CEL_MIN</t>
  </si>
  <si>
    <t>rangos_v2_CEL_MAX</t>
  </si>
  <si>
    <t>Atributo</t>
  </si>
  <si>
    <t>Valor</t>
  </si>
  <si>
    <t>Descripción</t>
  </si>
  <si>
    <t>Distancia máxima (m) a centro de salud</t>
  </si>
  <si>
    <t>Union</t>
  </si>
  <si>
    <t>11011_MAX</t>
  </si>
  <si>
    <t>LI 1</t>
  </si>
  <si>
    <t>LS 1</t>
  </si>
  <si>
    <t>LI 2</t>
  </si>
  <si>
    <t>LS 2</t>
  </si>
  <si>
    <t>LI 3</t>
  </si>
  <si>
    <t>LS 3</t>
  </si>
  <si>
    <t>LI 4</t>
  </si>
  <si>
    <t>LS 4</t>
  </si>
  <si>
    <t>LI 5</t>
  </si>
  <si>
    <t>LS 5</t>
  </si>
  <si>
    <t>Clase 1</t>
  </si>
  <si>
    <t>R1: 200 - 6.950,1</t>
  </si>
  <si>
    <t>Clase 2</t>
  </si>
  <si>
    <t>R2: 6.950,1 - 13.700,1</t>
  </si>
  <si>
    <t>Clase 3</t>
  </si>
  <si>
    <t>R3: 13.700,2 - 20.450,3</t>
  </si>
  <si>
    <t>Clase 4</t>
  </si>
  <si>
    <t>R4: 20.450,4 - 27.200,4</t>
  </si>
  <si>
    <t>Clase 5</t>
  </si>
  <si>
    <t>R5: 27.200,5 - 33.950,5</t>
  </si>
  <si>
    <t>Clase 6</t>
  </si>
  <si>
    <t>R6: &gt; 33.950,5</t>
  </si>
  <si>
    <t>Clase Final</t>
  </si>
  <si>
    <t>ORDEN</t>
  </si>
  <si>
    <t>Zona-Localidad</t>
  </si>
  <si>
    <t>Valor Medio</t>
  </si>
  <si>
    <t>https://raw.githubusercontent.com/Sud-Austral/mapa_insumos/main/euclidean/1_MAX/?CUT_COM=00000.json</t>
  </si>
  <si>
    <t>https://raw.githubusercontent.com/Sud-Austral/mapa_insumos/main/euclidean/1_MIN/?CUT_COM=00000.json</t>
  </si>
  <si>
    <t>https://raw.githubusercontent.com/Sud-Austral/mapa_insumos/main/euclidean/1_MEAN/?CUT_COM=00000.json</t>
  </si>
  <si>
    <t>https://raw.githubusercontent.com/Sud-Austral/mapa_insumos/main/euclidean/1_RANGE/?CUT_COM=00000.json</t>
  </si>
  <si>
    <t>auxiliar</t>
  </si>
  <si>
    <t>R1</t>
  </si>
  <si>
    <t>R2</t>
  </si>
  <si>
    <t>R3</t>
  </si>
  <si>
    <t>R4</t>
  </si>
  <si>
    <t>R5</t>
  </si>
  <si>
    <t>R6</t>
  </si>
  <si>
    <t>Clase Detalle</t>
  </si>
  <si>
    <t>Clave2</t>
  </si>
  <si>
    <t>Distancia mínima (m) a centro de salud</t>
  </si>
  <si>
    <t>Distancia media (m) a centro de salud</t>
  </si>
  <si>
    <t>Rango Distancia (m) a centro de salud</t>
  </si>
  <si>
    <t>02-1</t>
  </si>
  <si>
    <t>03-1</t>
  </si>
  <si>
    <t>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</si>
</sst>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</cellStyleXfs>
  <cellXfs count="4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9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7" fillId="3" borderId="3" xfId="3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" fontId="12" fillId="4" borderId="0" xfId="0" quotePrefix="1" applyNumberFormat="1" applyFont="1" applyFill="1" applyAlignment="1">
      <alignment horizontal="center"/>
    </xf>
    <xf numFmtId="0" fontId="12" fillId="4" borderId="0" xfId="0" quotePrefix="1" applyNumberFormat="1" applyFont="1" applyFill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8" fillId="2" borderId="0" xfId="2" quotePrefix="1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ont="1" applyAlignment="1">
      <alignment horizontal="center"/>
    </xf>
    <xf numFmtId="16" fontId="2" fillId="4" borderId="0" xfId="0" quotePrefix="1" applyNumberFormat="1" applyFont="1" applyFill="1" applyAlignment="1">
      <alignment horizontal="center"/>
    </xf>
    <xf numFmtId="0" fontId="2" fillId="4" borderId="0" xfId="0" quotePrefix="1" applyNumberFormat="1" applyFont="1" applyFill="1" applyAlignment="1">
      <alignment horizontal="center"/>
    </xf>
    <xf numFmtId="0" fontId="13" fillId="0" borderId="0" xfId="0" applyFont="1"/>
  </cellXfs>
  <cellStyles count="4">
    <cellStyle name="Bueno" xfId="2" builtinId="26"/>
    <cellStyle name="Cálculo" xfId="3" builtinId="22"/>
    <cellStyle name="Hipervínculo" xfId="1" builtinId="8"/>
    <cellStyle name="Normal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20D"/>
      <color rgb="FFFF00FF"/>
      <color rgb="FF9BE9ED"/>
      <color rgb="FFFFD966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304800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876300</xdr:colOff>
      <xdr:row>0</xdr:row>
      <xdr:rowOff>30481</xdr:rowOff>
    </xdr:from>
    <xdr:to>
      <xdr:col>7</xdr:col>
      <xdr:colOff>2247900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548640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609600</xdr:colOff>
      <xdr:row>0</xdr:row>
      <xdr:rowOff>0</xdr:rowOff>
    </xdr:from>
    <xdr:to>
      <xdr:col>3</xdr:col>
      <xdr:colOff>693420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922020</xdr:colOff>
      <xdr:row>0</xdr:row>
      <xdr:rowOff>0</xdr:rowOff>
    </xdr:from>
    <xdr:to>
      <xdr:col>7</xdr:col>
      <xdr:colOff>114300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767727546299" createdVersion="8" refreshedVersion="8" minRefreshableVersion="3" recordCount="6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1"/>
    </cacheField>
    <cacheField name="Propiedad" numFmtId="0">
      <sharedItems count="114">
        <s v="COD_ZonLoc"/>
        <s v="Nombre"/>
        <s v="Tipo"/>
        <s v="COD_REGION"/>
        <s v="REGION"/>
        <s v="COD_PROVIN"/>
        <s v="PROVINCIA"/>
        <s v="COD_COMUNA"/>
        <s v="NOMBRE_COM"/>
        <s v="Atributo"/>
        <s v="Valor"/>
        <s v="Descripción"/>
        <s v="Clase Final"/>
        <s v="Clave2"/>
        <s v="Color"/>
        <s v="CUT_COM" u="1"/>
        <s v="17_fpE1215" u="1"/>
        <s v="NOM_REGION" u="1"/>
        <s v="CUT" u="1"/>
        <s v="COMUNA" u="1"/>
        <s v="Nivel_de_2" u="1"/>
        <s v="12_fpV1170" u="1"/>
        <s v="Estado_d_2" u="1"/>
        <s v="23_fpS3715" u="1"/>
        <s v="FID_Cota_3" u="1"/>
        <s v="7_vel10_15" u="1"/>
        <s v="8_vel10_10" u="1"/>
        <s v="osm_id" u="1"/>
        <s v="Codprov" u="1"/>
        <s v="Región" u="1"/>
        <s v="18_fpE1210" u="1"/>
        <s v="fuente" u="1"/>
        <s v="Costo_Esti" u="1"/>
        <s v="FID_Lim_Co" u="1"/>
        <s v="24_fpS3710" u="1"/>
        <s v="Causa_Punt" u="1"/>
        <s v="FID_comuna" u="1"/>
        <s v="Referencia" u="1"/>
        <s v="X" u="1"/>
        <s v="5_ve20_15" u="1"/>
        <s v="Longitud" u="1"/>
        <s v="21_fpP2015" u="1"/>
        <s v="name" u="1"/>
        <s v="8_glb_hsat" u="1"/>
        <s v="Categoría" u="1"/>
        <s v="6_vel20_10" u="1"/>
        <s v="CUT_PROV" u="1"/>
        <s v="22_fpP2010" u="1"/>
        <s v="25_fpP2515" u="1"/>
        <s v="volcan" u="1"/>
        <s v="4_fphsatm0" u="1"/>
        <s v="type" u="1"/>
        <s v="COD_SUBC" u="1"/>
        <s v="6_glbtilt" u="1"/>
        <s v="Pt_encu_Ts" u="1"/>
        <s v="POINT_X" u="1"/>
        <s v="Código" u="1"/>
        <s v="26_fpP2510" u="1"/>
        <s v="9_dir_hsat" u="1"/>
        <s v="19_fpE1015" u="1"/>
        <s v="Si_la_resp" u="1"/>
        <s v="POINT_Y" u="1"/>
        <s v="creacion" u="1"/>
        <s v="9_fpV1205" u="1"/>
        <s v="Otro_Tipo" u="1"/>
        <s v="13_fpG1325" u="1"/>
        <s v="Acciones_1" u="1"/>
        <s v="ID-Cat" u="1"/>
        <s v="3_ve100_15" u="1"/>
        <s v="4_ve100_10" u="1"/>
        <s v="La_soluci" u="1"/>
        <s v="16_fpG1010" u="1"/>
        <s v="Propiedad" u="1"/>
        <s v="Tipo_de_Ob" u="1"/>
        <s v="Acciones_2" u="1"/>
        <s v="14_fpG1320" u="1"/>
        <s v="NOM_PROVIN" u="1"/>
        <s v="Y" u="1"/>
        <s v="code" u="1"/>
        <s v="Clave" u="1"/>
        <s v="Latitud" u="1"/>
        <s v="Codreg" u="1"/>
        <s v="NOM_SSUBC" u="1"/>
        <s v="3_fptiltmm" u="1"/>
        <s v="Nivel_de_R" u="1"/>
        <s v="2_dnim00II" u="1"/>
        <s v="15_fpG1005" u="1"/>
        <s v="20_fpE1010" u="1"/>
        <s v="1_ve120_15" u="1"/>
        <s v="2_ve120_10" u="1"/>
        <s v="5_fpcspm00" u="1"/>
        <s v="7_dir_tilt" u="1"/>
        <s v="Union" u="1"/>
        <s v="COD_SSUBC" u="1"/>
        <s v="COD_CUEN" u="1"/>
        <s v="Estado_de" u="1"/>
        <s v="Hectareas" u="1"/>
        <s v="Instituci" u="1"/>
        <s v="FID_gis_os" u="1"/>
        <s v="Codcom" u="1"/>
        <s v="Evac_Tsun" u="1"/>
        <s v="Plazo_de_E" u="1"/>
        <s v="CUT_REG" u="1"/>
        <s v="11_fpV1175" u="1"/>
        <s v="Nivel_de_1" u="1"/>
        <s v="NOM_COMUNA" u="1"/>
        <s v="st_length_" u="1"/>
        <s v="Clase" u="1"/>
        <s v="Sector" u="1"/>
        <s v="fclass" u="1"/>
        <s v="10_fpV1200" u="1"/>
        <s v="Estado_d_1" u="1"/>
        <s v="1_ghim00II" u="1"/>
        <s v="Dependenci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8"/>
    </cacheField>
    <cacheField name="descripcion_capa" numFmtId="0">
      <sharedItems containsBlank="1" count="175">
        <m/>
        <s v="Distancia máxima (m) a centro de salud"/>
        <s v="Distancia mínima (m) a centro de salud"/>
        <s v="Distancia media (m) a centro de salud"/>
        <s v="Rango Distancia (m) a centro de salud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Puntos Críticos Precipitación Estival: Causa" u="1"/>
        <s v="Acuífer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Puntos Críticos Precipitación Estival: Solicitud" u="1"/>
        <s v="Volcanes: Tipo" u="1"/>
        <s v="Zona Homogénea" u="1"/>
        <s v="BH Isoyetas (mm)" u="1"/>
        <s v="Mediciones Eólicas" u="1"/>
        <s v="Cuerpos de Agua: Nombre" u="1"/>
        <s v="Precipitación Máxima Diaria: (mm)" u="1"/>
        <s v="Tipos de Pozo" u="1"/>
        <s v="Niveles Pozos: Tipo Limitación" u="1"/>
        <s v="Natural: Glaciar - Detalle" u="1"/>
        <s v="Estación Sedimentométrica: Estado" u="1"/>
        <s v="BH Isotermas (ºC)" u="1"/>
        <s v="Edificios: Edificios - Detalle" u="1"/>
        <s v="AR - ZP: Acuífero" u="1"/>
        <s v="Información Hidrogeológica" u="1"/>
        <s v="Estaciones Sedimentométricas" u="1"/>
        <s v="Natural: Acantilado Localización - Detalle" u="1"/>
        <s v="Pozos: Productividad" u="1"/>
        <s v="Productividad de Pozos" u="1"/>
        <s v="Acuíferos: Subsubcuenca" u="1"/>
        <s v="Puntos Críticos Precipitación Estival: Riesgo 1" u="1"/>
        <s v="Geología" u="1"/>
        <s v="Índice Calidad Agua" u="1"/>
        <s v="Acuíferos: Tipo de Limitación" u="1"/>
        <s v="Declaración Agotamiento: Tipo" u="1"/>
        <s v="Obras MINVU-MOP Municipio: Estado Ejecución" u="1"/>
        <s v="Puntos Críticos Precipitación Estival: Acciones 1" u="1"/>
        <s v="Calidad de Aguas" u="1"/>
        <s v="BH Evaporación de Tanque" u="1"/>
        <s v="Cota 30: Tipo de Cota" u="1"/>
        <s v="Pozos: Tipo Productividad" u="1"/>
        <s v="Obras MINVU-MOP Municipio: Tipo Obra" u="1"/>
        <s v="Derechos Agua: Uso" u="1"/>
        <s v="Vías de Evacuación: Nombre" u="1"/>
        <s v="Obras MINVU-MOP Municipio: Institución" u="1"/>
        <s v="Natural: Acantilado" u="1"/>
        <s v="Red Hídrica [Polígonos]" u="1"/>
        <s v="Derechos Agua: Subsubcuenca" u="1"/>
        <s v="Natural: Playa - Detalle" u="1"/>
        <s v="Natural: Árbol - Detalle" u="1"/>
        <s v="Niveles Pozos: Tipo Estudio" u="1"/>
        <s v="Junta Vigilancia: Año Inscripción" u="1"/>
        <s v="Natural: Árbol" u="1"/>
        <s v="Niveles Pozos: Provisionamiento" u="1"/>
        <s v="Natural: Glaciar" u="1"/>
        <s v="BH Evaporación Real (mm)" u="1"/>
        <s v="Vías de Evacuación Volcanes" u="1"/>
        <s v="Vías de Evacuación Volcanes: Volcán" u="1"/>
        <s v="Puntos Críticos Precipitación Estival" u="1"/>
        <s v="Cuerpos de Agua: Tipo" u="1"/>
        <s v="Derechos Agua: Nombre " u="1"/>
        <s v="Puntos Críticos Precipitación Estival: Acciones 2" u="1"/>
        <s v="Cota 30" u="1"/>
        <s v="Acuíferos Protegidos" u="1"/>
        <s v="Ruta de Nieve: Nombre" u="1"/>
        <s v="Estación Glaciológica: Estado" u="1"/>
        <s v="Acuíferos Protegidos Regiones I-II-XV" u="1"/>
        <s v="Mediciones Radiación Solar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Natural: Playa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Natural: Cumbre Localización" u="1"/>
        <s v="Natural: Volcán Localización" u="1"/>
        <s v="Perfil Hidrogeológico: Caracterización" u="1"/>
        <s v="BH Isotermas" u="1"/>
        <s v="Niveles Pozos: Estado" u="1"/>
        <s v="Estaciones Fluviométricas" u="1"/>
        <s v="Obras MINVU-MOP Municipio: Estado Ejecución 1" u="1"/>
        <s v="Lago-Embalse: Nombre" u="1"/>
        <s v="Glaciares: Clasificación" u="1"/>
        <s v="Perfiles Hidrogeológicos" u="1"/>
        <s v="Calidad del Agua: ICA 2015" u="1"/>
        <s v="Obras MINVU-MOP Municipio: Plazo" u="1"/>
        <s v="Derechos de Agua" u="1"/>
        <s v="Vías de Evacuación" u="1"/>
        <s v="Lago-Embalse: Estado" u="1"/>
        <s v="Área Evacuación Tsunami" u="1"/>
        <s v="Obras MINVU-MOP Municipio: Estado Ejecución 2" u="1"/>
        <s v="AR-ZP: Acuífero" u="1"/>
        <s v="Natural: Primavera - Detalle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Natural: Acantilado - Detalle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Volcanes: Nombre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Natural: Primavera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Natural: Árbol Localización - Detalle" u="1"/>
        <s v="Calidad de Agua: Estación" u="1"/>
        <s v="Puntos de Encuentro Tsunami" u="1"/>
        <s v="Perfil Hidrogeológico: Estrato AT" u="1"/>
        <s v="Rutas de Nieve" u="1"/>
        <s v="Edificios: Edificios" u="1"/>
        <s v="Obras MINVU-MOP Municipio: Sector" u="1"/>
        <s v="Junta Vigilancia: Río - Estero" u="1"/>
        <s v="Volcanes" u="1"/>
        <s v="Glaciares: Frente" u="1"/>
        <s v="Obras MINVU-MOP Municipio" u="1"/>
        <s v="Niveles Pozos: Año" u="1"/>
        <s v="Puntos Críticos Precipitación Estival: Sector" u="1"/>
        <s v="Niveles de Pozos" u="1"/>
        <s v="Glaciares: Cubierto" u="1"/>
        <s v="BH Evaporación Tanque (mm)" u="1"/>
        <s v="Calidad del Agua: Acuífero" u="1"/>
        <s v="Natural: Cumbre Localización - Detalle" u="1"/>
        <s v="Natural: Volcán Localización - Detalle" u="1"/>
        <s v="Puntos Críticos Precipitación Estival: Riesgo" u="1"/>
        <s v="BH Isoyetas" u="1"/>
        <s v="AR-ZP: Tipo de Estudio" u="1"/>
        <s v="Natural: Acantilado Localización" u="1"/>
        <s v="Puntos de Encuentro Tsunami: Nombre" u="1"/>
        <s v="Puntos Críticos Precipitación Estival: Riesgo 2" u="1"/>
        <s v="Puntos Críticos Precipitación Estival: Servicio" u="1"/>
        <s v="BH Escorrentía" u="1"/>
        <s v="Natural: Árbol Localización" u="1"/>
        <s v="Perfil Hidrogeológico: Espesor" u="1"/>
        <s v="Área Evacuación Tsunami: Nombre" u="1"/>
      </sharedItems>
    </cacheField>
    <cacheField name="clase" numFmtId="16">
      <sharedItems containsBlank="1" count="162">
        <m/>
        <s v="01-1"/>
        <s v="02-1"/>
        <s v="03-1"/>
        <s v="04-1"/>
        <s v="2-1" u="1"/>
        <s v="19-0" u="1"/>
        <s v="23-3" u="1"/>
        <s v="06-0" u="1"/>
        <s v="006-0" u="1"/>
        <s v="11-8" u="1"/>
        <s v="34-2" u="1"/>
        <s v="007-0" u="1"/>
        <s v="08-0" u="1"/>
        <s v="30-1" u="1"/>
        <s v="26-8" u="1"/>
        <s v="008-0" u="1"/>
        <s v="18-4" u="1"/>
        <s v="27-3" u="1"/>
        <s v="23-2" u="1"/>
        <s v="32-1" u="1"/>
        <s v="009-0" u="1"/>
        <s v="7-1" u="1"/>
        <s v="01-3" u="1"/>
        <s v="10-2" u="1"/>
        <s v="06-9" u="1"/>
        <s v="7-2" u="1"/>
        <s v="11-7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010-1" u="1"/>
        <s v="06-8" u="1"/>
        <s v="29-2" u="1"/>
        <s v="11-6" u="1"/>
        <s v="25-1" u="1"/>
        <s v="34-0" u="1"/>
        <s v="03-2" u="1"/>
        <s v="21-0" u="1"/>
        <s v="5-1" u="1"/>
        <s v="26-6" u="1"/>
        <s v="18-2" u="1"/>
        <s v="27-1" u="1"/>
        <s v="36-0" u="1"/>
        <s v="05-2" u="1"/>
        <s v="14-1" u="1"/>
        <s v="23-0" u="1"/>
        <s v="10-0" u="1"/>
        <s v="06-7" u="1"/>
        <s v="29-1" u="1"/>
        <s v="07-2" u="1"/>
        <s v="11-5" u="1"/>
        <s v="25-0" u="1"/>
        <s v="26-5" u="1"/>
        <s v="010-0" u="1"/>
        <s v="18-1" u="1"/>
        <s v="27-0" u="1"/>
        <s v="05-1" u="1"/>
        <s v="14-0" u="1"/>
        <s v="01-0" u="1"/>
        <s v="19-6" u="1"/>
        <s v="3-1" u="1"/>
        <s v="06-6" u="1"/>
        <s v="29-0" u="1"/>
        <s v="07-1" u="1"/>
        <s v="11-4" u="1"/>
        <s v="3-2" u="1"/>
        <s v="03-0" u="1"/>
        <s v="26-4" u="1"/>
        <s v="3-3" u="1"/>
        <s v="09-1" u="1"/>
        <s v="18-0" u="1"/>
        <s v="05-0" u="1"/>
        <s v="19-5" u="1"/>
        <s v="06-5" u="1"/>
        <s v="8-1" u="1"/>
        <s v="07-0" u="1"/>
        <s v="11-3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06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06-3" u="1"/>
        <s v="24-1" u="1"/>
        <s v="33-0" u="1"/>
        <s v="001-1" u="1"/>
        <s v="11-1" u="1"/>
        <s v="20-0" u="1"/>
        <s v="002-1" u="1"/>
        <s v="08-3" u="1"/>
        <s v="26-1" u="1"/>
        <s v="04-2" u="1"/>
        <s v="13-1" u="1"/>
        <s v="22-0" u="1"/>
        <s v="003-1" u="1"/>
        <s v="19-2" u="1"/>
        <s v="28-1" u="1"/>
        <s v="37-0" u="1"/>
        <s v="004-1" u="1"/>
        <s v="06-2" u="1"/>
        <s v="15-1" u="1"/>
        <s v="24-0" u="1"/>
        <s v="11-0" u="1"/>
        <s v="005-1" u="1"/>
        <s v="4-1" u="1"/>
        <s v="08-2" u="1"/>
        <s v="17-1" u="1"/>
        <s v="26-0" u="1"/>
        <s v="006-1" u="1"/>
        <s v="4-2" u="1"/>
        <s v="13-0" u="1"/>
        <s v="001-0" u="1"/>
        <s v="007-1" u="1"/>
        <s v="19-1" u="1"/>
        <s v="28-0" u="1"/>
        <s v="002-0" u="1"/>
        <s v="06-1" u="1"/>
        <s v="15-0" u="1"/>
        <s v="008-1" u="1"/>
        <s v="02-0" u="1"/>
        <s v="003-0" u="1"/>
        <s v="009-1" u="1"/>
        <s v="9-1" u="1"/>
        <s v="08-1" u="1"/>
        <s v="17-0" u="1"/>
        <s v="30-2" u="1"/>
        <s v="004-0" u="1"/>
        <s v="04-0" u="1"/>
        <s v="18-5" u="1"/>
        <s v="005-0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01"/>
    <s v="1_MAX"/>
    <n v="1"/>
    <x v="0"/>
    <m/>
    <m/>
    <m/>
    <x v="0"/>
    <x v="0"/>
    <m/>
  </r>
  <r>
    <s v="01"/>
    <s v="1_MAX"/>
    <n v="2"/>
    <x v="1"/>
    <n v="1"/>
    <s v="Nombre"/>
    <n v="5"/>
    <x v="0"/>
    <x v="0"/>
    <m/>
  </r>
  <r>
    <s v="01"/>
    <s v="1_MAX"/>
    <n v="3"/>
    <x v="2"/>
    <n v="1"/>
    <s v="Zona-Localidad"/>
    <n v="4"/>
    <x v="0"/>
    <x v="0"/>
    <m/>
  </r>
  <r>
    <s v="01"/>
    <s v="1_MAX"/>
    <n v="4"/>
    <x v="3"/>
    <m/>
    <m/>
    <m/>
    <x v="0"/>
    <x v="0"/>
    <m/>
  </r>
  <r>
    <s v="01"/>
    <s v="1_MAX"/>
    <n v="5"/>
    <x v="4"/>
    <n v="1"/>
    <s v="Región"/>
    <n v="8"/>
    <x v="0"/>
    <x v="0"/>
    <m/>
  </r>
  <r>
    <s v="01"/>
    <s v="1_MAX"/>
    <n v="6"/>
    <x v="5"/>
    <m/>
    <m/>
    <m/>
    <x v="0"/>
    <x v="0"/>
    <m/>
  </r>
  <r>
    <s v="01"/>
    <s v="1_MAX"/>
    <n v="7"/>
    <x v="6"/>
    <n v="1"/>
    <s v="Provincia"/>
    <n v="7"/>
    <x v="0"/>
    <x v="0"/>
    <m/>
  </r>
  <r>
    <s v="01"/>
    <s v="1_MAX"/>
    <n v="8"/>
    <x v="7"/>
    <m/>
    <m/>
    <m/>
    <x v="0"/>
    <x v="0"/>
    <m/>
  </r>
  <r>
    <s v="01"/>
    <s v="1_MAX"/>
    <n v="9"/>
    <x v="8"/>
    <n v="1"/>
    <s v="Comuna"/>
    <n v="6"/>
    <x v="0"/>
    <x v="0"/>
    <m/>
  </r>
  <r>
    <s v="01"/>
    <s v="1_MAX"/>
    <n v="10"/>
    <x v="9"/>
    <m/>
    <m/>
    <m/>
    <x v="0"/>
    <x v="0"/>
    <m/>
  </r>
  <r>
    <s v="01"/>
    <s v="1_MAX"/>
    <n v="11"/>
    <x v="10"/>
    <n v="1"/>
    <s v="Valor Medio"/>
    <n v="3"/>
    <x v="0"/>
    <x v="0"/>
    <m/>
  </r>
  <r>
    <s v="01"/>
    <s v="1_MAX"/>
    <n v="12"/>
    <x v="11"/>
    <n v="1"/>
    <s v="Variable"/>
    <n v="1"/>
    <x v="1"/>
    <x v="1"/>
    <n v="1"/>
  </r>
  <r>
    <s v="01"/>
    <s v="1_MAX"/>
    <n v="13"/>
    <x v="12"/>
    <n v="1"/>
    <s v="Clase Detalle"/>
    <n v="2"/>
    <x v="0"/>
    <x v="0"/>
    <m/>
  </r>
  <r>
    <s v="01"/>
    <s v="1_MAX"/>
    <n v="20"/>
    <x v="13"/>
    <m/>
    <m/>
    <m/>
    <x v="0"/>
    <x v="0"/>
    <m/>
  </r>
  <r>
    <s v="01"/>
    <s v="1_MAX"/>
    <n v="21"/>
    <x v="14"/>
    <m/>
    <m/>
    <m/>
    <x v="0"/>
    <x v="0"/>
    <m/>
  </r>
  <r>
    <s v="02"/>
    <s v="1_MIN"/>
    <n v="1"/>
    <x v="0"/>
    <m/>
    <m/>
    <m/>
    <x v="0"/>
    <x v="0"/>
    <m/>
  </r>
  <r>
    <s v="02"/>
    <s v="1_MIN"/>
    <n v="2"/>
    <x v="1"/>
    <n v="1"/>
    <s v="Nombre"/>
    <n v="5"/>
    <x v="0"/>
    <x v="0"/>
    <m/>
  </r>
  <r>
    <s v="02"/>
    <s v="1_MIN"/>
    <n v="3"/>
    <x v="2"/>
    <n v="1"/>
    <s v="Zona-Localidad"/>
    <n v="4"/>
    <x v="0"/>
    <x v="0"/>
    <m/>
  </r>
  <r>
    <s v="02"/>
    <s v="1_MIN"/>
    <n v="4"/>
    <x v="3"/>
    <m/>
    <m/>
    <m/>
    <x v="0"/>
    <x v="0"/>
    <m/>
  </r>
  <r>
    <s v="02"/>
    <s v="1_MIN"/>
    <n v="5"/>
    <x v="4"/>
    <n v="1"/>
    <s v="Región"/>
    <n v="8"/>
    <x v="0"/>
    <x v="0"/>
    <m/>
  </r>
  <r>
    <s v="02"/>
    <s v="1_MIN"/>
    <n v="6"/>
    <x v="5"/>
    <m/>
    <m/>
    <m/>
    <x v="0"/>
    <x v="0"/>
    <m/>
  </r>
  <r>
    <s v="02"/>
    <s v="1_MIN"/>
    <n v="7"/>
    <x v="6"/>
    <n v="1"/>
    <s v="Provincia"/>
    <n v="7"/>
    <x v="0"/>
    <x v="0"/>
    <m/>
  </r>
  <r>
    <s v="02"/>
    <s v="1_MIN"/>
    <n v="8"/>
    <x v="7"/>
    <m/>
    <m/>
    <m/>
    <x v="0"/>
    <x v="0"/>
    <m/>
  </r>
  <r>
    <s v="02"/>
    <s v="1_MIN"/>
    <n v="9"/>
    <x v="8"/>
    <n v="1"/>
    <s v="Comuna"/>
    <n v="6"/>
    <x v="0"/>
    <x v="0"/>
    <m/>
  </r>
  <r>
    <s v="02"/>
    <s v="1_MIN"/>
    <n v="10"/>
    <x v="9"/>
    <m/>
    <m/>
    <m/>
    <x v="0"/>
    <x v="0"/>
    <m/>
  </r>
  <r>
    <s v="02"/>
    <s v="1_MIN"/>
    <n v="11"/>
    <x v="10"/>
    <n v="1"/>
    <s v="Valor Medio"/>
    <n v="3"/>
    <x v="0"/>
    <x v="0"/>
    <m/>
  </r>
  <r>
    <s v="02"/>
    <s v="1_MIN"/>
    <n v="12"/>
    <x v="11"/>
    <n v="1"/>
    <s v="Variable"/>
    <n v="1"/>
    <x v="2"/>
    <x v="2"/>
    <n v="1"/>
  </r>
  <r>
    <s v="02"/>
    <s v="1_MIN"/>
    <n v="13"/>
    <x v="12"/>
    <n v="1"/>
    <s v="Clase Detalle"/>
    <n v="2"/>
    <x v="0"/>
    <x v="0"/>
    <m/>
  </r>
  <r>
    <s v="02"/>
    <s v="1_MIN"/>
    <n v="20"/>
    <x v="13"/>
    <m/>
    <m/>
    <m/>
    <x v="0"/>
    <x v="0"/>
    <m/>
  </r>
  <r>
    <s v="02"/>
    <s v="1_MIN"/>
    <n v="21"/>
    <x v="14"/>
    <m/>
    <m/>
    <m/>
    <x v="0"/>
    <x v="0"/>
    <m/>
  </r>
  <r>
    <s v="03"/>
    <s v="1_MEAN"/>
    <n v="1"/>
    <x v="0"/>
    <m/>
    <m/>
    <m/>
    <x v="0"/>
    <x v="0"/>
    <m/>
  </r>
  <r>
    <s v="03"/>
    <s v="1_MEAN"/>
    <n v="2"/>
    <x v="1"/>
    <n v="1"/>
    <s v="Nombre"/>
    <n v="5"/>
    <x v="0"/>
    <x v="0"/>
    <m/>
  </r>
  <r>
    <s v="03"/>
    <s v="1_MEAN"/>
    <n v="3"/>
    <x v="2"/>
    <n v="1"/>
    <s v="Zona-Localidad"/>
    <n v="4"/>
    <x v="0"/>
    <x v="0"/>
    <m/>
  </r>
  <r>
    <s v="03"/>
    <s v="1_MEAN"/>
    <n v="4"/>
    <x v="3"/>
    <m/>
    <m/>
    <m/>
    <x v="0"/>
    <x v="0"/>
    <m/>
  </r>
  <r>
    <s v="03"/>
    <s v="1_MEAN"/>
    <n v="5"/>
    <x v="4"/>
    <n v="1"/>
    <s v="Región"/>
    <n v="8"/>
    <x v="0"/>
    <x v="0"/>
    <m/>
  </r>
  <r>
    <s v="03"/>
    <s v="1_MEAN"/>
    <n v="6"/>
    <x v="5"/>
    <m/>
    <m/>
    <m/>
    <x v="0"/>
    <x v="0"/>
    <m/>
  </r>
  <r>
    <s v="03"/>
    <s v="1_MEAN"/>
    <n v="7"/>
    <x v="6"/>
    <n v="1"/>
    <s v="Provincia"/>
    <n v="7"/>
    <x v="0"/>
    <x v="0"/>
    <m/>
  </r>
  <r>
    <s v="03"/>
    <s v="1_MEAN"/>
    <n v="8"/>
    <x v="7"/>
    <m/>
    <m/>
    <m/>
    <x v="0"/>
    <x v="0"/>
    <m/>
  </r>
  <r>
    <s v="03"/>
    <s v="1_MEAN"/>
    <n v="9"/>
    <x v="8"/>
    <n v="1"/>
    <s v="Comuna"/>
    <n v="6"/>
    <x v="0"/>
    <x v="0"/>
    <m/>
  </r>
  <r>
    <s v="03"/>
    <s v="1_MEAN"/>
    <n v="10"/>
    <x v="9"/>
    <m/>
    <m/>
    <m/>
    <x v="0"/>
    <x v="0"/>
    <m/>
  </r>
  <r>
    <s v="03"/>
    <s v="1_MEAN"/>
    <n v="11"/>
    <x v="10"/>
    <n v="1"/>
    <s v="Valor Medio"/>
    <n v="3"/>
    <x v="0"/>
    <x v="0"/>
    <m/>
  </r>
  <r>
    <s v="03"/>
    <s v="1_MEAN"/>
    <n v="12"/>
    <x v="11"/>
    <n v="1"/>
    <s v="Variable"/>
    <n v="1"/>
    <x v="3"/>
    <x v="3"/>
    <n v="1"/>
  </r>
  <r>
    <s v="03"/>
    <s v="1_MEAN"/>
    <n v="13"/>
    <x v="12"/>
    <n v="1"/>
    <s v="Clase Detalle"/>
    <n v="2"/>
    <x v="0"/>
    <x v="0"/>
    <m/>
  </r>
  <r>
    <s v="03"/>
    <s v="1_MEAN"/>
    <n v="20"/>
    <x v="13"/>
    <m/>
    <m/>
    <m/>
    <x v="0"/>
    <x v="0"/>
    <m/>
  </r>
  <r>
    <s v="03"/>
    <s v="1_MEAN"/>
    <n v="21"/>
    <x v="14"/>
    <m/>
    <m/>
    <m/>
    <x v="0"/>
    <x v="0"/>
    <m/>
  </r>
  <r>
    <s v="04"/>
    <s v="1_RANGE"/>
    <n v="1"/>
    <x v="0"/>
    <m/>
    <m/>
    <m/>
    <x v="0"/>
    <x v="0"/>
    <m/>
  </r>
  <r>
    <s v="04"/>
    <s v="1_RANGE"/>
    <n v="2"/>
    <x v="1"/>
    <n v="1"/>
    <s v="Nombre"/>
    <n v="5"/>
    <x v="0"/>
    <x v="0"/>
    <m/>
  </r>
  <r>
    <s v="04"/>
    <s v="1_RANGE"/>
    <n v="3"/>
    <x v="2"/>
    <n v="1"/>
    <s v="Zona-Localidad"/>
    <n v="4"/>
    <x v="0"/>
    <x v="0"/>
    <m/>
  </r>
  <r>
    <s v="04"/>
    <s v="1_RANGE"/>
    <n v="4"/>
    <x v="3"/>
    <m/>
    <m/>
    <m/>
    <x v="0"/>
    <x v="0"/>
    <m/>
  </r>
  <r>
    <s v="04"/>
    <s v="1_RANGE"/>
    <n v="5"/>
    <x v="4"/>
    <n v="1"/>
    <s v="Región"/>
    <n v="8"/>
    <x v="0"/>
    <x v="0"/>
    <m/>
  </r>
  <r>
    <s v="04"/>
    <s v="1_RANGE"/>
    <n v="6"/>
    <x v="5"/>
    <m/>
    <m/>
    <m/>
    <x v="0"/>
    <x v="0"/>
    <m/>
  </r>
  <r>
    <s v="04"/>
    <s v="1_RANGE"/>
    <n v="7"/>
    <x v="6"/>
    <n v="1"/>
    <s v="Provincia"/>
    <n v="7"/>
    <x v="0"/>
    <x v="0"/>
    <m/>
  </r>
  <r>
    <s v="04"/>
    <s v="1_RANGE"/>
    <n v="8"/>
    <x v="7"/>
    <m/>
    <m/>
    <m/>
    <x v="0"/>
    <x v="0"/>
    <m/>
  </r>
  <r>
    <s v="04"/>
    <s v="1_RANGE"/>
    <n v="9"/>
    <x v="8"/>
    <n v="1"/>
    <s v="Comuna"/>
    <n v="6"/>
    <x v="0"/>
    <x v="0"/>
    <m/>
  </r>
  <r>
    <s v="04"/>
    <s v="1_RANGE"/>
    <n v="10"/>
    <x v="9"/>
    <m/>
    <m/>
    <m/>
    <x v="0"/>
    <x v="0"/>
    <m/>
  </r>
  <r>
    <s v="04"/>
    <s v="1_RANGE"/>
    <n v="11"/>
    <x v="10"/>
    <n v="1"/>
    <s v="Valor Medio"/>
    <n v="3"/>
    <x v="0"/>
    <x v="0"/>
    <m/>
  </r>
  <r>
    <s v="04"/>
    <s v="1_RANGE"/>
    <n v="12"/>
    <x v="11"/>
    <n v="1"/>
    <s v="Variable"/>
    <n v="1"/>
    <x v="4"/>
    <x v="4"/>
    <n v="1"/>
  </r>
  <r>
    <s v="04"/>
    <s v="1_RANGE"/>
    <n v="13"/>
    <x v="12"/>
    <n v="1"/>
    <s v="Clase Detalle"/>
    <n v="2"/>
    <x v="0"/>
    <x v="0"/>
    <m/>
  </r>
  <r>
    <s v="04"/>
    <s v="1_RANGE"/>
    <n v="20"/>
    <x v="13"/>
    <m/>
    <m/>
    <m/>
    <x v="0"/>
    <x v="0"/>
    <m/>
  </r>
  <r>
    <s v="04"/>
    <s v="1_RANGE"/>
    <n v="21"/>
    <x v="14"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4">
        <item m="1" x="44"/>
        <item m="1" x="107"/>
        <item m="1" x="78"/>
        <item m="1" x="56"/>
        <item m="1" x="19"/>
        <item m="1" x="18"/>
        <item m="1" x="109"/>
        <item m="1" x="98"/>
        <item m="1" x="33"/>
        <item m="1" x="67"/>
        <item m="1" x="42"/>
        <item m="1" x="105"/>
        <item m="1" x="76"/>
        <item m="1" x="17"/>
        <item m="1" x="27"/>
        <item m="1" x="72"/>
        <item x="6"/>
        <item x="4"/>
        <item m="1" x="51"/>
        <item x="10"/>
        <item m="1" x="102"/>
        <item m="1" x="46"/>
        <item m="1" x="15"/>
        <item m="1" x="94"/>
        <item m="1" x="52"/>
        <item m="1" x="93"/>
        <item m="1" x="82"/>
        <item m="1" x="100"/>
        <item m="1" x="36"/>
        <item m="1" x="96"/>
        <item m="1" x="24"/>
        <item x="2"/>
        <item m="1" x="31"/>
        <item m="1" x="99"/>
        <item m="1" x="81"/>
        <item m="1" x="28"/>
        <item m="1" x="29"/>
        <item m="1" x="88"/>
        <item m="1" x="89"/>
        <item m="1" x="68"/>
        <item m="1" x="69"/>
        <item m="1" x="39"/>
        <item m="1" x="45"/>
        <item m="1" x="25"/>
        <item m="1" x="26"/>
        <item m="1" x="63"/>
        <item m="1" x="110"/>
        <item m="1" x="103"/>
        <item m="1" x="21"/>
        <item m="1" x="65"/>
        <item m="1" x="75"/>
        <item m="1" x="86"/>
        <item m="1" x="71"/>
        <item m="1" x="16"/>
        <item m="1" x="30"/>
        <item m="1" x="59"/>
        <item m="1" x="87"/>
        <item m="1" x="41"/>
        <item m="1" x="47"/>
        <item m="1" x="23"/>
        <item m="1" x="34"/>
        <item m="1" x="48"/>
        <item m="1" x="57"/>
        <item m="1" x="55"/>
        <item m="1" x="61"/>
        <item m="1" x="112"/>
        <item m="1" x="85"/>
        <item m="1" x="83"/>
        <item m="1" x="50"/>
        <item m="1" x="90"/>
        <item m="1" x="53"/>
        <item m="1" x="91"/>
        <item m="1" x="43"/>
        <item m="1" x="58"/>
        <item x="1"/>
        <item m="1" x="49"/>
        <item m="1" x="108"/>
        <item m="1" x="35"/>
        <item m="1" x="84"/>
        <item m="1" x="104"/>
        <item m="1" x="20"/>
        <item m="1" x="66"/>
        <item m="1" x="74"/>
        <item m="1" x="70"/>
        <item m="1" x="60"/>
        <item m="1" x="38"/>
        <item m="1" x="77"/>
        <item m="1" x="54"/>
        <item m="1" x="62"/>
        <item m="1" x="106"/>
        <item m="1" x="37"/>
        <item m="1" x="73"/>
        <item m="1" x="64"/>
        <item m="1" x="95"/>
        <item m="1" x="111"/>
        <item m="1" x="22"/>
        <item m="1" x="101"/>
        <item m="1" x="32"/>
        <item m="1" x="97"/>
        <item m="1" x="113"/>
        <item m="1" x="40"/>
        <item m="1" x="80"/>
        <item m="1" x="79"/>
        <item x="3"/>
        <item x="5"/>
        <item x="7"/>
        <item x="8"/>
        <item x="9"/>
        <item x="11"/>
        <item m="1" x="92"/>
        <item x="12"/>
        <item x="0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5">
        <item m="1" x="88"/>
        <item m="1" x="12"/>
        <item m="1" x="41"/>
        <item m="1" x="143"/>
        <item m="1" x="35"/>
        <item m="1" x="93"/>
        <item m="1" x="141"/>
        <item m="1" x="127"/>
        <item m="1" x="67"/>
        <item m="1" x="129"/>
        <item m="1" x="160"/>
        <item m="1" x="33"/>
        <item m="1" x="25"/>
        <item m="1" x="20"/>
        <item m="1" x="146"/>
        <item m="1" x="161"/>
        <item m="1" x="144"/>
        <item m="1" x="94"/>
        <item m="1" x="105"/>
        <item m="1" x="116"/>
        <item m="1" x="124"/>
        <item m="1" x="131"/>
        <item m="1" x="46"/>
        <item m="1" x="16"/>
        <item m="1" x="19"/>
        <item m="1" x="72"/>
        <item m="1" x="59"/>
        <item m="1" x="54"/>
        <item m="1" x="80"/>
        <item m="1" x="132"/>
        <item m="1" x="77"/>
        <item m="1" x="17"/>
        <item m="1" x="81"/>
        <item m="1" x="133"/>
        <item m="1" x="32"/>
        <item m="1" x="90"/>
        <item m="1" x="139"/>
        <item m="1" x="103"/>
        <item m="1" x="159"/>
        <item m="1" x="13"/>
        <item m="1" x="154"/>
        <item m="1" x="86"/>
        <item m="1" x="125"/>
        <item m="1" x="6"/>
        <item m="1" x="63"/>
        <item m="1" x="152"/>
        <item m="1" x="9"/>
        <item m="1" x="109"/>
        <item m="1" x="82"/>
        <item m="1" x="156"/>
        <item m="1" x="142"/>
        <item m="1" x="99"/>
        <item m="1" x="65"/>
        <item m="1" x="134"/>
        <item m="1" x="62"/>
        <item m="1" x="30"/>
        <item m="1" x="97"/>
        <item m="1" x="173"/>
        <item m="1" x="148"/>
        <item m="1" x="39"/>
        <item m="1" x="52"/>
        <item m="1" x="87"/>
        <item m="1" x="89"/>
        <item m="1" x="128"/>
        <item m="1" x="92"/>
        <item m="1" x="126"/>
        <item m="1" x="115"/>
        <item m="1" x="29"/>
        <item m="1" x="24"/>
        <item x="0"/>
        <item m="1" x="45"/>
        <item m="1" x="78"/>
        <item m="1" x="91"/>
        <item m="1" x="15"/>
        <item m="1" x="75"/>
        <item m="1" x="121"/>
        <item m="1" x="119"/>
        <item m="1" x="112"/>
        <item m="1" x="14"/>
        <item m="1" x="166"/>
        <item m="1" x="49"/>
        <item m="1" x="5"/>
        <item m="1" x="136"/>
        <item m="1" x="21"/>
        <item m="1" x="107"/>
        <item m="1" x="171"/>
        <item m="1" x="7"/>
        <item m="1" x="100"/>
        <item m="1" x="50"/>
        <item m="1" x="18"/>
        <item m="1" x="84"/>
        <item m="1" x="43"/>
        <item m="1" x="117"/>
        <item m="1" x="44"/>
        <item m="1" x="36"/>
        <item m="1" x="98"/>
        <item m="1" x="165"/>
        <item m="1" x="138"/>
        <item m="1" x="10"/>
        <item m="1" x="102"/>
        <item m="1" x="83"/>
        <item m="1" x="158"/>
        <item m="1" x="104"/>
        <item m="1" x="28"/>
        <item m="1" x="40"/>
        <item m="1" x="8"/>
        <item m="1" x="149"/>
        <item m="1" x="76"/>
        <item m="1" x="135"/>
        <item m="1" x="58"/>
        <item m="1" x="37"/>
        <item m="1" x="118"/>
        <item m="1" x="140"/>
        <item m="1" x="114"/>
        <item m="1" x="122"/>
        <item m="1" x="123"/>
        <item m="1" x="27"/>
        <item m="1" x="71"/>
        <item m="1" x="150"/>
        <item m="1" x="34"/>
        <item m="1" x="57"/>
        <item m="1" x="120"/>
        <item m="1" x="66"/>
        <item m="1" x="31"/>
        <item m="1" x="85"/>
        <item m="1" x="60"/>
        <item m="1" x="137"/>
        <item m="1" x="113"/>
        <item m="1" x="64"/>
        <item m="1" x="61"/>
        <item m="1" x="172"/>
        <item m="1" x="145"/>
        <item m="1" x="95"/>
        <item m="1" x="162"/>
        <item m="1" x="167"/>
        <item m="1" x="38"/>
        <item m="1" x="96"/>
        <item m="1" x="163"/>
        <item m="1" x="110"/>
        <item m="1" x="174"/>
        <item m="1" x="74"/>
        <item m="1" x="51"/>
        <item m="1" x="26"/>
        <item m="1" x="79"/>
        <item m="1" x="153"/>
        <item m="1" x="23"/>
        <item m="1" x="130"/>
        <item m="1" x="70"/>
        <item m="1" x="147"/>
        <item m="1" x="168"/>
        <item m="1" x="108"/>
        <item m="1" x="55"/>
        <item m="1" x="68"/>
        <item m="1" x="69"/>
        <item m="1" x="155"/>
        <item m="1" x="157"/>
        <item m="1" x="164"/>
        <item m="1" x="11"/>
        <item m="1" x="42"/>
        <item m="1" x="169"/>
        <item m="1" x="48"/>
        <item m="1" x="73"/>
        <item m="1" x="22"/>
        <item m="1" x="170"/>
        <item m="1" x="151"/>
        <item m="1" x="53"/>
        <item m="1" x="47"/>
        <item m="1" x="101"/>
        <item m="1" x="111"/>
        <item m="1" x="106"/>
        <item m="1" x="56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43"/>
        <item m="1" x="117"/>
        <item m="1" x="147"/>
        <item m="1" x="120"/>
        <item m="1" x="152"/>
        <item m="1" x="126"/>
        <item m="1" x="158"/>
        <item m="1" x="130"/>
        <item m="1" x="161"/>
        <item m="1" x="135"/>
        <item m="1" x="9"/>
        <item m="1" x="140"/>
        <item m="1" x="12"/>
        <item m="1" x="144"/>
        <item m="1" x="16"/>
        <item m="1" x="150"/>
        <item m="1" x="21"/>
        <item m="1" x="153"/>
        <item m="1" x="69"/>
        <item m="1" x="64"/>
        <item m="1" x="41"/>
        <item x="1"/>
        <item m="1" x="39"/>
        <item m="1" x="23"/>
        <item m="1" x="151"/>
        <item x="2"/>
        <item m="1" x="77"/>
        <item x="3"/>
        <item m="1" x="47"/>
        <item m="1" x="30"/>
        <item m="1" x="159"/>
        <item x="4"/>
        <item m="1" x="123"/>
        <item m="1" x="82"/>
        <item m="1" x="67"/>
        <item m="1" x="54"/>
        <item m="1" x="8"/>
        <item m="1" x="148"/>
        <item m="1" x="131"/>
        <item m="1" x="114"/>
        <item m="1" x="100"/>
        <item m="1" x="84"/>
        <item m="1" x="72"/>
        <item m="1" x="58"/>
        <item m="1" x="42"/>
        <item m="1" x="25"/>
        <item m="1" x="86"/>
        <item m="1" x="74"/>
        <item m="1" x="60"/>
        <item m="1" x="13"/>
        <item m="1" x="155"/>
        <item m="1" x="137"/>
        <item m="1" x="121"/>
        <item m="1" x="107"/>
        <item m="1" x="90"/>
        <item m="1" x="93"/>
        <item m="1" x="80"/>
        <item m="1" x="88"/>
        <item m="1" x="57"/>
        <item m="1" x="40"/>
        <item m="1" x="24"/>
        <item m="1" x="92"/>
        <item m="1" x="134"/>
        <item m="1" x="118"/>
        <item m="1" x="104"/>
        <item m="1" x="87"/>
        <item m="1" x="75"/>
        <item m="1" x="61"/>
        <item m="1" x="44"/>
        <item m="1" x="27"/>
        <item m="1" x="10"/>
        <item m="1" x="96"/>
        <item m="1" x="103"/>
        <item m="1" x="142"/>
        <item m="1" x="124"/>
        <item m="1" x="68"/>
        <item m="1" x="55"/>
        <item m="1" x="149"/>
        <item m="1" x="132"/>
        <item m="1" x="156"/>
        <item m="1" x="138"/>
        <item m="1" x="81"/>
        <item m="1" x="65"/>
        <item m="1" x="51"/>
        <item m="1" x="34"/>
        <item m="1" x="17"/>
        <item m="1" x="160"/>
        <item m="1" x="6"/>
        <item m="1" x="145"/>
        <item m="1" x="127"/>
        <item m="1" x="112"/>
        <item m="1" x="97"/>
        <item m="1" x="83"/>
        <item m="1" x="70"/>
        <item m="1" x="119"/>
        <item m="1" x="105"/>
        <item m="1" x="5"/>
        <item m="1" x="48"/>
        <item m="1" x="31"/>
        <item m="1" x="125"/>
        <item m="1" x="109"/>
        <item m="1" x="56"/>
        <item m="1" x="37"/>
        <item m="1" x="19"/>
        <item m="1" x="7"/>
        <item m="1" x="133"/>
        <item m="1" x="115"/>
        <item m="1" x="101"/>
        <item m="1" x="62"/>
        <item m="1" x="45"/>
        <item m="1" x="28"/>
        <item m="1" x="139"/>
        <item m="1" x="122"/>
        <item m="1" x="108"/>
        <item m="1" x="91"/>
        <item m="1" x="78"/>
        <item m="1" x="63"/>
        <item m="1" x="50"/>
        <item m="1" x="33"/>
        <item m="1" x="15"/>
        <item m="1" x="66"/>
        <item m="1" x="52"/>
        <item m="1" x="35"/>
        <item m="1" x="18"/>
        <item m="1" x="146"/>
        <item m="1" x="128"/>
        <item m="1" x="73"/>
        <item m="1" x="59"/>
        <item m="1" x="43"/>
        <item m="1" x="32"/>
        <item m="1" x="14"/>
        <item m="1" x="157"/>
        <item m="1" x="71"/>
        <item m="1" x="110"/>
        <item m="1" x="94"/>
        <item m="1" x="76"/>
        <item m="1" x="38"/>
        <item m="1" x="20"/>
        <item m="1" x="79"/>
        <item m="1" x="116"/>
        <item m="1" x="102"/>
        <item m="1" x="46"/>
        <item m="1" x="29"/>
        <item m="1" x="11"/>
        <item m="1" x="53"/>
        <item m="1" x="36"/>
        <item m="1" x="129"/>
        <item m="1" x="113"/>
        <item m="1" x="98"/>
        <item m="1" x="136"/>
        <item m="1" x="141"/>
        <item m="1" x="49"/>
        <item m="1" x="111"/>
        <item m="1" x="22"/>
        <item m="1" x="26"/>
        <item m="1" x="85"/>
        <item m="1" x="89"/>
        <item m="1" x="95"/>
        <item m="1" x="99"/>
        <item m="1" x="106"/>
        <item m="1" x="15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4">
    <i>
      <x v="21"/>
      <x v="171"/>
      <x v="108"/>
    </i>
    <i>
      <x v="25"/>
      <x v="172"/>
      <x v="108"/>
    </i>
    <i>
      <x v="27"/>
      <x v="173"/>
      <x v="108"/>
    </i>
    <i>
      <x v="31"/>
      <x v="174"/>
      <x v="108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7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sortState xmlns:xlrd2="http://schemas.microsoft.com/office/spreadsheetml/2017/richdata2" ref="A2:E5">
    <sortCondition ref="A1:A5"/>
  </sortState>
  <tableColumns count="5">
    <tableColumn id="1" xr3:uid="{3DCCD367-4176-4B1B-9DB1-7E15C5AB3C2E}" name="idcapa" dataDxfId="46"/>
    <tableColumn id="2" xr3:uid="{84365576-6006-4249-8C10-3C939914AB46}" name="Capa" dataDxfId="45"/>
    <tableColumn id="3" xr3:uid="{23CB737A-7056-44F6-A537-CEB5ED7BC8A4}" name="Tipo" dataDxfId="44"/>
    <tableColumn id="4" xr3:uid="{77A06ECF-D67C-454F-B0CE-327D202410E8}" name="url_ícono" dataDxfId="43"/>
    <tableColumn id="5" xr3:uid="{041AD1F6-23D8-4ACA-92DC-196A5ACE0392}" name="url" dataDxfId="42">
      <calculatedColumnFormula>+"https://raw.githubusercontent.com/Sud-Austral/mapa_insumos/main/"&amp;Capas[[#This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69" totalsRowShown="0" headerRowDxfId="41">
  <autoFilter ref="A9:J6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" totalsRowShown="0">
  <autoFilter ref="A9:I13" xr:uid="{96BBB32F-0C5C-4CD7-BF04-9E1F2EB9C00E}"/>
  <tableColumns count="9">
    <tableColumn id="1" xr3:uid="{9D7FBDA9-0788-4563-AA35-00082D95202E}" name="Clase" dataDxfId="34"/>
    <tableColumn id="7" xr3:uid="{83BA5E88-8850-4C0E-B07A-7893981D4057}" name="Descripción Capa" dataDxfId="33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2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1"/>
    <tableColumn id="4" xr3:uid="{5414C827-224B-4470-A9E1-6A29EF6EA250}" name="Color" dataDxfId="30"/>
    <tableColumn id="5" xr3:uid="{FA622BA5-65BA-42EE-91CA-9F9E3510C671}" name="titulo_leyenda" dataDxfId="29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8"/>
    <tableColumn id="8" xr3:uid="{02FCDEF8-A182-4154-ACFD-C31BD15BAC9D}" name="idcapa" dataDxfId="27">
      <calculatedColumnFormula>+LEFT(BD_Detalles[[#This Row],[Clase]],2)</calculatedColumnFormula>
    </tableColumn>
    <tableColumn id="9" xr3:uid="{0DAE07AA-CA28-46ED-BED9-EDE4E800CFF8}" name="Tipo" dataDxfId="26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3" tableType="queryTable" totalsRowShown="0">
  <autoFilter ref="A1:Q33" xr:uid="{7AC383FC-01BE-4EF3-804E-B1D165C63818}"/>
  <sortState xmlns:xlrd2="http://schemas.microsoft.com/office/spreadsheetml/2017/richdata2" ref="A2:Q33">
    <sortCondition ref="B1:B33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61" tableType="queryTable" totalsRowShown="0">
  <autoFilter ref="A1:J6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" tableType="queryTable" totalsRowShown="0">
  <autoFilter ref="A1:I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5"/>
  <sheetViews>
    <sheetView showGridLines="0"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1" width="8.44140625" customWidth="1"/>
    <col min="2" max="2" width="15.21875" customWidth="1"/>
    <col min="3" max="3" width="11.44140625" customWidth="1"/>
    <col min="4" max="4" width="11.109375" bestFit="1" customWidth="1"/>
    <col min="5" max="5" width="71.44140625" bestFit="1" customWidth="1"/>
  </cols>
  <sheetData>
    <row r="1" spans="1:5" x14ac:dyDescent="0.3">
      <c r="A1" t="s">
        <v>7</v>
      </c>
      <c r="B1" t="s">
        <v>0</v>
      </c>
      <c r="C1" s="11" t="s">
        <v>19</v>
      </c>
      <c r="D1" t="s">
        <v>21</v>
      </c>
      <c r="E1" t="s">
        <v>23</v>
      </c>
    </row>
    <row r="2" spans="1:5" x14ac:dyDescent="0.3">
      <c r="A2" s="30" t="s">
        <v>26</v>
      </c>
      <c r="B2" s="13" t="s">
        <v>49</v>
      </c>
      <c r="C2" s="16" t="s">
        <v>20</v>
      </c>
      <c r="D2" s="33" t="s">
        <v>33</v>
      </c>
      <c r="E2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https://raw.githubusercontent.com/Sud-Austral/mapa_insumos/main/euclidean/1_MAX/?CUT_COM=00000.json</v>
      </c>
    </row>
    <row r="3" spans="1:5" x14ac:dyDescent="0.3">
      <c r="A3" s="30" t="s">
        <v>27</v>
      </c>
      <c r="B3" s="13" t="s">
        <v>48</v>
      </c>
      <c r="C3" s="16" t="s">
        <v>20</v>
      </c>
      <c r="D3" s="33" t="str">
        <f t="shared" ref="D3:D5" si="0">+D2</f>
        <v>euclidean</v>
      </c>
      <c r="E3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https://raw.githubusercontent.com/Sud-Austral/mapa_insumos/main/euclidean/1_MIN/?CUT_COM=00000.json</v>
      </c>
    </row>
    <row r="4" spans="1:5" x14ac:dyDescent="0.3">
      <c r="A4" s="30" t="s">
        <v>28</v>
      </c>
      <c r="B4" s="13" t="s">
        <v>51</v>
      </c>
      <c r="C4" s="16" t="s">
        <v>20</v>
      </c>
      <c r="D4" s="33" t="str">
        <f t="shared" si="0"/>
        <v>euclidean</v>
      </c>
      <c r="E4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https://raw.githubusercontent.com/Sud-Austral/mapa_insumos/main/euclidean/1_MEAN/?CUT_COM=00000.json</v>
      </c>
    </row>
    <row r="5" spans="1:5" x14ac:dyDescent="0.3">
      <c r="A5" s="30" t="s">
        <v>29</v>
      </c>
      <c r="B5" s="13" t="s">
        <v>50</v>
      </c>
      <c r="C5" s="16" t="s">
        <v>20</v>
      </c>
      <c r="D5" s="33" t="str">
        <f t="shared" si="0"/>
        <v>euclidean</v>
      </c>
      <c r="E5" s="12" t="str">
        <f>+"https://raw.githubusercontent.com/Sud-Austral/mapa_insumos/main/"&amp;Capas[[#This Row],[url_ícono]]&amp;"/"&amp;Capas[[#This Row],[Capa]]&amp;"/?CUT_COM=00000.json"</f>
        <v>https://raw.githubusercontent.com/Sud-Austral/mapa_insumos/main/euclidean/1_RANGE/?CUT_COM=00000.json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5" r:id="rId2" display="https://raw.githubusercontent.com/Sud-Austral/DATA_MAPA_PUBLIC_V2/main/AGUAS_V2/acuifero/01101.json" xr:uid="{62ACD647-67C8-4AB2-BF95-F1946F1C1281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69"/>
  <sheetViews>
    <sheetView showGridLines="0" workbookViewId="0">
      <pane ySplit="9" topLeftCell="A10" activePane="bottomLeft" state="frozen"/>
      <selection pane="bottomLeft" activeCell="E56" sqref="E56:E67"/>
    </sheetView>
  </sheetViews>
  <sheetFormatPr baseColWidth="10" defaultRowHeight="14.4" x14ac:dyDescent="0.3"/>
  <cols>
    <col min="1" max="1" width="8.44140625" customWidth="1"/>
    <col min="2" max="2" width="39.109375" bestFit="1" customWidth="1"/>
    <col min="3" max="3" width="13.109375" customWidth="1"/>
    <col min="4" max="4" width="13.6640625" bestFit="1" customWidth="1"/>
    <col min="5" max="5" width="12.77734375" bestFit="1" customWidth="1"/>
    <col min="6" max="6" width="33.21875" bestFit="1" customWidth="1"/>
    <col min="7" max="7" width="16.44140625" customWidth="1"/>
    <col min="8" max="8" width="40" bestFit="1" customWidth="1"/>
    <col min="9" max="9" width="7" customWidth="1"/>
    <col min="10" max="10" width="15.21875" bestFit="1" customWidth="1"/>
  </cols>
  <sheetData>
    <row r="9" spans="1:10" x14ac:dyDescent="0.3">
      <c r="A9" s="3" t="s">
        <v>7</v>
      </c>
      <c r="B9" s="3" t="s">
        <v>0</v>
      </c>
      <c r="C9" s="3" t="s">
        <v>8</v>
      </c>
      <c r="D9" s="3" t="s">
        <v>1</v>
      </c>
      <c r="E9" s="3" t="s">
        <v>9</v>
      </c>
      <c r="F9" s="3" t="s">
        <v>5</v>
      </c>
      <c r="G9" s="3" t="s">
        <v>13</v>
      </c>
      <c r="H9" s="3" t="s">
        <v>4</v>
      </c>
      <c r="I9" s="3" t="s">
        <v>6</v>
      </c>
      <c r="J9" s="3" t="s">
        <v>14</v>
      </c>
    </row>
    <row r="10" spans="1:10" ht="15" customHeight="1" x14ac:dyDescent="0.3">
      <c r="A10" s="27" t="s">
        <v>26</v>
      </c>
      <c r="B10" s="21" t="str">
        <f>+VLOOKUP(BD_Capas[[#This Row],[idcapa]],Capas[],2,0)</f>
        <v>1_MAX</v>
      </c>
      <c r="C10" s="26">
        <v>1</v>
      </c>
      <c r="D10" s="21" t="s">
        <v>34</v>
      </c>
      <c r="E10" s="22"/>
      <c r="F10" s="21"/>
      <c r="G10" s="23"/>
      <c r="H10" s="21"/>
      <c r="I10" s="24"/>
      <c r="J10" s="25"/>
    </row>
    <row r="11" spans="1:10" x14ac:dyDescent="0.3">
      <c r="A11" s="2" t="str">
        <f>+A10</f>
        <v>01</v>
      </c>
      <c r="B11" t="str">
        <f>+VLOOKUP(BD_Capas[[#This Row],[idcapa]],Capas[],2,0)</f>
        <v>1_MAX</v>
      </c>
      <c r="C11" s="4">
        <v>2</v>
      </c>
      <c r="D11" t="s">
        <v>31</v>
      </c>
      <c r="E11" s="19">
        <v>1</v>
      </c>
      <c r="F11" s="20" t="s">
        <v>31</v>
      </c>
      <c r="G11" s="5">
        <v>5</v>
      </c>
      <c r="I11" s="6"/>
      <c r="J11" s="7"/>
    </row>
    <row r="12" spans="1:10" x14ac:dyDescent="0.3">
      <c r="A12" s="2" t="str">
        <f t="shared" ref="A12:A24" si="0">+A11</f>
        <v>01</v>
      </c>
      <c r="B12" t="str">
        <f>+VLOOKUP(BD_Capas[[#This Row],[idcapa]],Capas[],2,0)</f>
        <v>1_MAX</v>
      </c>
      <c r="C12" s="4">
        <v>3</v>
      </c>
      <c r="D12" t="s">
        <v>19</v>
      </c>
      <c r="E12" s="19">
        <v>1</v>
      </c>
      <c r="F12" s="20" t="s">
        <v>183</v>
      </c>
      <c r="G12" s="5">
        <v>4</v>
      </c>
      <c r="I12" s="6"/>
      <c r="J12" s="7"/>
    </row>
    <row r="13" spans="1:10" x14ac:dyDescent="0.3">
      <c r="A13" s="2" t="str">
        <f t="shared" si="0"/>
        <v>01</v>
      </c>
      <c r="B13" t="str">
        <f>+VLOOKUP(BD_Capas[[#This Row],[idcapa]],Capas[],2,0)</f>
        <v>1_MAX</v>
      </c>
      <c r="C13" s="4">
        <v>4</v>
      </c>
      <c r="D13" t="s">
        <v>38</v>
      </c>
      <c r="E13" s="19"/>
      <c r="F13" s="20"/>
      <c r="G13" s="5"/>
      <c r="I13" s="6"/>
      <c r="J13" s="7"/>
    </row>
    <row r="14" spans="1:10" x14ac:dyDescent="0.3">
      <c r="A14" s="2" t="str">
        <f t="shared" si="0"/>
        <v>01</v>
      </c>
      <c r="B14" t="str">
        <f>+VLOOKUP(BD_Capas[[#This Row],[idcapa]],Capas[],2,0)</f>
        <v>1_MAX</v>
      </c>
      <c r="C14" s="4">
        <v>5</v>
      </c>
      <c r="D14" t="s">
        <v>2</v>
      </c>
      <c r="E14" s="19">
        <v>1</v>
      </c>
      <c r="F14" s="20" t="s">
        <v>10</v>
      </c>
      <c r="G14" s="5">
        <v>8</v>
      </c>
      <c r="I14" s="6"/>
      <c r="J14" s="7"/>
    </row>
    <row r="15" spans="1:10" x14ac:dyDescent="0.3">
      <c r="A15" s="2" t="str">
        <f t="shared" si="0"/>
        <v>01</v>
      </c>
      <c r="B15" t="str">
        <f>+VLOOKUP(BD_Capas[[#This Row],[idcapa]],Capas[],2,0)</f>
        <v>1_MAX</v>
      </c>
      <c r="C15" s="4">
        <v>6</v>
      </c>
      <c r="D15" t="s">
        <v>40</v>
      </c>
      <c r="E15" s="19"/>
      <c r="F15" s="20"/>
      <c r="G15" s="5"/>
      <c r="I15" s="6"/>
      <c r="J15" s="7"/>
    </row>
    <row r="16" spans="1:10" x14ac:dyDescent="0.3">
      <c r="A16" s="2" t="str">
        <f t="shared" si="0"/>
        <v>01</v>
      </c>
      <c r="B16" t="str">
        <f>+VLOOKUP(BD_Capas[[#This Row],[idcapa]],Capas[],2,0)</f>
        <v>1_MAX</v>
      </c>
      <c r="C16" s="4">
        <v>7</v>
      </c>
      <c r="D16" t="s">
        <v>3</v>
      </c>
      <c r="E16" s="19">
        <v>1</v>
      </c>
      <c r="F16" s="20" t="s">
        <v>11</v>
      </c>
      <c r="G16" s="5">
        <v>7</v>
      </c>
      <c r="I16" s="6"/>
      <c r="J16" s="7"/>
    </row>
    <row r="17" spans="1:10" x14ac:dyDescent="0.3">
      <c r="A17" s="2" t="str">
        <f t="shared" si="0"/>
        <v>01</v>
      </c>
      <c r="B17" t="str">
        <f>+VLOOKUP(BD_Capas[[#This Row],[idcapa]],Capas[],2,0)</f>
        <v>1_MAX</v>
      </c>
      <c r="C17" s="4">
        <v>8</v>
      </c>
      <c r="D17" t="s">
        <v>42</v>
      </c>
      <c r="E17" s="19"/>
      <c r="F17" s="20"/>
      <c r="G17" s="5"/>
      <c r="I17" s="6"/>
      <c r="J17" s="7"/>
    </row>
    <row r="18" spans="1:10" x14ac:dyDescent="0.3">
      <c r="A18" s="2" t="str">
        <f t="shared" si="0"/>
        <v>01</v>
      </c>
      <c r="B18" t="str">
        <f>+VLOOKUP(BD_Capas[[#This Row],[idcapa]],Capas[],2,0)</f>
        <v>1_MAX</v>
      </c>
      <c r="C18" s="4">
        <v>9</v>
      </c>
      <c r="D18" t="s">
        <v>43</v>
      </c>
      <c r="E18" s="19">
        <v>1</v>
      </c>
      <c r="F18" s="20" t="s">
        <v>12</v>
      </c>
      <c r="G18" s="5">
        <v>6</v>
      </c>
      <c r="I18" s="6"/>
      <c r="J18" s="7"/>
    </row>
    <row r="19" spans="1:10" x14ac:dyDescent="0.3">
      <c r="A19" s="2" t="str">
        <f t="shared" si="0"/>
        <v>01</v>
      </c>
      <c r="B19" t="str">
        <f>+VLOOKUP(BD_Capas[[#This Row],[idcapa]],Capas[],2,0)</f>
        <v>1_MAX</v>
      </c>
      <c r="C19" s="4">
        <v>10</v>
      </c>
      <c r="D19" t="s">
        <v>153</v>
      </c>
      <c r="E19" s="19"/>
      <c r="F19" s="20"/>
      <c r="G19" s="5"/>
      <c r="I19" s="6"/>
      <c r="J19" s="7"/>
    </row>
    <row r="20" spans="1:10" x14ac:dyDescent="0.3">
      <c r="A20" s="2" t="str">
        <f t="shared" si="0"/>
        <v>01</v>
      </c>
      <c r="B20" t="str">
        <f>+VLOOKUP(BD_Capas[[#This Row],[idcapa]],Capas[],2,0)</f>
        <v>1_MAX</v>
      </c>
      <c r="C20" s="4">
        <v>11</v>
      </c>
      <c r="D20" t="s">
        <v>154</v>
      </c>
      <c r="E20" s="19">
        <v>1</v>
      </c>
      <c r="F20" s="20" t="s">
        <v>184</v>
      </c>
      <c r="G20" s="5">
        <v>3</v>
      </c>
      <c r="I20" s="6"/>
      <c r="J20" s="7"/>
    </row>
    <row r="21" spans="1:10" x14ac:dyDescent="0.3">
      <c r="A21" s="2" t="str">
        <f t="shared" si="0"/>
        <v>01</v>
      </c>
      <c r="B21" t="str">
        <f>+VLOOKUP(BD_Capas[[#This Row],[idcapa]],Capas[],2,0)</f>
        <v>1_MAX</v>
      </c>
      <c r="C21" s="4">
        <v>12</v>
      </c>
      <c r="D21" t="s">
        <v>155</v>
      </c>
      <c r="E21" s="19">
        <v>1</v>
      </c>
      <c r="F21" s="20" t="s">
        <v>15</v>
      </c>
      <c r="G21" s="5">
        <v>1</v>
      </c>
      <c r="H21" t="s">
        <v>156</v>
      </c>
      <c r="I21" s="6" t="str">
        <f>BD_Capas[[#This Row],[idcapa]]&amp;"-"&amp;BD_Capas[[#This Row],[posición_capa]]</f>
        <v>01-1</v>
      </c>
      <c r="J21" s="7">
        <v>1</v>
      </c>
    </row>
    <row r="22" spans="1:10" x14ac:dyDescent="0.3">
      <c r="A22" s="2" t="str">
        <f t="shared" si="0"/>
        <v>01</v>
      </c>
      <c r="B22" t="str">
        <f>+VLOOKUP(BD_Capas[[#This Row],[idcapa]],Capas[],2,0)</f>
        <v>1_MAX</v>
      </c>
      <c r="C22" s="4">
        <v>13</v>
      </c>
      <c r="D22" t="s">
        <v>181</v>
      </c>
      <c r="E22" s="19">
        <v>1</v>
      </c>
      <c r="F22" s="20" t="s">
        <v>196</v>
      </c>
      <c r="G22" s="5">
        <v>2</v>
      </c>
      <c r="I22" s="28"/>
      <c r="J22" s="29"/>
    </row>
    <row r="23" spans="1:10" x14ac:dyDescent="0.3">
      <c r="A23" s="2" t="str">
        <f t="shared" si="0"/>
        <v>01</v>
      </c>
      <c r="B23" t="str">
        <f>+VLOOKUP(BD_Capas[[#This Row],[idcapa]],Capas[],2,0)</f>
        <v>1_MAX</v>
      </c>
      <c r="C23" s="4">
        <v>20</v>
      </c>
      <c r="D23" t="s">
        <v>197</v>
      </c>
      <c r="E23" s="19"/>
      <c r="F23" s="20"/>
      <c r="G23" s="5"/>
      <c r="I23" s="6"/>
      <c r="J23" s="7"/>
    </row>
    <row r="24" spans="1:10" x14ac:dyDescent="0.3">
      <c r="A24" s="2" t="str">
        <f t="shared" si="0"/>
        <v>01</v>
      </c>
      <c r="B24" t="str">
        <f>+VLOOKUP(BD_Capas[[#This Row],[idcapa]],Capas[],2,0)</f>
        <v>1_MAX</v>
      </c>
      <c r="C24" s="4">
        <v>21</v>
      </c>
      <c r="D24" t="s">
        <v>16</v>
      </c>
      <c r="E24" s="19"/>
      <c r="F24" s="20"/>
      <c r="G24" s="5"/>
      <c r="I24" s="28"/>
      <c r="J24" s="29"/>
    </row>
    <row r="25" spans="1:10" x14ac:dyDescent="0.3">
      <c r="A25" s="27" t="s">
        <v>27</v>
      </c>
      <c r="B25" s="21" t="str">
        <f>+VLOOKUP(BD_Capas[[#This Row],[idcapa]],Capas[],2,0)</f>
        <v>1_MIN</v>
      </c>
      <c r="C25" s="26">
        <v>1</v>
      </c>
      <c r="D25" s="21" t="s">
        <v>34</v>
      </c>
      <c r="E25" s="19"/>
      <c r="F25" s="20"/>
      <c r="G25" s="23"/>
      <c r="H25" s="21"/>
      <c r="I25" s="38"/>
      <c r="J25" s="39"/>
    </row>
    <row r="26" spans="1:10" x14ac:dyDescent="0.3">
      <c r="A26" s="2" t="str">
        <f>+A25</f>
        <v>02</v>
      </c>
      <c r="B26" t="str">
        <f>+VLOOKUP(BD_Capas[[#This Row],[idcapa]],Capas[],2,0)</f>
        <v>1_MIN</v>
      </c>
      <c r="C26" s="4">
        <v>2</v>
      </c>
      <c r="D26" t="s">
        <v>31</v>
      </c>
      <c r="E26" s="19">
        <v>1</v>
      </c>
      <c r="F26" s="20" t="s">
        <v>31</v>
      </c>
      <c r="G26" s="5">
        <v>5</v>
      </c>
      <c r="I26" s="6"/>
      <c r="J26" s="7"/>
    </row>
    <row r="27" spans="1:10" x14ac:dyDescent="0.3">
      <c r="A27" s="2" t="str">
        <f t="shared" ref="A27:A39" si="1">+A26</f>
        <v>02</v>
      </c>
      <c r="B27" t="str">
        <f>+VLOOKUP(BD_Capas[[#This Row],[idcapa]],Capas[],2,0)</f>
        <v>1_MIN</v>
      </c>
      <c r="C27" s="4">
        <v>3</v>
      </c>
      <c r="D27" t="s">
        <v>19</v>
      </c>
      <c r="E27" s="19">
        <v>1</v>
      </c>
      <c r="F27" s="20" t="s">
        <v>183</v>
      </c>
      <c r="G27" s="5">
        <v>4</v>
      </c>
      <c r="I27" s="6"/>
      <c r="J27" s="7"/>
    </row>
    <row r="28" spans="1:10" x14ac:dyDescent="0.3">
      <c r="A28" s="2" t="str">
        <f t="shared" si="1"/>
        <v>02</v>
      </c>
      <c r="B28" t="str">
        <f>+VLOOKUP(BD_Capas[[#This Row],[idcapa]],Capas[],2,0)</f>
        <v>1_MIN</v>
      </c>
      <c r="C28" s="4">
        <v>4</v>
      </c>
      <c r="D28" t="s">
        <v>38</v>
      </c>
      <c r="E28" s="19"/>
      <c r="F28" s="20"/>
      <c r="G28" s="5"/>
      <c r="I28" s="6"/>
      <c r="J28" s="7"/>
    </row>
    <row r="29" spans="1:10" x14ac:dyDescent="0.3">
      <c r="A29" s="2" t="str">
        <f t="shared" si="1"/>
        <v>02</v>
      </c>
      <c r="B29" t="str">
        <f>+VLOOKUP(BD_Capas[[#This Row],[idcapa]],Capas[],2,0)</f>
        <v>1_MIN</v>
      </c>
      <c r="C29" s="4">
        <v>5</v>
      </c>
      <c r="D29" t="s">
        <v>2</v>
      </c>
      <c r="E29" s="19">
        <v>1</v>
      </c>
      <c r="F29" s="20" t="s">
        <v>10</v>
      </c>
      <c r="G29" s="5">
        <v>8</v>
      </c>
      <c r="I29" s="6"/>
      <c r="J29" s="7"/>
    </row>
    <row r="30" spans="1:10" x14ac:dyDescent="0.3">
      <c r="A30" s="2" t="str">
        <f t="shared" si="1"/>
        <v>02</v>
      </c>
      <c r="B30" t="str">
        <f>+VLOOKUP(BD_Capas[[#This Row],[idcapa]],Capas[],2,0)</f>
        <v>1_MIN</v>
      </c>
      <c r="C30" s="4">
        <v>6</v>
      </c>
      <c r="D30" t="s">
        <v>40</v>
      </c>
      <c r="E30" s="19"/>
      <c r="F30" s="20"/>
      <c r="G30" s="5"/>
      <c r="I30" s="6"/>
      <c r="J30" s="7"/>
    </row>
    <row r="31" spans="1:10" x14ac:dyDescent="0.3">
      <c r="A31" s="2" t="str">
        <f t="shared" si="1"/>
        <v>02</v>
      </c>
      <c r="B31" t="str">
        <f>+VLOOKUP(BD_Capas[[#This Row],[idcapa]],Capas[],2,0)</f>
        <v>1_MIN</v>
      </c>
      <c r="C31" s="4">
        <v>7</v>
      </c>
      <c r="D31" t="s">
        <v>3</v>
      </c>
      <c r="E31" s="19">
        <v>1</v>
      </c>
      <c r="F31" s="20" t="s">
        <v>11</v>
      </c>
      <c r="G31" s="5">
        <v>7</v>
      </c>
      <c r="I31" s="6"/>
      <c r="J31" s="7"/>
    </row>
    <row r="32" spans="1:10" x14ac:dyDescent="0.3">
      <c r="A32" s="2" t="str">
        <f t="shared" si="1"/>
        <v>02</v>
      </c>
      <c r="B32" t="str">
        <f>+VLOOKUP(BD_Capas[[#This Row],[idcapa]],Capas[],2,0)</f>
        <v>1_MIN</v>
      </c>
      <c r="C32" s="4">
        <v>8</v>
      </c>
      <c r="D32" t="s">
        <v>42</v>
      </c>
      <c r="E32" s="19"/>
      <c r="F32" s="20"/>
      <c r="G32" s="5"/>
      <c r="I32" s="6"/>
      <c r="J32" s="7"/>
    </row>
    <row r="33" spans="1:10" x14ac:dyDescent="0.3">
      <c r="A33" s="2" t="str">
        <f t="shared" si="1"/>
        <v>02</v>
      </c>
      <c r="B33" t="str">
        <f>+VLOOKUP(BD_Capas[[#This Row],[idcapa]],Capas[],2,0)</f>
        <v>1_MIN</v>
      </c>
      <c r="C33" s="4">
        <v>9</v>
      </c>
      <c r="D33" t="s">
        <v>43</v>
      </c>
      <c r="E33" s="19">
        <v>1</v>
      </c>
      <c r="F33" s="20" t="s">
        <v>12</v>
      </c>
      <c r="G33" s="5">
        <v>6</v>
      </c>
      <c r="I33" s="6"/>
      <c r="J33" s="7"/>
    </row>
    <row r="34" spans="1:10" x14ac:dyDescent="0.3">
      <c r="A34" s="2" t="str">
        <f t="shared" si="1"/>
        <v>02</v>
      </c>
      <c r="B34" t="str">
        <f>+VLOOKUP(BD_Capas[[#This Row],[idcapa]],Capas[],2,0)</f>
        <v>1_MIN</v>
      </c>
      <c r="C34" s="4">
        <v>10</v>
      </c>
      <c r="D34" t="s">
        <v>153</v>
      </c>
      <c r="E34" s="19"/>
      <c r="F34" s="20"/>
      <c r="G34" s="5"/>
      <c r="I34" s="6"/>
      <c r="J34" s="7"/>
    </row>
    <row r="35" spans="1:10" x14ac:dyDescent="0.3">
      <c r="A35" s="2" t="str">
        <f t="shared" si="1"/>
        <v>02</v>
      </c>
      <c r="B35" t="str">
        <f>+VLOOKUP(BD_Capas[[#This Row],[idcapa]],Capas[],2,0)</f>
        <v>1_MIN</v>
      </c>
      <c r="C35" s="4">
        <v>11</v>
      </c>
      <c r="D35" t="s">
        <v>154</v>
      </c>
      <c r="E35" s="19">
        <v>1</v>
      </c>
      <c r="F35" s="20" t="s">
        <v>184</v>
      </c>
      <c r="G35" s="5">
        <v>3</v>
      </c>
      <c r="I35" s="6"/>
      <c r="J35" s="7"/>
    </row>
    <row r="36" spans="1:10" x14ac:dyDescent="0.3">
      <c r="A36" s="2" t="str">
        <f t="shared" si="1"/>
        <v>02</v>
      </c>
      <c r="B36" t="str">
        <f>+VLOOKUP(BD_Capas[[#This Row],[idcapa]],Capas[],2,0)</f>
        <v>1_MIN</v>
      </c>
      <c r="C36" s="4">
        <v>12</v>
      </c>
      <c r="D36" t="s">
        <v>155</v>
      </c>
      <c r="E36" s="19">
        <v>1</v>
      </c>
      <c r="F36" s="20" t="s">
        <v>15</v>
      </c>
      <c r="G36" s="5">
        <v>1</v>
      </c>
      <c r="H36" t="s">
        <v>198</v>
      </c>
      <c r="I36" s="6" t="str">
        <f>BD_Capas[[#This Row],[idcapa]]&amp;"-"&amp;BD_Capas[[#This Row],[posición_capa]]</f>
        <v>02-1</v>
      </c>
      <c r="J36" s="7">
        <v>1</v>
      </c>
    </row>
    <row r="37" spans="1:10" x14ac:dyDescent="0.3">
      <c r="A37" s="2" t="str">
        <f t="shared" si="1"/>
        <v>02</v>
      </c>
      <c r="B37" t="str">
        <f>+VLOOKUP(BD_Capas[[#This Row],[idcapa]],Capas[],2,0)</f>
        <v>1_MIN</v>
      </c>
      <c r="C37" s="4">
        <v>13</v>
      </c>
      <c r="D37" t="s">
        <v>181</v>
      </c>
      <c r="E37" s="19">
        <v>1</v>
      </c>
      <c r="F37" s="20" t="s">
        <v>196</v>
      </c>
      <c r="G37" s="5">
        <v>2</v>
      </c>
      <c r="I37" s="28"/>
      <c r="J37" s="29"/>
    </row>
    <row r="38" spans="1:10" x14ac:dyDescent="0.3">
      <c r="A38" s="2" t="str">
        <f t="shared" si="1"/>
        <v>02</v>
      </c>
      <c r="B38" t="str">
        <f>+VLOOKUP(BD_Capas[[#This Row],[idcapa]],Capas[],2,0)</f>
        <v>1_MIN</v>
      </c>
      <c r="C38" s="4">
        <v>20</v>
      </c>
      <c r="D38" t="s">
        <v>197</v>
      </c>
      <c r="E38" s="19"/>
      <c r="F38" s="20"/>
      <c r="G38" s="5"/>
      <c r="I38" s="6"/>
      <c r="J38" s="7"/>
    </row>
    <row r="39" spans="1:10" x14ac:dyDescent="0.3">
      <c r="A39" s="2" t="str">
        <f t="shared" si="1"/>
        <v>02</v>
      </c>
      <c r="B39" t="str">
        <f>+VLOOKUP(BD_Capas[[#This Row],[idcapa]],Capas[],2,0)</f>
        <v>1_MIN</v>
      </c>
      <c r="C39" s="4">
        <v>21</v>
      </c>
      <c r="D39" t="s">
        <v>16</v>
      </c>
      <c r="E39" s="19"/>
      <c r="F39" s="20"/>
      <c r="G39" s="5"/>
      <c r="I39" s="28"/>
      <c r="J39" s="29"/>
    </row>
    <row r="40" spans="1:10" x14ac:dyDescent="0.3">
      <c r="A40" s="27" t="s">
        <v>28</v>
      </c>
      <c r="B40" s="21" t="str">
        <f>+VLOOKUP(BD_Capas[[#This Row],[idcapa]],Capas[],2,0)</f>
        <v>1_MEAN</v>
      </c>
      <c r="C40" s="26">
        <v>1</v>
      </c>
      <c r="D40" s="21" t="s">
        <v>34</v>
      </c>
      <c r="E40" s="19"/>
      <c r="F40" s="20"/>
      <c r="G40" s="23"/>
      <c r="H40" s="21"/>
      <c r="I40" s="38"/>
      <c r="J40" s="39"/>
    </row>
    <row r="41" spans="1:10" x14ac:dyDescent="0.3">
      <c r="A41" s="2" t="str">
        <f>+A40</f>
        <v>03</v>
      </c>
      <c r="B41" t="str">
        <f>+VLOOKUP(BD_Capas[[#This Row],[idcapa]],Capas[],2,0)</f>
        <v>1_MEAN</v>
      </c>
      <c r="C41" s="4">
        <v>2</v>
      </c>
      <c r="D41" t="s">
        <v>31</v>
      </c>
      <c r="E41" s="19">
        <v>1</v>
      </c>
      <c r="F41" s="20" t="s">
        <v>31</v>
      </c>
      <c r="G41" s="5">
        <v>5</v>
      </c>
      <c r="I41" s="6"/>
      <c r="J41" s="7"/>
    </row>
    <row r="42" spans="1:10" x14ac:dyDescent="0.3">
      <c r="A42" s="2" t="str">
        <f t="shared" ref="A42:A54" si="2">+A41</f>
        <v>03</v>
      </c>
      <c r="B42" t="str">
        <f>+VLOOKUP(BD_Capas[[#This Row],[idcapa]],Capas[],2,0)</f>
        <v>1_MEAN</v>
      </c>
      <c r="C42" s="4">
        <v>3</v>
      </c>
      <c r="D42" t="s">
        <v>19</v>
      </c>
      <c r="E42" s="19">
        <v>1</v>
      </c>
      <c r="F42" s="20" t="s">
        <v>183</v>
      </c>
      <c r="G42" s="5">
        <v>4</v>
      </c>
      <c r="I42" s="6"/>
      <c r="J42" s="7"/>
    </row>
    <row r="43" spans="1:10" x14ac:dyDescent="0.3">
      <c r="A43" s="2" t="str">
        <f t="shared" si="2"/>
        <v>03</v>
      </c>
      <c r="B43" t="str">
        <f>+VLOOKUP(BD_Capas[[#This Row],[idcapa]],Capas[],2,0)</f>
        <v>1_MEAN</v>
      </c>
      <c r="C43" s="4">
        <v>4</v>
      </c>
      <c r="D43" t="s">
        <v>38</v>
      </c>
      <c r="E43" s="19"/>
      <c r="F43" s="20"/>
      <c r="G43" s="5"/>
      <c r="I43" s="6"/>
      <c r="J43" s="7"/>
    </row>
    <row r="44" spans="1:10" x14ac:dyDescent="0.3">
      <c r="A44" s="2" t="str">
        <f t="shared" si="2"/>
        <v>03</v>
      </c>
      <c r="B44" t="str">
        <f>+VLOOKUP(BD_Capas[[#This Row],[idcapa]],Capas[],2,0)</f>
        <v>1_MEAN</v>
      </c>
      <c r="C44" s="4">
        <v>5</v>
      </c>
      <c r="D44" t="s">
        <v>2</v>
      </c>
      <c r="E44" s="19">
        <v>1</v>
      </c>
      <c r="F44" s="20" t="s">
        <v>10</v>
      </c>
      <c r="G44" s="5">
        <v>8</v>
      </c>
      <c r="I44" s="6"/>
      <c r="J44" s="7"/>
    </row>
    <row r="45" spans="1:10" x14ac:dyDescent="0.3">
      <c r="A45" s="2" t="str">
        <f t="shared" si="2"/>
        <v>03</v>
      </c>
      <c r="B45" t="str">
        <f>+VLOOKUP(BD_Capas[[#This Row],[idcapa]],Capas[],2,0)</f>
        <v>1_MEAN</v>
      </c>
      <c r="C45" s="4">
        <v>6</v>
      </c>
      <c r="D45" t="s">
        <v>40</v>
      </c>
      <c r="E45" s="19"/>
      <c r="F45" s="20"/>
      <c r="G45" s="5"/>
      <c r="I45" s="6"/>
      <c r="J45" s="7"/>
    </row>
    <row r="46" spans="1:10" x14ac:dyDescent="0.3">
      <c r="A46" s="2" t="str">
        <f t="shared" si="2"/>
        <v>03</v>
      </c>
      <c r="B46" t="str">
        <f>+VLOOKUP(BD_Capas[[#This Row],[idcapa]],Capas[],2,0)</f>
        <v>1_MEAN</v>
      </c>
      <c r="C46" s="4">
        <v>7</v>
      </c>
      <c r="D46" t="s">
        <v>3</v>
      </c>
      <c r="E46" s="19">
        <v>1</v>
      </c>
      <c r="F46" s="20" t="s">
        <v>11</v>
      </c>
      <c r="G46" s="5">
        <v>7</v>
      </c>
      <c r="I46" s="6"/>
      <c r="J46" s="7"/>
    </row>
    <row r="47" spans="1:10" x14ac:dyDescent="0.3">
      <c r="A47" s="2" t="str">
        <f t="shared" si="2"/>
        <v>03</v>
      </c>
      <c r="B47" t="str">
        <f>+VLOOKUP(BD_Capas[[#This Row],[idcapa]],Capas[],2,0)</f>
        <v>1_MEAN</v>
      </c>
      <c r="C47" s="4">
        <v>8</v>
      </c>
      <c r="D47" t="s">
        <v>42</v>
      </c>
      <c r="E47" s="19"/>
      <c r="F47" s="20"/>
      <c r="G47" s="5"/>
      <c r="I47" s="6"/>
      <c r="J47" s="7"/>
    </row>
    <row r="48" spans="1:10" x14ac:dyDescent="0.3">
      <c r="A48" s="2" t="str">
        <f t="shared" si="2"/>
        <v>03</v>
      </c>
      <c r="B48" t="str">
        <f>+VLOOKUP(BD_Capas[[#This Row],[idcapa]],Capas[],2,0)</f>
        <v>1_MEAN</v>
      </c>
      <c r="C48" s="4">
        <v>9</v>
      </c>
      <c r="D48" t="s">
        <v>43</v>
      </c>
      <c r="E48" s="19">
        <v>1</v>
      </c>
      <c r="F48" s="20" t="s">
        <v>12</v>
      </c>
      <c r="G48" s="5">
        <v>6</v>
      </c>
      <c r="I48" s="6"/>
      <c r="J48" s="7"/>
    </row>
    <row r="49" spans="1:10" x14ac:dyDescent="0.3">
      <c r="A49" s="2" t="str">
        <f t="shared" si="2"/>
        <v>03</v>
      </c>
      <c r="B49" t="str">
        <f>+VLOOKUP(BD_Capas[[#This Row],[idcapa]],Capas[],2,0)</f>
        <v>1_MEAN</v>
      </c>
      <c r="C49" s="4">
        <v>10</v>
      </c>
      <c r="D49" t="s">
        <v>153</v>
      </c>
      <c r="E49" s="19"/>
      <c r="F49" s="20"/>
      <c r="G49" s="5"/>
      <c r="I49" s="6"/>
      <c r="J49" s="7"/>
    </row>
    <row r="50" spans="1:10" x14ac:dyDescent="0.3">
      <c r="A50" s="2" t="str">
        <f t="shared" si="2"/>
        <v>03</v>
      </c>
      <c r="B50" t="str">
        <f>+VLOOKUP(BD_Capas[[#This Row],[idcapa]],Capas[],2,0)</f>
        <v>1_MEAN</v>
      </c>
      <c r="C50" s="4">
        <v>11</v>
      </c>
      <c r="D50" t="s">
        <v>154</v>
      </c>
      <c r="E50" s="19">
        <v>1</v>
      </c>
      <c r="F50" s="20" t="s">
        <v>184</v>
      </c>
      <c r="G50" s="5">
        <v>3</v>
      </c>
      <c r="I50" s="6"/>
      <c r="J50" s="7"/>
    </row>
    <row r="51" spans="1:10" x14ac:dyDescent="0.3">
      <c r="A51" s="2" t="str">
        <f t="shared" si="2"/>
        <v>03</v>
      </c>
      <c r="B51" t="str">
        <f>+VLOOKUP(BD_Capas[[#This Row],[idcapa]],Capas[],2,0)</f>
        <v>1_MEAN</v>
      </c>
      <c r="C51" s="4">
        <v>12</v>
      </c>
      <c r="D51" t="s">
        <v>155</v>
      </c>
      <c r="E51" s="19">
        <v>1</v>
      </c>
      <c r="F51" s="20" t="s">
        <v>15</v>
      </c>
      <c r="G51" s="5">
        <v>1</v>
      </c>
      <c r="H51" t="s">
        <v>199</v>
      </c>
      <c r="I51" s="6" t="str">
        <f>BD_Capas[[#This Row],[idcapa]]&amp;"-"&amp;BD_Capas[[#This Row],[posición_capa]]</f>
        <v>03-1</v>
      </c>
      <c r="J51" s="7">
        <v>1</v>
      </c>
    </row>
    <row r="52" spans="1:10" x14ac:dyDescent="0.3">
      <c r="A52" s="2" t="str">
        <f t="shared" si="2"/>
        <v>03</v>
      </c>
      <c r="B52" t="str">
        <f>+VLOOKUP(BD_Capas[[#This Row],[idcapa]],Capas[],2,0)</f>
        <v>1_MEAN</v>
      </c>
      <c r="C52" s="4">
        <v>13</v>
      </c>
      <c r="D52" t="s">
        <v>181</v>
      </c>
      <c r="E52" s="19">
        <v>1</v>
      </c>
      <c r="F52" s="20" t="s">
        <v>196</v>
      </c>
      <c r="G52" s="5">
        <v>2</v>
      </c>
      <c r="I52" s="28"/>
      <c r="J52" s="29"/>
    </row>
    <row r="53" spans="1:10" x14ac:dyDescent="0.3">
      <c r="A53" s="2" t="str">
        <f t="shared" si="2"/>
        <v>03</v>
      </c>
      <c r="B53" t="str">
        <f>+VLOOKUP(BD_Capas[[#This Row],[idcapa]],Capas[],2,0)</f>
        <v>1_MEAN</v>
      </c>
      <c r="C53" s="4">
        <v>20</v>
      </c>
      <c r="D53" t="s">
        <v>197</v>
      </c>
      <c r="E53" s="19"/>
      <c r="F53" s="20"/>
      <c r="G53" s="5"/>
      <c r="I53" s="6"/>
      <c r="J53" s="7"/>
    </row>
    <row r="54" spans="1:10" x14ac:dyDescent="0.3">
      <c r="A54" s="2" t="str">
        <f t="shared" si="2"/>
        <v>03</v>
      </c>
      <c r="B54" t="str">
        <f>+VLOOKUP(BD_Capas[[#This Row],[idcapa]],Capas[],2,0)</f>
        <v>1_MEAN</v>
      </c>
      <c r="C54" s="4">
        <v>21</v>
      </c>
      <c r="D54" t="s">
        <v>16</v>
      </c>
      <c r="E54" s="19"/>
      <c r="F54" s="20"/>
      <c r="G54" s="5"/>
      <c r="I54" s="28"/>
      <c r="J54" s="29"/>
    </row>
    <row r="55" spans="1:10" x14ac:dyDescent="0.3">
      <c r="A55" s="27" t="s">
        <v>29</v>
      </c>
      <c r="B55" s="21" t="str">
        <f>+VLOOKUP(BD_Capas[[#This Row],[idcapa]],Capas[],2,0)</f>
        <v>1_RANGE</v>
      </c>
      <c r="C55" s="26">
        <v>1</v>
      </c>
      <c r="D55" s="21" t="s">
        <v>34</v>
      </c>
      <c r="E55" s="19"/>
      <c r="F55" s="20"/>
      <c r="G55" s="23"/>
      <c r="H55" s="21"/>
      <c r="I55" s="38"/>
      <c r="J55" s="39"/>
    </row>
    <row r="56" spans="1:10" x14ac:dyDescent="0.3">
      <c r="A56" s="2" t="str">
        <f>+A55</f>
        <v>04</v>
      </c>
      <c r="B56" t="str">
        <f>+VLOOKUP(BD_Capas[[#This Row],[idcapa]],Capas[],2,0)</f>
        <v>1_RANGE</v>
      </c>
      <c r="C56" s="4">
        <v>2</v>
      </c>
      <c r="D56" t="s">
        <v>31</v>
      </c>
      <c r="E56" s="19">
        <v>1</v>
      </c>
      <c r="F56" s="20" t="s">
        <v>31</v>
      </c>
      <c r="G56" s="5">
        <v>5</v>
      </c>
      <c r="I56" s="6"/>
      <c r="J56" s="7"/>
    </row>
    <row r="57" spans="1:10" x14ac:dyDescent="0.3">
      <c r="A57" s="2" t="str">
        <f t="shared" ref="A57:A69" si="3">+A56</f>
        <v>04</v>
      </c>
      <c r="B57" t="str">
        <f>+VLOOKUP(BD_Capas[[#This Row],[idcapa]],Capas[],2,0)</f>
        <v>1_RANGE</v>
      </c>
      <c r="C57" s="4">
        <v>3</v>
      </c>
      <c r="D57" t="s">
        <v>19</v>
      </c>
      <c r="E57" s="19">
        <v>1</v>
      </c>
      <c r="F57" s="20" t="s">
        <v>183</v>
      </c>
      <c r="G57" s="5">
        <v>4</v>
      </c>
      <c r="I57" s="6"/>
      <c r="J57" s="7"/>
    </row>
    <row r="58" spans="1:10" x14ac:dyDescent="0.3">
      <c r="A58" s="2" t="str">
        <f t="shared" si="3"/>
        <v>04</v>
      </c>
      <c r="B58" t="str">
        <f>+VLOOKUP(BD_Capas[[#This Row],[idcapa]],Capas[],2,0)</f>
        <v>1_RANGE</v>
      </c>
      <c r="C58" s="4">
        <v>4</v>
      </c>
      <c r="D58" t="s">
        <v>38</v>
      </c>
      <c r="E58" s="19"/>
      <c r="F58" s="20"/>
      <c r="G58" s="5"/>
      <c r="I58" s="6"/>
      <c r="J58" s="7"/>
    </row>
    <row r="59" spans="1:10" x14ac:dyDescent="0.3">
      <c r="A59" s="2" t="str">
        <f t="shared" si="3"/>
        <v>04</v>
      </c>
      <c r="B59" t="str">
        <f>+VLOOKUP(BD_Capas[[#This Row],[idcapa]],Capas[],2,0)</f>
        <v>1_RANGE</v>
      </c>
      <c r="C59" s="4">
        <v>5</v>
      </c>
      <c r="D59" t="s">
        <v>2</v>
      </c>
      <c r="E59" s="19">
        <v>1</v>
      </c>
      <c r="F59" s="20" t="s">
        <v>10</v>
      </c>
      <c r="G59" s="5">
        <v>8</v>
      </c>
      <c r="I59" s="6"/>
      <c r="J59" s="7"/>
    </row>
    <row r="60" spans="1:10" x14ac:dyDescent="0.3">
      <c r="A60" s="2" t="str">
        <f t="shared" si="3"/>
        <v>04</v>
      </c>
      <c r="B60" t="str">
        <f>+VLOOKUP(BD_Capas[[#This Row],[idcapa]],Capas[],2,0)</f>
        <v>1_RANGE</v>
      </c>
      <c r="C60" s="4">
        <v>6</v>
      </c>
      <c r="D60" t="s">
        <v>40</v>
      </c>
      <c r="E60" s="19"/>
      <c r="F60" s="20"/>
      <c r="G60" s="5"/>
      <c r="I60" s="6"/>
      <c r="J60" s="7"/>
    </row>
    <row r="61" spans="1:10" x14ac:dyDescent="0.3">
      <c r="A61" s="2" t="str">
        <f t="shared" si="3"/>
        <v>04</v>
      </c>
      <c r="B61" t="str">
        <f>+VLOOKUP(BD_Capas[[#This Row],[idcapa]],Capas[],2,0)</f>
        <v>1_RANGE</v>
      </c>
      <c r="C61" s="4">
        <v>7</v>
      </c>
      <c r="D61" t="s">
        <v>3</v>
      </c>
      <c r="E61" s="19">
        <v>1</v>
      </c>
      <c r="F61" s="20" t="s">
        <v>11</v>
      </c>
      <c r="G61" s="5">
        <v>7</v>
      </c>
      <c r="I61" s="6"/>
      <c r="J61" s="7"/>
    </row>
    <row r="62" spans="1:10" x14ac:dyDescent="0.3">
      <c r="A62" s="2" t="str">
        <f t="shared" si="3"/>
        <v>04</v>
      </c>
      <c r="B62" t="str">
        <f>+VLOOKUP(BD_Capas[[#This Row],[idcapa]],Capas[],2,0)</f>
        <v>1_RANGE</v>
      </c>
      <c r="C62" s="4">
        <v>8</v>
      </c>
      <c r="D62" t="s">
        <v>42</v>
      </c>
      <c r="E62" s="19"/>
      <c r="F62" s="20"/>
      <c r="G62" s="5"/>
      <c r="I62" s="6"/>
      <c r="J62" s="7"/>
    </row>
    <row r="63" spans="1:10" x14ac:dyDescent="0.3">
      <c r="A63" s="2" t="str">
        <f t="shared" si="3"/>
        <v>04</v>
      </c>
      <c r="B63" t="str">
        <f>+VLOOKUP(BD_Capas[[#This Row],[idcapa]],Capas[],2,0)</f>
        <v>1_RANGE</v>
      </c>
      <c r="C63" s="4">
        <v>9</v>
      </c>
      <c r="D63" t="s">
        <v>43</v>
      </c>
      <c r="E63" s="19">
        <v>1</v>
      </c>
      <c r="F63" s="20" t="s">
        <v>12</v>
      </c>
      <c r="G63" s="5">
        <v>6</v>
      </c>
      <c r="I63" s="6"/>
      <c r="J63" s="7"/>
    </row>
    <row r="64" spans="1:10" x14ac:dyDescent="0.3">
      <c r="A64" s="2" t="str">
        <f t="shared" si="3"/>
        <v>04</v>
      </c>
      <c r="B64" t="str">
        <f>+VLOOKUP(BD_Capas[[#This Row],[idcapa]],Capas[],2,0)</f>
        <v>1_RANGE</v>
      </c>
      <c r="C64" s="4">
        <v>10</v>
      </c>
      <c r="D64" t="s">
        <v>153</v>
      </c>
      <c r="E64" s="19"/>
      <c r="F64" s="20"/>
      <c r="G64" s="5"/>
      <c r="I64" s="6"/>
      <c r="J64" s="7"/>
    </row>
    <row r="65" spans="1:10" x14ac:dyDescent="0.3">
      <c r="A65" s="2" t="str">
        <f t="shared" si="3"/>
        <v>04</v>
      </c>
      <c r="B65" t="str">
        <f>+VLOOKUP(BD_Capas[[#This Row],[idcapa]],Capas[],2,0)</f>
        <v>1_RANGE</v>
      </c>
      <c r="C65" s="4">
        <v>11</v>
      </c>
      <c r="D65" t="s">
        <v>154</v>
      </c>
      <c r="E65" s="19">
        <v>1</v>
      </c>
      <c r="F65" s="20" t="s">
        <v>184</v>
      </c>
      <c r="G65" s="5">
        <v>3</v>
      </c>
      <c r="I65" s="6"/>
      <c r="J65" s="7"/>
    </row>
    <row r="66" spans="1:10" x14ac:dyDescent="0.3">
      <c r="A66" s="2" t="str">
        <f t="shared" si="3"/>
        <v>04</v>
      </c>
      <c r="B66" t="str">
        <f>+VLOOKUP(BD_Capas[[#This Row],[idcapa]],Capas[],2,0)</f>
        <v>1_RANGE</v>
      </c>
      <c r="C66" s="4">
        <v>12</v>
      </c>
      <c r="D66" t="s">
        <v>155</v>
      </c>
      <c r="E66" s="19">
        <v>1</v>
      </c>
      <c r="F66" s="20" t="s">
        <v>15</v>
      </c>
      <c r="G66" s="5">
        <v>1</v>
      </c>
      <c r="H66" t="s">
        <v>200</v>
      </c>
      <c r="I66" s="6" t="str">
        <f>BD_Capas[[#This Row],[idcapa]]&amp;"-"&amp;BD_Capas[[#This Row],[posición_capa]]</f>
        <v>04-1</v>
      </c>
      <c r="J66" s="7">
        <v>1</v>
      </c>
    </row>
    <row r="67" spans="1:10" x14ac:dyDescent="0.3">
      <c r="A67" s="2" t="str">
        <f t="shared" si="3"/>
        <v>04</v>
      </c>
      <c r="B67" t="str">
        <f>+VLOOKUP(BD_Capas[[#This Row],[idcapa]],Capas[],2,0)</f>
        <v>1_RANGE</v>
      </c>
      <c r="C67" s="4">
        <v>13</v>
      </c>
      <c r="D67" t="s">
        <v>181</v>
      </c>
      <c r="E67" s="19">
        <v>1</v>
      </c>
      <c r="F67" s="20" t="s">
        <v>196</v>
      </c>
      <c r="G67" s="5">
        <v>2</v>
      </c>
      <c r="I67" s="28"/>
      <c r="J67" s="29"/>
    </row>
    <row r="68" spans="1:10" x14ac:dyDescent="0.3">
      <c r="A68" s="2" t="str">
        <f t="shared" si="3"/>
        <v>04</v>
      </c>
      <c r="B68" t="str">
        <f>+VLOOKUP(BD_Capas[[#This Row],[idcapa]],Capas[],2,0)</f>
        <v>1_RANGE</v>
      </c>
      <c r="C68" s="4">
        <v>20</v>
      </c>
      <c r="D68" t="s">
        <v>197</v>
      </c>
      <c r="E68" s="19"/>
      <c r="F68" s="20"/>
      <c r="G68" s="5"/>
      <c r="I68" s="6"/>
      <c r="J68" s="7"/>
    </row>
    <row r="69" spans="1:10" x14ac:dyDescent="0.3">
      <c r="A69" s="2" t="str">
        <f t="shared" si="3"/>
        <v>04</v>
      </c>
      <c r="B69" t="str">
        <f>+VLOOKUP(BD_Capas[[#This Row],[idcapa]],Capas[],2,0)</f>
        <v>1_RANGE</v>
      </c>
      <c r="C69" s="4">
        <v>21</v>
      </c>
      <c r="D69" t="s">
        <v>16</v>
      </c>
      <c r="E69" s="19"/>
      <c r="F69" s="20"/>
      <c r="G69" s="5"/>
      <c r="I69" s="28"/>
      <c r="J69" s="29"/>
    </row>
  </sheetData>
  <conditionalFormatting sqref="E10:E69">
    <cfRule type="cellIs" dxfId="23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3"/>
  <sheetViews>
    <sheetView showGridLines="0" workbookViewId="0">
      <pane ySplit="9" topLeftCell="A10" activePane="bottomLeft" state="frozen"/>
      <selection pane="bottomLeft" activeCell="G22" sqref="G22"/>
    </sheetView>
  </sheetViews>
  <sheetFormatPr baseColWidth="10" defaultRowHeight="14.4" x14ac:dyDescent="0.3"/>
  <cols>
    <col min="1" max="1" width="7.5546875" bestFit="1" customWidth="1"/>
    <col min="2" max="2" width="33.5546875" bestFit="1" customWidth="1"/>
    <col min="3" max="3" width="14.109375" bestFit="1" customWidth="1"/>
    <col min="4" max="4" width="29.44140625" customWidth="1"/>
    <col min="5" max="5" width="13.109375" customWidth="1"/>
    <col min="6" max="6" width="30.44140625" bestFit="1" customWidth="1"/>
    <col min="7" max="7" width="25.6640625" customWidth="1"/>
    <col min="8" max="8" width="8.77734375" bestFit="1" customWidth="1"/>
    <col min="9" max="9" width="14.109375" customWidth="1"/>
  </cols>
  <sheetData>
    <row r="9" spans="1:9" x14ac:dyDescent="0.3">
      <c r="A9" t="s">
        <v>17</v>
      </c>
      <c r="B9" t="s">
        <v>25</v>
      </c>
      <c r="C9" s="8" t="s">
        <v>1</v>
      </c>
      <c r="D9" s="8" t="s">
        <v>15</v>
      </c>
      <c r="E9" s="9" t="s">
        <v>16</v>
      </c>
      <c r="F9" t="s">
        <v>18</v>
      </c>
      <c r="G9" s="17" t="s">
        <v>24</v>
      </c>
      <c r="H9" t="s">
        <v>7</v>
      </c>
      <c r="I9" s="11" t="s">
        <v>19</v>
      </c>
    </row>
    <row r="10" spans="1:9" x14ac:dyDescent="0.3">
      <c r="A10" s="1" t="s">
        <v>32</v>
      </c>
      <c r="B10" s="32" t="str">
        <f>+IFERROR(VLOOKUP(BD_Detalles[[#This Row],[Clase]],'Resumen Capas'!$A$4:$B$1048576,2,0),"COMPLETAR")</f>
        <v>Distancia máxima (m) a centro de salud</v>
      </c>
      <c r="C10" s="32" t="str">
        <f>+IFERROR(IF(RIGHT(BD_Detalles[[#This Row],[Clase]],1)="0","",VLOOKUP(BD_Detalles[[#This Row],[Clase]],'Resumen Capas'!$A$4:$C$1048576,3,0)),"COMPLETAR")</f>
        <v>Descripción</v>
      </c>
      <c r="D10" s="18" t="s">
        <v>189</v>
      </c>
      <c r="E10" s="37"/>
      <c r="F10" s="31" t="str">
        <f>+IFERROR(VLOOKUP(BD_Detalles[[#This Row],[Clase]],'Resumen Capas'!$A$4:$C$1048576,2,0),"COMPLETAR")</f>
        <v>Distancia máxima (m) a centro de salud</v>
      </c>
      <c r="G10" s="17"/>
      <c r="H10" s="2" t="str">
        <f>+LEFT(BD_Detalles[[#This Row],[Clase]],2)</f>
        <v>01</v>
      </c>
      <c r="I10" s="15" t="str">
        <f>+VLOOKUP(BD_Detalles[[#This Row],[idcapa]],Capas[[idcapa]:[Tipo]],3,0)</f>
        <v>Polígono</v>
      </c>
    </row>
    <row r="11" spans="1:9" x14ac:dyDescent="0.3">
      <c r="A11" s="2" t="s">
        <v>201</v>
      </c>
      <c r="B11" s="32" t="str">
        <f>+IFERROR(VLOOKUP(BD_Detalles[[#This Row],[Clase]],'Resumen Capas'!$A$4:$B$1048576,2,0),"COMPLETAR")</f>
        <v>Distancia mínima (m) a centro de salud</v>
      </c>
      <c r="C11" s="32" t="str">
        <f>+IFERROR(IF(RIGHT(BD_Detalles[[#This Row],[Clase]],1)="0","",VLOOKUP(BD_Detalles[[#This Row],[Clase]],'Resumen Capas'!$A$4:$C$1048576,3,0)),"COMPLETAR")</f>
        <v>Descripción</v>
      </c>
      <c r="D11" s="18" t="s">
        <v>189</v>
      </c>
      <c r="E11" s="37"/>
      <c r="F11" s="31" t="str">
        <f>+IFERROR(VLOOKUP(BD_Detalles[[#This Row],[Clase]],'Resumen Capas'!$A$4:$C$1048576,2,0),"COMPLETAR")</f>
        <v>Distancia mínima (m) a centro de salud</v>
      </c>
      <c r="G11" s="40"/>
      <c r="H11" s="2" t="str">
        <f>+LEFT(BD_Detalles[[#This Row],[Clase]],2)</f>
        <v>02</v>
      </c>
      <c r="I11" s="15" t="str">
        <f>+VLOOKUP(BD_Detalles[[#This Row],[idcapa]],Capas[[idcapa]:[Tipo]],3,0)</f>
        <v>Polígono</v>
      </c>
    </row>
    <row r="12" spans="1:9" x14ac:dyDescent="0.3">
      <c r="A12" s="2" t="s">
        <v>202</v>
      </c>
      <c r="B12" s="32" t="str">
        <f>+IFERROR(VLOOKUP(BD_Detalles[[#This Row],[Clase]],'Resumen Capas'!$A$4:$B$1048576,2,0),"COMPLETAR")</f>
        <v>Distancia media (m) a centro de salud</v>
      </c>
      <c r="C12" s="32" t="str">
        <f>+IFERROR(IF(RIGHT(BD_Detalles[[#This Row],[Clase]],1)="0","",VLOOKUP(BD_Detalles[[#This Row],[Clase]],'Resumen Capas'!$A$4:$C$1048576,3,0)),"COMPLETAR")</f>
        <v>Descripción</v>
      </c>
      <c r="D12" s="18" t="s">
        <v>189</v>
      </c>
      <c r="E12" s="37"/>
      <c r="F12" s="31" t="str">
        <f>+IFERROR(VLOOKUP(BD_Detalles[[#This Row],[Clase]],'Resumen Capas'!$A$4:$C$1048576,2,0),"COMPLETAR")</f>
        <v>Distancia media (m) a centro de salud</v>
      </c>
      <c r="G12" s="40"/>
      <c r="H12" s="2" t="str">
        <f>+LEFT(BD_Detalles[[#This Row],[Clase]],2)</f>
        <v>03</v>
      </c>
      <c r="I12" s="15" t="str">
        <f>+VLOOKUP(BD_Detalles[[#This Row],[idcapa]],Capas[[idcapa]:[Tipo]],3,0)</f>
        <v>Polígono</v>
      </c>
    </row>
    <row r="13" spans="1:9" x14ac:dyDescent="0.3">
      <c r="A13" s="2" t="s">
        <v>203</v>
      </c>
      <c r="B13" s="32" t="str">
        <f>+IFERROR(VLOOKUP(BD_Detalles[[#This Row],[Clase]],'Resumen Capas'!$A$4:$B$1048576,2,0),"COMPLETAR")</f>
        <v>Rango Distancia (m) a centro de salud</v>
      </c>
      <c r="C13" s="32" t="str">
        <f>+IFERROR(IF(RIGHT(BD_Detalles[[#This Row],[Clase]],1)="0","",VLOOKUP(BD_Detalles[[#This Row],[Clase]],'Resumen Capas'!$A$4:$C$1048576,3,0)),"COMPLETAR")</f>
        <v>Descripción</v>
      </c>
      <c r="D13" s="18" t="s">
        <v>189</v>
      </c>
      <c r="E13" s="37"/>
      <c r="F13" s="31" t="str">
        <f>+IFERROR(VLOOKUP(BD_Detalles[[#This Row],[Clase]],'Resumen Capas'!$A$4:$C$1048576,2,0),"COMPLETAR")</f>
        <v>Rango Distancia (m) a centro de salud</v>
      </c>
      <c r="G13" s="40"/>
      <c r="H13" s="2" t="str">
        <f>+LEFT(BD_Detalles[[#This Row],[Clase]],2)</f>
        <v>04</v>
      </c>
      <c r="I13" s="15" t="str">
        <f>+VLOOKUP(BD_Detalles[[#This Row],[idcapa]],Capas[[idcapa]:[Tipo]],3,0)</f>
        <v>Polígono</v>
      </c>
    </row>
  </sheetData>
  <phoneticPr fontId="4" type="noConversion"/>
  <conditionalFormatting sqref="B10:C13">
    <cfRule type="cellIs" dxfId="22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3"/>
  <sheetViews>
    <sheetView tabSelected="1" workbookViewId="0">
      <selection activeCell="A2" sqref="A2"/>
    </sheetView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218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7.6640625" bestFit="1" customWidth="1"/>
    <col min="16" max="16" width="33.2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13</v>
      </c>
      <c r="H1" t="s">
        <v>4</v>
      </c>
      <c r="I1" t="s">
        <v>6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>
        <v>1</v>
      </c>
      <c r="B2" s="10" t="s">
        <v>49</v>
      </c>
      <c r="C2">
        <v>2</v>
      </c>
      <c r="D2" s="10" t="s">
        <v>31</v>
      </c>
      <c r="E2">
        <v>1</v>
      </c>
      <c r="F2" s="10" t="s">
        <v>31</v>
      </c>
      <c r="G2">
        <v>5</v>
      </c>
      <c r="H2" s="10"/>
      <c r="I2" s="10"/>
      <c r="K2" s="10" t="s">
        <v>20</v>
      </c>
      <c r="L2" t="s">
        <v>33</v>
      </c>
      <c r="M2" s="10"/>
      <c r="N2" s="10"/>
      <c r="O2" s="10"/>
      <c r="P2" s="10"/>
    </row>
    <row r="3" spans="1:17" x14ac:dyDescent="0.3">
      <c r="A3">
        <v>1</v>
      </c>
      <c r="B3" s="10" t="s">
        <v>49</v>
      </c>
      <c r="C3">
        <v>3</v>
      </c>
      <c r="D3" s="10" t="s">
        <v>19</v>
      </c>
      <c r="E3">
        <v>1</v>
      </c>
      <c r="F3" s="10" t="s">
        <v>183</v>
      </c>
      <c r="G3">
        <v>4</v>
      </c>
      <c r="H3" s="10"/>
      <c r="I3" s="10"/>
      <c r="K3" s="10" t="s">
        <v>20</v>
      </c>
      <c r="L3" t="s">
        <v>33</v>
      </c>
      <c r="M3" s="10"/>
      <c r="N3" s="10"/>
      <c r="O3" s="10"/>
      <c r="P3" s="10"/>
    </row>
    <row r="4" spans="1:17" x14ac:dyDescent="0.3">
      <c r="A4">
        <v>1</v>
      </c>
      <c r="B4" s="10" t="s">
        <v>49</v>
      </c>
      <c r="C4">
        <v>5</v>
      </c>
      <c r="D4" s="10" t="s">
        <v>2</v>
      </c>
      <c r="E4">
        <v>1</v>
      </c>
      <c r="F4" s="10" t="s">
        <v>10</v>
      </c>
      <c r="G4">
        <v>8</v>
      </c>
      <c r="H4" s="10"/>
      <c r="I4" s="10"/>
      <c r="K4" s="10" t="s">
        <v>20</v>
      </c>
      <c r="L4" t="s">
        <v>33</v>
      </c>
      <c r="M4" s="10"/>
      <c r="N4" s="10"/>
      <c r="O4" s="10"/>
      <c r="P4" s="10"/>
    </row>
    <row r="5" spans="1:17" x14ac:dyDescent="0.3">
      <c r="A5">
        <v>1</v>
      </c>
      <c r="B5" s="10" t="s">
        <v>49</v>
      </c>
      <c r="C5">
        <v>7</v>
      </c>
      <c r="D5" s="10" t="s">
        <v>3</v>
      </c>
      <c r="E5">
        <v>1</v>
      </c>
      <c r="F5" s="10" t="s">
        <v>11</v>
      </c>
      <c r="G5">
        <v>7</v>
      </c>
      <c r="H5" s="10"/>
      <c r="I5" s="10"/>
      <c r="K5" s="10" t="s">
        <v>20</v>
      </c>
      <c r="L5" t="s">
        <v>33</v>
      </c>
      <c r="M5" s="10"/>
      <c r="N5" s="10"/>
      <c r="O5" s="10"/>
      <c r="P5" s="10"/>
    </row>
    <row r="6" spans="1:17" x14ac:dyDescent="0.3">
      <c r="A6">
        <v>1</v>
      </c>
      <c r="B6" s="10" t="s">
        <v>49</v>
      </c>
      <c r="C6">
        <v>9</v>
      </c>
      <c r="D6" s="10" t="s">
        <v>43</v>
      </c>
      <c r="E6">
        <v>1</v>
      </c>
      <c r="F6" s="10" t="s">
        <v>12</v>
      </c>
      <c r="G6">
        <v>6</v>
      </c>
      <c r="H6" s="10"/>
      <c r="I6" s="10"/>
      <c r="K6" s="10" t="s">
        <v>20</v>
      </c>
      <c r="L6" t="s">
        <v>33</v>
      </c>
      <c r="M6" s="10"/>
      <c r="N6" s="10"/>
      <c r="O6" s="10"/>
      <c r="P6" s="10"/>
    </row>
    <row r="7" spans="1:17" x14ac:dyDescent="0.3">
      <c r="A7">
        <v>1</v>
      </c>
      <c r="B7" s="10" t="s">
        <v>49</v>
      </c>
      <c r="C7">
        <v>11</v>
      </c>
      <c r="D7" s="10" t="s">
        <v>154</v>
      </c>
      <c r="E7">
        <v>1</v>
      </c>
      <c r="F7" s="10" t="s">
        <v>184</v>
      </c>
      <c r="G7">
        <v>3</v>
      </c>
      <c r="H7" s="10"/>
      <c r="I7" s="10"/>
      <c r="K7" s="10" t="s">
        <v>20</v>
      </c>
      <c r="L7" t="s">
        <v>33</v>
      </c>
      <c r="M7" s="10"/>
      <c r="N7" s="10"/>
      <c r="O7" s="10"/>
      <c r="P7" s="10"/>
    </row>
    <row r="8" spans="1:17" x14ac:dyDescent="0.3">
      <c r="A8">
        <v>1</v>
      </c>
      <c r="B8" s="10" t="s">
        <v>49</v>
      </c>
      <c r="C8">
        <v>12</v>
      </c>
      <c r="D8" s="10" t="s">
        <v>155</v>
      </c>
      <c r="E8">
        <v>1</v>
      </c>
      <c r="F8" s="10" t="s">
        <v>15</v>
      </c>
      <c r="G8">
        <v>1</v>
      </c>
      <c r="H8" s="10" t="s">
        <v>156</v>
      </c>
      <c r="I8" s="10" t="s">
        <v>32</v>
      </c>
      <c r="J8">
        <v>1</v>
      </c>
      <c r="K8" s="10" t="s">
        <v>20</v>
      </c>
      <c r="L8" t="s">
        <v>33</v>
      </c>
      <c r="M8" s="10" t="s">
        <v>155</v>
      </c>
      <c r="N8" s="10" t="s">
        <v>189</v>
      </c>
      <c r="O8" s="10"/>
      <c r="P8" s="10" t="s">
        <v>156</v>
      </c>
    </row>
    <row r="9" spans="1:17" x14ac:dyDescent="0.3">
      <c r="A9">
        <v>1</v>
      </c>
      <c r="B9" s="10" t="s">
        <v>49</v>
      </c>
      <c r="C9">
        <v>13</v>
      </c>
      <c r="D9" s="10" t="s">
        <v>181</v>
      </c>
      <c r="E9">
        <v>1</v>
      </c>
      <c r="F9" s="10" t="s">
        <v>196</v>
      </c>
      <c r="G9">
        <v>2</v>
      </c>
      <c r="H9" s="10"/>
      <c r="I9" s="10"/>
      <c r="K9" s="10" t="s">
        <v>20</v>
      </c>
      <c r="L9" t="s">
        <v>33</v>
      </c>
      <c r="M9" s="10"/>
      <c r="N9" s="10"/>
      <c r="O9" s="10"/>
      <c r="P9" s="10"/>
    </row>
    <row r="10" spans="1:17" x14ac:dyDescent="0.3">
      <c r="A10">
        <v>3</v>
      </c>
      <c r="B10" s="10" t="s">
        <v>51</v>
      </c>
      <c r="C10">
        <v>2</v>
      </c>
      <c r="D10" s="10" t="s">
        <v>31</v>
      </c>
      <c r="E10">
        <v>1</v>
      </c>
      <c r="F10" s="10" t="s">
        <v>31</v>
      </c>
      <c r="G10">
        <v>5</v>
      </c>
      <c r="H10" s="10"/>
      <c r="I10" s="10"/>
      <c r="K10" s="10" t="s">
        <v>20</v>
      </c>
      <c r="L10" t="s">
        <v>33</v>
      </c>
      <c r="M10" s="10"/>
      <c r="N10" s="10"/>
      <c r="O10" s="10"/>
      <c r="P10" s="10"/>
    </row>
    <row r="11" spans="1:17" x14ac:dyDescent="0.3">
      <c r="A11">
        <v>3</v>
      </c>
      <c r="B11" s="10" t="s">
        <v>51</v>
      </c>
      <c r="C11">
        <v>3</v>
      </c>
      <c r="D11" s="10" t="s">
        <v>19</v>
      </c>
      <c r="E11">
        <v>1</v>
      </c>
      <c r="F11" s="10" t="s">
        <v>183</v>
      </c>
      <c r="G11">
        <v>4</v>
      </c>
      <c r="H11" s="10"/>
      <c r="I11" s="10"/>
      <c r="K11" s="10" t="s">
        <v>20</v>
      </c>
      <c r="L11" t="s">
        <v>33</v>
      </c>
      <c r="M11" s="10"/>
      <c r="N11" s="10"/>
      <c r="O11" s="10"/>
      <c r="P11" s="10"/>
    </row>
    <row r="12" spans="1:17" x14ac:dyDescent="0.3">
      <c r="A12">
        <v>3</v>
      </c>
      <c r="B12" s="10" t="s">
        <v>51</v>
      </c>
      <c r="C12">
        <v>5</v>
      </c>
      <c r="D12" s="10" t="s">
        <v>2</v>
      </c>
      <c r="E12">
        <v>1</v>
      </c>
      <c r="F12" s="10" t="s">
        <v>10</v>
      </c>
      <c r="G12">
        <v>8</v>
      </c>
      <c r="H12" s="10"/>
      <c r="I12" s="10"/>
      <c r="K12" s="10" t="s">
        <v>20</v>
      </c>
      <c r="L12" t="s">
        <v>33</v>
      </c>
      <c r="M12" s="10"/>
      <c r="N12" s="10"/>
      <c r="O12" s="10"/>
      <c r="P12" s="10"/>
    </row>
    <row r="13" spans="1:17" x14ac:dyDescent="0.3">
      <c r="A13">
        <v>3</v>
      </c>
      <c r="B13" s="10" t="s">
        <v>51</v>
      </c>
      <c r="C13">
        <v>7</v>
      </c>
      <c r="D13" s="10" t="s">
        <v>3</v>
      </c>
      <c r="E13">
        <v>1</v>
      </c>
      <c r="F13" s="10" t="s">
        <v>11</v>
      </c>
      <c r="G13">
        <v>7</v>
      </c>
      <c r="H13" s="10"/>
      <c r="I13" s="10"/>
      <c r="K13" s="10" t="s">
        <v>20</v>
      </c>
      <c r="L13" t="s">
        <v>33</v>
      </c>
      <c r="M13" s="10"/>
      <c r="N13" s="10"/>
      <c r="O13" s="10"/>
      <c r="P13" s="10"/>
    </row>
    <row r="14" spans="1:17" x14ac:dyDescent="0.3">
      <c r="A14">
        <v>3</v>
      </c>
      <c r="B14" s="10" t="s">
        <v>51</v>
      </c>
      <c r="C14">
        <v>9</v>
      </c>
      <c r="D14" s="10" t="s">
        <v>43</v>
      </c>
      <c r="E14">
        <v>1</v>
      </c>
      <c r="F14" s="10" t="s">
        <v>12</v>
      </c>
      <c r="G14">
        <v>6</v>
      </c>
      <c r="H14" s="10"/>
      <c r="I14" s="10"/>
      <c r="K14" s="10" t="s">
        <v>20</v>
      </c>
      <c r="L14" t="s">
        <v>33</v>
      </c>
      <c r="M14" s="10"/>
      <c r="N14" s="10"/>
      <c r="O14" s="10"/>
      <c r="P14" s="10"/>
    </row>
    <row r="15" spans="1:17" x14ac:dyDescent="0.3">
      <c r="A15">
        <v>3</v>
      </c>
      <c r="B15" s="10" t="s">
        <v>51</v>
      </c>
      <c r="C15">
        <v>11</v>
      </c>
      <c r="D15" s="10" t="s">
        <v>154</v>
      </c>
      <c r="E15">
        <v>1</v>
      </c>
      <c r="F15" s="10" t="s">
        <v>184</v>
      </c>
      <c r="G15">
        <v>3</v>
      </c>
      <c r="H15" s="10"/>
      <c r="I15" s="10"/>
      <c r="K15" s="10" t="s">
        <v>20</v>
      </c>
      <c r="L15" t="s">
        <v>33</v>
      </c>
      <c r="M15" s="10"/>
      <c r="N15" s="10"/>
      <c r="O15" s="10"/>
      <c r="P15" s="10"/>
    </row>
    <row r="16" spans="1:17" x14ac:dyDescent="0.3">
      <c r="A16">
        <v>3</v>
      </c>
      <c r="B16" s="10" t="s">
        <v>51</v>
      </c>
      <c r="C16">
        <v>12</v>
      </c>
      <c r="D16" s="10" t="s">
        <v>155</v>
      </c>
      <c r="E16">
        <v>1</v>
      </c>
      <c r="F16" s="10" t="s">
        <v>15</v>
      </c>
      <c r="G16">
        <v>1</v>
      </c>
      <c r="H16" s="10" t="s">
        <v>199</v>
      </c>
      <c r="I16" s="10" t="s">
        <v>202</v>
      </c>
      <c r="J16">
        <v>1</v>
      </c>
      <c r="K16" s="10" t="s">
        <v>20</v>
      </c>
      <c r="L16" t="s">
        <v>33</v>
      </c>
      <c r="M16" s="10" t="s">
        <v>155</v>
      </c>
      <c r="N16" s="10" t="s">
        <v>189</v>
      </c>
      <c r="O16" s="10"/>
      <c r="P16" s="10" t="s">
        <v>199</v>
      </c>
    </row>
    <row r="17" spans="1:16" x14ac:dyDescent="0.3">
      <c r="A17">
        <v>3</v>
      </c>
      <c r="B17" s="10" t="s">
        <v>51</v>
      </c>
      <c r="C17">
        <v>13</v>
      </c>
      <c r="D17" s="10" t="s">
        <v>181</v>
      </c>
      <c r="E17">
        <v>1</v>
      </c>
      <c r="F17" s="10" t="s">
        <v>196</v>
      </c>
      <c r="G17">
        <v>2</v>
      </c>
      <c r="H17" s="10"/>
      <c r="I17" s="10"/>
      <c r="K17" s="10" t="s">
        <v>20</v>
      </c>
      <c r="L17" t="s">
        <v>33</v>
      </c>
      <c r="M17" s="10"/>
      <c r="N17" s="10"/>
      <c r="O17" s="10"/>
      <c r="P17" s="10"/>
    </row>
    <row r="18" spans="1:16" x14ac:dyDescent="0.3">
      <c r="A18">
        <v>2</v>
      </c>
      <c r="B18" s="10" t="s">
        <v>48</v>
      </c>
      <c r="C18">
        <v>2</v>
      </c>
      <c r="D18" s="10" t="s">
        <v>31</v>
      </c>
      <c r="E18">
        <v>1</v>
      </c>
      <c r="F18" s="10" t="s">
        <v>31</v>
      </c>
      <c r="G18">
        <v>5</v>
      </c>
      <c r="H18" s="10"/>
      <c r="I18" s="10"/>
      <c r="K18" s="10" t="s">
        <v>20</v>
      </c>
      <c r="L18" t="s">
        <v>33</v>
      </c>
      <c r="M18" s="10"/>
      <c r="N18" s="10"/>
      <c r="O18" s="10"/>
      <c r="P18" s="10"/>
    </row>
    <row r="19" spans="1:16" x14ac:dyDescent="0.3">
      <c r="A19">
        <v>2</v>
      </c>
      <c r="B19" s="10" t="s">
        <v>48</v>
      </c>
      <c r="C19">
        <v>3</v>
      </c>
      <c r="D19" s="10" t="s">
        <v>19</v>
      </c>
      <c r="E19">
        <v>1</v>
      </c>
      <c r="F19" s="10" t="s">
        <v>183</v>
      </c>
      <c r="G19">
        <v>4</v>
      </c>
      <c r="H19" s="10"/>
      <c r="I19" s="10"/>
      <c r="K19" s="10" t="s">
        <v>20</v>
      </c>
      <c r="L19" t="s">
        <v>33</v>
      </c>
      <c r="M19" s="10"/>
      <c r="N19" s="10"/>
      <c r="O19" s="10"/>
      <c r="P19" s="10"/>
    </row>
    <row r="20" spans="1:16" x14ac:dyDescent="0.3">
      <c r="A20">
        <v>2</v>
      </c>
      <c r="B20" s="10" t="s">
        <v>48</v>
      </c>
      <c r="C20">
        <v>5</v>
      </c>
      <c r="D20" s="10" t="s">
        <v>2</v>
      </c>
      <c r="E20">
        <v>1</v>
      </c>
      <c r="F20" s="10" t="s">
        <v>10</v>
      </c>
      <c r="G20">
        <v>8</v>
      </c>
      <c r="H20" s="10"/>
      <c r="I20" s="10"/>
      <c r="K20" s="10" t="s">
        <v>20</v>
      </c>
      <c r="L20" t="s">
        <v>33</v>
      </c>
      <c r="M20" s="10"/>
      <c r="N20" s="10"/>
      <c r="O20" s="10"/>
      <c r="P20" s="10"/>
    </row>
    <row r="21" spans="1:16" x14ac:dyDescent="0.3">
      <c r="A21">
        <v>2</v>
      </c>
      <c r="B21" s="10" t="s">
        <v>48</v>
      </c>
      <c r="C21">
        <v>7</v>
      </c>
      <c r="D21" s="10" t="s">
        <v>3</v>
      </c>
      <c r="E21">
        <v>1</v>
      </c>
      <c r="F21" s="10" t="s">
        <v>11</v>
      </c>
      <c r="G21">
        <v>7</v>
      </c>
      <c r="H21" s="10"/>
      <c r="I21" s="10"/>
      <c r="K21" s="10" t="s">
        <v>20</v>
      </c>
      <c r="L21" t="s">
        <v>33</v>
      </c>
      <c r="M21" s="10"/>
      <c r="N21" s="10"/>
      <c r="O21" s="10"/>
      <c r="P21" s="10"/>
    </row>
    <row r="22" spans="1:16" x14ac:dyDescent="0.3">
      <c r="A22">
        <v>2</v>
      </c>
      <c r="B22" s="10" t="s">
        <v>48</v>
      </c>
      <c r="C22">
        <v>9</v>
      </c>
      <c r="D22" s="10" t="s">
        <v>43</v>
      </c>
      <c r="E22">
        <v>1</v>
      </c>
      <c r="F22" s="10" t="s">
        <v>12</v>
      </c>
      <c r="G22">
        <v>6</v>
      </c>
      <c r="H22" s="10"/>
      <c r="I22" s="10"/>
      <c r="K22" s="10" t="s">
        <v>20</v>
      </c>
      <c r="L22" t="s">
        <v>33</v>
      </c>
      <c r="M22" s="10"/>
      <c r="N22" s="10"/>
      <c r="O22" s="10"/>
      <c r="P22" s="10"/>
    </row>
    <row r="23" spans="1:16" x14ac:dyDescent="0.3">
      <c r="A23">
        <v>2</v>
      </c>
      <c r="B23" s="10" t="s">
        <v>48</v>
      </c>
      <c r="C23">
        <v>11</v>
      </c>
      <c r="D23" s="10" t="s">
        <v>154</v>
      </c>
      <c r="E23">
        <v>1</v>
      </c>
      <c r="F23" s="10" t="s">
        <v>184</v>
      </c>
      <c r="G23">
        <v>3</v>
      </c>
      <c r="H23" s="10"/>
      <c r="I23" s="10"/>
      <c r="K23" s="10" t="s">
        <v>20</v>
      </c>
      <c r="L23" t="s">
        <v>33</v>
      </c>
      <c r="M23" s="10"/>
      <c r="N23" s="10"/>
      <c r="O23" s="10"/>
      <c r="P23" s="10"/>
    </row>
    <row r="24" spans="1:16" x14ac:dyDescent="0.3">
      <c r="A24">
        <v>2</v>
      </c>
      <c r="B24" s="10" t="s">
        <v>48</v>
      </c>
      <c r="C24">
        <v>12</v>
      </c>
      <c r="D24" s="10" t="s">
        <v>155</v>
      </c>
      <c r="E24">
        <v>1</v>
      </c>
      <c r="F24" s="10" t="s">
        <v>15</v>
      </c>
      <c r="G24">
        <v>1</v>
      </c>
      <c r="H24" s="10" t="s">
        <v>198</v>
      </c>
      <c r="I24" s="10" t="s">
        <v>201</v>
      </c>
      <c r="J24">
        <v>1</v>
      </c>
      <c r="K24" s="10" t="s">
        <v>20</v>
      </c>
      <c r="L24" t="s">
        <v>33</v>
      </c>
      <c r="M24" s="10" t="s">
        <v>155</v>
      </c>
      <c r="N24" s="10" t="s">
        <v>189</v>
      </c>
      <c r="O24" s="10"/>
      <c r="P24" s="10" t="s">
        <v>198</v>
      </c>
    </row>
    <row r="25" spans="1:16" x14ac:dyDescent="0.3">
      <c r="A25">
        <v>2</v>
      </c>
      <c r="B25" s="10" t="s">
        <v>48</v>
      </c>
      <c r="C25">
        <v>13</v>
      </c>
      <c r="D25" s="10" t="s">
        <v>181</v>
      </c>
      <c r="E25">
        <v>1</v>
      </c>
      <c r="F25" s="10" t="s">
        <v>196</v>
      </c>
      <c r="G25">
        <v>2</v>
      </c>
      <c r="H25" s="10"/>
      <c r="I25" s="10"/>
      <c r="K25" s="10" t="s">
        <v>20</v>
      </c>
      <c r="L25" t="s">
        <v>33</v>
      </c>
      <c r="M25" s="10"/>
      <c r="N25" s="10"/>
      <c r="O25" s="10"/>
      <c r="P25" s="10"/>
    </row>
    <row r="26" spans="1:16" x14ac:dyDescent="0.3">
      <c r="A26">
        <v>4</v>
      </c>
      <c r="B26" s="10" t="s">
        <v>50</v>
      </c>
      <c r="C26">
        <v>2</v>
      </c>
      <c r="D26" s="10" t="s">
        <v>31</v>
      </c>
      <c r="E26">
        <v>1</v>
      </c>
      <c r="F26" s="10" t="s">
        <v>31</v>
      </c>
      <c r="G26">
        <v>5</v>
      </c>
      <c r="H26" s="10"/>
      <c r="I26" s="10"/>
      <c r="K26" s="10" t="s">
        <v>20</v>
      </c>
      <c r="L26" t="s">
        <v>33</v>
      </c>
      <c r="M26" s="10"/>
      <c r="N26" s="10"/>
      <c r="O26" s="10"/>
      <c r="P26" s="10"/>
    </row>
    <row r="27" spans="1:16" x14ac:dyDescent="0.3">
      <c r="A27">
        <v>4</v>
      </c>
      <c r="B27" s="10" t="s">
        <v>50</v>
      </c>
      <c r="C27">
        <v>3</v>
      </c>
      <c r="D27" s="10" t="s">
        <v>19</v>
      </c>
      <c r="E27">
        <v>1</v>
      </c>
      <c r="F27" s="10" t="s">
        <v>183</v>
      </c>
      <c r="G27">
        <v>4</v>
      </c>
      <c r="H27" s="10"/>
      <c r="I27" s="10"/>
      <c r="K27" s="10" t="s">
        <v>20</v>
      </c>
      <c r="L27" t="s">
        <v>33</v>
      </c>
      <c r="M27" s="10"/>
      <c r="N27" s="10"/>
      <c r="O27" s="10"/>
      <c r="P27" s="10"/>
    </row>
    <row r="28" spans="1:16" x14ac:dyDescent="0.3">
      <c r="A28">
        <v>4</v>
      </c>
      <c r="B28" s="10" t="s">
        <v>50</v>
      </c>
      <c r="C28">
        <v>5</v>
      </c>
      <c r="D28" s="10" t="s">
        <v>2</v>
      </c>
      <c r="E28">
        <v>1</v>
      </c>
      <c r="F28" s="10" t="s">
        <v>10</v>
      </c>
      <c r="G28">
        <v>8</v>
      </c>
      <c r="H28" s="10"/>
      <c r="I28" s="10"/>
      <c r="K28" s="10" t="s">
        <v>20</v>
      </c>
      <c r="L28" t="s">
        <v>33</v>
      </c>
      <c r="M28" s="10"/>
      <c r="N28" s="10"/>
      <c r="O28" s="10"/>
      <c r="P28" s="10"/>
    </row>
    <row r="29" spans="1:16" x14ac:dyDescent="0.3">
      <c r="A29">
        <v>4</v>
      </c>
      <c r="B29" s="10" t="s">
        <v>50</v>
      </c>
      <c r="C29">
        <v>7</v>
      </c>
      <c r="D29" s="10" t="s">
        <v>3</v>
      </c>
      <c r="E29">
        <v>1</v>
      </c>
      <c r="F29" s="10" t="s">
        <v>11</v>
      </c>
      <c r="G29">
        <v>7</v>
      </c>
      <c r="H29" s="10"/>
      <c r="I29" s="10"/>
      <c r="K29" s="10" t="s">
        <v>20</v>
      </c>
      <c r="L29" t="s">
        <v>33</v>
      </c>
      <c r="M29" s="10"/>
      <c r="N29" s="10"/>
      <c r="O29" s="10"/>
      <c r="P29" s="10"/>
    </row>
    <row r="30" spans="1:16" x14ac:dyDescent="0.3">
      <c r="A30">
        <v>4</v>
      </c>
      <c r="B30" s="10" t="s">
        <v>50</v>
      </c>
      <c r="C30">
        <v>9</v>
      </c>
      <c r="D30" s="10" t="s">
        <v>43</v>
      </c>
      <c r="E30">
        <v>1</v>
      </c>
      <c r="F30" s="10" t="s">
        <v>12</v>
      </c>
      <c r="G30">
        <v>6</v>
      </c>
      <c r="H30" s="10"/>
      <c r="I30" s="10"/>
      <c r="K30" s="10" t="s">
        <v>20</v>
      </c>
      <c r="L30" t="s">
        <v>33</v>
      </c>
      <c r="M30" s="10"/>
      <c r="N30" s="10"/>
      <c r="O30" s="10"/>
      <c r="P30" s="10"/>
    </row>
    <row r="31" spans="1:16" x14ac:dyDescent="0.3">
      <c r="A31">
        <v>4</v>
      </c>
      <c r="B31" s="10" t="s">
        <v>50</v>
      </c>
      <c r="C31">
        <v>11</v>
      </c>
      <c r="D31" s="10" t="s">
        <v>154</v>
      </c>
      <c r="E31">
        <v>1</v>
      </c>
      <c r="F31" s="10" t="s">
        <v>184</v>
      </c>
      <c r="G31">
        <v>3</v>
      </c>
      <c r="H31" s="10"/>
      <c r="I31" s="10"/>
      <c r="K31" s="10" t="s">
        <v>20</v>
      </c>
      <c r="L31" t="s">
        <v>33</v>
      </c>
      <c r="M31" s="10"/>
      <c r="N31" s="10"/>
      <c r="O31" s="10"/>
      <c r="P31" s="10"/>
    </row>
    <row r="32" spans="1:16" x14ac:dyDescent="0.3">
      <c r="A32">
        <v>4</v>
      </c>
      <c r="B32" s="10" t="s">
        <v>50</v>
      </c>
      <c r="C32">
        <v>12</v>
      </c>
      <c r="D32" s="10" t="s">
        <v>155</v>
      </c>
      <c r="E32">
        <v>1</v>
      </c>
      <c r="F32" s="10" t="s">
        <v>15</v>
      </c>
      <c r="G32">
        <v>1</v>
      </c>
      <c r="H32" s="10" t="s">
        <v>200</v>
      </c>
      <c r="I32" s="10" t="s">
        <v>203</v>
      </c>
      <c r="J32">
        <v>1</v>
      </c>
      <c r="K32" s="10" t="s">
        <v>20</v>
      </c>
      <c r="L32" t="s">
        <v>33</v>
      </c>
      <c r="M32" s="10" t="s">
        <v>155</v>
      </c>
      <c r="N32" s="10" t="s">
        <v>189</v>
      </c>
      <c r="O32" s="10"/>
      <c r="P32" s="10" t="s">
        <v>200</v>
      </c>
    </row>
    <row r="33" spans="1:16" x14ac:dyDescent="0.3">
      <c r="A33">
        <v>4</v>
      </c>
      <c r="B33" s="10" t="s">
        <v>50</v>
      </c>
      <c r="C33">
        <v>13</v>
      </c>
      <c r="D33" s="10" t="s">
        <v>181</v>
      </c>
      <c r="E33">
        <v>1</v>
      </c>
      <c r="F33" s="10" t="s">
        <v>196</v>
      </c>
      <c r="G33">
        <v>2</v>
      </c>
      <c r="H33" s="10"/>
      <c r="I33" s="10"/>
      <c r="K33" s="10" t="s">
        <v>20</v>
      </c>
      <c r="L33" t="s">
        <v>33</v>
      </c>
      <c r="M33" s="10"/>
      <c r="N33" s="10"/>
      <c r="O33" s="10"/>
      <c r="P33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7"/>
  <sheetViews>
    <sheetView showGridLines="0" workbookViewId="0">
      <pane ySplit="3" topLeftCell="A4" activePane="bottomLeft" state="frozen"/>
      <selection pane="bottomLeft" activeCell="A5" sqref="A5:A7"/>
    </sheetView>
  </sheetViews>
  <sheetFormatPr baseColWidth="10" defaultRowHeight="14.4" x14ac:dyDescent="0.3"/>
  <cols>
    <col min="1" max="1" width="10.5546875" bestFit="1" customWidth="1"/>
    <col min="2" max="2" width="40" bestFit="1" customWidth="1"/>
    <col min="3" max="3" width="11.44140625" bestFit="1" customWidth="1"/>
  </cols>
  <sheetData>
    <row r="3" spans="1:3" x14ac:dyDescent="0.3">
      <c r="A3" s="14" t="s">
        <v>6</v>
      </c>
      <c r="B3" s="14" t="s">
        <v>4</v>
      </c>
      <c r="C3" s="14" t="s">
        <v>1</v>
      </c>
    </row>
    <row r="4" spans="1:3" x14ac:dyDescent="0.3">
      <c r="A4" t="s">
        <v>32</v>
      </c>
      <c r="B4" t="s">
        <v>156</v>
      </c>
      <c r="C4" t="s">
        <v>155</v>
      </c>
    </row>
    <row r="5" spans="1:3" x14ac:dyDescent="0.3">
      <c r="A5" t="s">
        <v>201</v>
      </c>
      <c r="B5" t="s">
        <v>198</v>
      </c>
      <c r="C5" t="s">
        <v>155</v>
      </c>
    </row>
    <row r="6" spans="1:3" x14ac:dyDescent="0.3">
      <c r="A6" t="s">
        <v>202</v>
      </c>
      <c r="B6" t="s">
        <v>199</v>
      </c>
      <c r="C6" t="s">
        <v>155</v>
      </c>
    </row>
    <row r="7" spans="1:3" x14ac:dyDescent="0.3">
      <c r="A7" t="s">
        <v>203</v>
      </c>
      <c r="B7" t="s">
        <v>200</v>
      </c>
      <c r="C7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70DB-7B2B-4C0E-A3F1-E979FF068D9D}">
  <sheetPr>
    <tabColor rgb="FF002060"/>
  </sheetPr>
  <dimension ref="B2:H130"/>
  <sheetViews>
    <sheetView workbookViewId="0">
      <selection activeCell="E6" sqref="E6:E11"/>
    </sheetView>
  </sheetViews>
  <sheetFormatPr baseColWidth="10" defaultRowHeight="14.4" x14ac:dyDescent="0.3"/>
  <cols>
    <col min="2" max="2" width="21" bestFit="1" customWidth="1"/>
    <col min="3" max="3" width="33.21875" style="34" bestFit="1" customWidth="1"/>
    <col min="5" max="5" width="19.77734375" bestFit="1" customWidth="1"/>
    <col min="6" max="6" width="7" bestFit="1" customWidth="1"/>
  </cols>
  <sheetData>
    <row r="2" spans="2:8" x14ac:dyDescent="0.3">
      <c r="B2" t="s">
        <v>34</v>
      </c>
      <c r="C2" s="34">
        <v>1101092024</v>
      </c>
    </row>
    <row r="3" spans="2:8" x14ac:dyDescent="0.3">
      <c r="B3" t="s">
        <v>35</v>
      </c>
      <c r="C3" s="34">
        <v>1101092024</v>
      </c>
    </row>
    <row r="4" spans="2:8" x14ac:dyDescent="0.3">
      <c r="B4" t="s">
        <v>31</v>
      </c>
      <c r="C4" s="34" t="s">
        <v>36</v>
      </c>
    </row>
    <row r="5" spans="2:8" x14ac:dyDescent="0.3">
      <c r="B5" t="s">
        <v>19</v>
      </c>
      <c r="C5" s="34" t="s">
        <v>37</v>
      </c>
      <c r="D5" t="s">
        <v>153</v>
      </c>
      <c r="E5" t="s">
        <v>17</v>
      </c>
      <c r="F5" t="s">
        <v>182</v>
      </c>
      <c r="G5" t="s">
        <v>16</v>
      </c>
    </row>
    <row r="6" spans="2:8" x14ac:dyDescent="0.3">
      <c r="B6" t="s">
        <v>38</v>
      </c>
      <c r="C6" s="34">
        <v>1</v>
      </c>
      <c r="D6" t="s">
        <v>49</v>
      </c>
      <c r="E6" s="34" t="s">
        <v>170</v>
      </c>
      <c r="F6">
        <v>1</v>
      </c>
      <c r="H6" t="s">
        <v>190</v>
      </c>
    </row>
    <row r="7" spans="2:8" x14ac:dyDescent="0.3">
      <c r="B7" t="s">
        <v>2</v>
      </c>
      <c r="C7" s="34" t="s">
        <v>39</v>
      </c>
      <c r="D7" t="s">
        <v>49</v>
      </c>
      <c r="E7" s="34" t="s">
        <v>172</v>
      </c>
      <c r="F7">
        <v>2</v>
      </c>
      <c r="H7" t="s">
        <v>191</v>
      </c>
    </row>
    <row r="8" spans="2:8" x14ac:dyDescent="0.3">
      <c r="B8" t="s">
        <v>40</v>
      </c>
      <c r="C8" s="34">
        <v>11</v>
      </c>
      <c r="D8" t="s">
        <v>49</v>
      </c>
      <c r="E8" s="34" t="s">
        <v>174</v>
      </c>
      <c r="F8">
        <v>3</v>
      </c>
      <c r="H8" t="s">
        <v>192</v>
      </c>
    </row>
    <row r="9" spans="2:8" x14ac:dyDescent="0.3">
      <c r="B9" t="s">
        <v>3</v>
      </c>
      <c r="C9" s="34" t="s">
        <v>41</v>
      </c>
      <c r="D9" t="s">
        <v>49</v>
      </c>
      <c r="E9" s="36" t="s">
        <v>176</v>
      </c>
      <c r="F9">
        <v>4</v>
      </c>
      <c r="H9" t="s">
        <v>193</v>
      </c>
    </row>
    <row r="10" spans="2:8" x14ac:dyDescent="0.3">
      <c r="B10" t="s">
        <v>42</v>
      </c>
      <c r="C10" s="34">
        <v>1101</v>
      </c>
      <c r="D10" t="s">
        <v>49</v>
      </c>
      <c r="E10" s="34" t="s">
        <v>178</v>
      </c>
      <c r="F10">
        <v>5</v>
      </c>
      <c r="H10" t="s">
        <v>194</v>
      </c>
    </row>
    <row r="11" spans="2:8" x14ac:dyDescent="0.3">
      <c r="B11" t="s">
        <v>43</v>
      </c>
      <c r="C11" s="34" t="s">
        <v>41</v>
      </c>
      <c r="D11" t="s">
        <v>49</v>
      </c>
      <c r="E11" s="34" t="s">
        <v>180</v>
      </c>
      <c r="F11">
        <v>6</v>
      </c>
      <c r="H11" t="s">
        <v>195</v>
      </c>
    </row>
    <row r="12" spans="2:8" x14ac:dyDescent="0.3">
      <c r="B12" t="s">
        <v>44</v>
      </c>
      <c r="C12" s="34">
        <v>1334</v>
      </c>
      <c r="D12" t="s">
        <v>48</v>
      </c>
      <c r="F12">
        <v>1</v>
      </c>
    </row>
    <row r="13" spans="2:8" x14ac:dyDescent="0.3">
      <c r="B13" t="s">
        <v>45</v>
      </c>
      <c r="C13" s="34">
        <v>1334</v>
      </c>
      <c r="D13" t="s">
        <v>48</v>
      </c>
      <c r="F13">
        <v>2</v>
      </c>
    </row>
    <row r="14" spans="2:8" x14ac:dyDescent="0.3">
      <c r="B14" t="s">
        <v>46</v>
      </c>
      <c r="C14" s="34">
        <v>7027</v>
      </c>
      <c r="D14" t="s">
        <v>48</v>
      </c>
      <c r="F14">
        <v>3</v>
      </c>
    </row>
    <row r="15" spans="2:8" x14ac:dyDescent="0.3">
      <c r="B15" t="s">
        <v>47</v>
      </c>
      <c r="C15" s="34">
        <v>70270000</v>
      </c>
      <c r="D15" t="s">
        <v>48</v>
      </c>
      <c r="F15">
        <v>4</v>
      </c>
    </row>
    <row r="16" spans="2:8" x14ac:dyDescent="0.3">
      <c r="B16" t="s">
        <v>48</v>
      </c>
      <c r="C16" s="35">
        <v>186010761719</v>
      </c>
      <c r="D16" t="s">
        <v>48</v>
      </c>
      <c r="F16">
        <v>5</v>
      </c>
    </row>
    <row r="17" spans="2:6" x14ac:dyDescent="0.3">
      <c r="B17" t="s">
        <v>49</v>
      </c>
      <c r="C17" s="35">
        <v>250265859375</v>
      </c>
      <c r="D17" t="s">
        <v>48</v>
      </c>
      <c r="F17">
        <v>6</v>
      </c>
    </row>
    <row r="18" spans="2:6" x14ac:dyDescent="0.3">
      <c r="B18" t="s">
        <v>50</v>
      </c>
      <c r="C18" s="35">
        <v>642550976563</v>
      </c>
    </row>
    <row r="19" spans="2:6" x14ac:dyDescent="0.3">
      <c r="B19" t="s">
        <v>51</v>
      </c>
      <c r="C19" s="35">
        <v>219903747454</v>
      </c>
    </row>
    <row r="20" spans="2:6" x14ac:dyDescent="0.3">
      <c r="B20" t="s">
        <v>52</v>
      </c>
      <c r="C20" s="35">
        <v>145258830429</v>
      </c>
    </row>
    <row r="21" spans="2:6" x14ac:dyDescent="0.3">
      <c r="B21" t="s">
        <v>53</v>
      </c>
      <c r="C21" s="35">
        <v>154526363336</v>
      </c>
    </row>
    <row r="22" spans="2:6" x14ac:dyDescent="0.3">
      <c r="B22" t="s">
        <v>54</v>
      </c>
      <c r="C22" s="34">
        <v>7027</v>
      </c>
    </row>
    <row r="23" spans="2:6" x14ac:dyDescent="0.3">
      <c r="B23" t="s">
        <v>55</v>
      </c>
      <c r="C23" s="34">
        <v>70270000</v>
      </c>
    </row>
    <row r="24" spans="2:6" x14ac:dyDescent="0.3">
      <c r="B24" t="s">
        <v>56</v>
      </c>
      <c r="C24" s="35">
        <v>188600097656</v>
      </c>
    </row>
    <row r="25" spans="2:6" x14ac:dyDescent="0.3">
      <c r="B25" t="s">
        <v>57</v>
      </c>
      <c r="C25" s="35">
        <v>25762375</v>
      </c>
    </row>
    <row r="26" spans="2:6" x14ac:dyDescent="0.3">
      <c r="B26" t="s">
        <v>58</v>
      </c>
      <c r="C26" s="35">
        <v>690236523438</v>
      </c>
    </row>
    <row r="27" spans="2:6" x14ac:dyDescent="0.3">
      <c r="B27" t="s">
        <v>59</v>
      </c>
      <c r="C27" s="35">
        <v>224544375253</v>
      </c>
    </row>
    <row r="28" spans="2:6" x14ac:dyDescent="0.3">
      <c r="B28" t="s">
        <v>60</v>
      </c>
      <c r="C28" s="35">
        <v>165556231336</v>
      </c>
    </row>
    <row r="29" spans="2:6" x14ac:dyDescent="0.3">
      <c r="B29" t="s">
        <v>61</v>
      </c>
      <c r="C29" s="34" t="s">
        <v>62</v>
      </c>
    </row>
    <row r="30" spans="2:6" x14ac:dyDescent="0.3">
      <c r="B30" t="s">
        <v>63</v>
      </c>
      <c r="C30" s="34">
        <v>7027</v>
      </c>
    </row>
    <row r="31" spans="2:6" x14ac:dyDescent="0.3">
      <c r="B31" t="s">
        <v>64</v>
      </c>
      <c r="C31" s="34">
        <v>70270000</v>
      </c>
    </row>
    <row r="32" spans="2:6" x14ac:dyDescent="0.3">
      <c r="B32" t="s">
        <v>65</v>
      </c>
      <c r="C32" s="34">
        <v>5300</v>
      </c>
    </row>
    <row r="33" spans="2:3" x14ac:dyDescent="0.3">
      <c r="B33" t="s">
        <v>66</v>
      </c>
      <c r="C33" s="35">
        <v>211518320313</v>
      </c>
    </row>
    <row r="34" spans="2:3" x14ac:dyDescent="0.3">
      <c r="B34" t="s">
        <v>67</v>
      </c>
      <c r="C34" s="35">
        <v>158518320313</v>
      </c>
    </row>
    <row r="35" spans="2:3" x14ac:dyDescent="0.3">
      <c r="B35" t="s">
        <v>68</v>
      </c>
      <c r="C35" s="35">
        <v>128638384842</v>
      </c>
    </row>
    <row r="36" spans="2:3" x14ac:dyDescent="0.3">
      <c r="B36" t="s">
        <v>69</v>
      </c>
      <c r="C36" s="35">
        <v>343967263725</v>
      </c>
    </row>
    <row r="37" spans="2:3" x14ac:dyDescent="0.3">
      <c r="B37" t="s">
        <v>70</v>
      </c>
      <c r="C37" s="35">
        <v>903941930283</v>
      </c>
    </row>
    <row r="38" spans="2:3" x14ac:dyDescent="0.3">
      <c r="B38" t="s">
        <v>71</v>
      </c>
      <c r="C38" s="34">
        <v>7027</v>
      </c>
    </row>
    <row r="39" spans="2:3" x14ac:dyDescent="0.3">
      <c r="B39" t="s">
        <v>72</v>
      </c>
      <c r="C39" s="34">
        <v>70270000</v>
      </c>
    </row>
    <row r="40" spans="2:3" x14ac:dyDescent="0.3">
      <c r="B40" t="s">
        <v>73</v>
      </c>
      <c r="C40" s="35">
        <v>221359433594</v>
      </c>
    </row>
    <row r="41" spans="2:3" x14ac:dyDescent="0.3">
      <c r="B41" t="s">
        <v>74</v>
      </c>
      <c r="C41" s="35">
        <v>325756035156</v>
      </c>
    </row>
    <row r="42" spans="2:3" x14ac:dyDescent="0.3">
      <c r="B42" t="s">
        <v>75</v>
      </c>
      <c r="C42" s="35">
        <v>104396601563</v>
      </c>
    </row>
    <row r="43" spans="2:3" x14ac:dyDescent="0.3">
      <c r="B43" t="s">
        <v>76</v>
      </c>
      <c r="C43" s="35">
        <v>267398415906</v>
      </c>
    </row>
    <row r="44" spans="2:3" x14ac:dyDescent="0.3">
      <c r="B44" t="s">
        <v>77</v>
      </c>
      <c r="C44" s="35">
        <v>236829217076</v>
      </c>
    </row>
    <row r="45" spans="2:3" x14ac:dyDescent="0.3">
      <c r="B45" t="s">
        <v>78</v>
      </c>
      <c r="C45" s="35">
        <v>1.87900866856999E+16</v>
      </c>
    </row>
    <row r="46" spans="2:3" x14ac:dyDescent="0.3">
      <c r="B46" t="s">
        <v>79</v>
      </c>
      <c r="C46" s="34">
        <v>7027</v>
      </c>
    </row>
    <row r="47" spans="2:3" x14ac:dyDescent="0.3">
      <c r="B47" t="s">
        <v>80</v>
      </c>
      <c r="C47" s="34">
        <v>70270000</v>
      </c>
    </row>
    <row r="48" spans="2:3" x14ac:dyDescent="0.3">
      <c r="B48" t="s">
        <v>81</v>
      </c>
      <c r="C48" s="35">
        <v>185054042969</v>
      </c>
    </row>
    <row r="49" spans="2:3" x14ac:dyDescent="0.3">
      <c r="B49" t="s">
        <v>82</v>
      </c>
      <c r="C49" s="35">
        <v>242989707031</v>
      </c>
    </row>
    <row r="50" spans="2:3" x14ac:dyDescent="0.3">
      <c r="B50" t="s">
        <v>83</v>
      </c>
      <c r="C50" s="35">
        <v>579356640625</v>
      </c>
    </row>
    <row r="51" spans="2:3" x14ac:dyDescent="0.3">
      <c r="B51" t="s">
        <v>84</v>
      </c>
      <c r="C51" s="35">
        <v>213909973367</v>
      </c>
    </row>
    <row r="52" spans="2:3" x14ac:dyDescent="0.3">
      <c r="B52" t="s">
        <v>85</v>
      </c>
      <c r="C52" s="35">
        <v>123178364601</v>
      </c>
    </row>
    <row r="53" spans="2:3" x14ac:dyDescent="0.3">
      <c r="B53" t="s">
        <v>86</v>
      </c>
      <c r="C53" s="35">
        <v>150314538285</v>
      </c>
    </row>
    <row r="54" spans="2:3" x14ac:dyDescent="0.3">
      <c r="B54" t="s">
        <v>87</v>
      </c>
      <c r="C54" s="34">
        <v>7027</v>
      </c>
    </row>
    <row r="55" spans="2:3" x14ac:dyDescent="0.3">
      <c r="B55" t="s">
        <v>88</v>
      </c>
      <c r="C55" s="34">
        <v>70270000</v>
      </c>
    </row>
    <row r="56" spans="2:3" x14ac:dyDescent="0.3">
      <c r="B56" t="s">
        <v>89</v>
      </c>
      <c r="C56" s="34">
        <v>0</v>
      </c>
    </row>
    <row r="57" spans="2:3" x14ac:dyDescent="0.3">
      <c r="B57" t="s">
        <v>90</v>
      </c>
      <c r="C57" s="35">
        <v>174450566406</v>
      </c>
    </row>
    <row r="58" spans="2:3" x14ac:dyDescent="0.3">
      <c r="B58" t="s">
        <v>91</v>
      </c>
      <c r="C58" s="35">
        <v>174450566406</v>
      </c>
    </row>
    <row r="59" spans="2:3" x14ac:dyDescent="0.3">
      <c r="B59" t="s">
        <v>92</v>
      </c>
      <c r="C59" s="35">
        <v>876075350427</v>
      </c>
    </row>
    <row r="60" spans="2:3" x14ac:dyDescent="0.3">
      <c r="B60" t="s">
        <v>93</v>
      </c>
      <c r="C60" s="35">
        <v>384340820997</v>
      </c>
    </row>
    <row r="61" spans="2:3" x14ac:dyDescent="0.3">
      <c r="B61" t="s">
        <v>94</v>
      </c>
      <c r="C61" s="35">
        <v>6156181487450000</v>
      </c>
    </row>
    <row r="62" spans="2:3" x14ac:dyDescent="0.3">
      <c r="B62" t="s">
        <v>95</v>
      </c>
      <c r="C62" s="34">
        <v>7027</v>
      </c>
    </row>
    <row r="63" spans="2:3" x14ac:dyDescent="0.3">
      <c r="B63" t="s">
        <v>96</v>
      </c>
      <c r="C63" s="34">
        <v>70270000</v>
      </c>
    </row>
    <row r="64" spans="2:3" x14ac:dyDescent="0.3">
      <c r="B64" t="s">
        <v>97</v>
      </c>
      <c r="C64" s="35">
        <v>241853261719</v>
      </c>
    </row>
    <row r="65" spans="2:3" x14ac:dyDescent="0.3">
      <c r="B65" t="s">
        <v>98</v>
      </c>
      <c r="C65" s="35">
        <v>359246445313</v>
      </c>
    </row>
    <row r="66" spans="2:3" x14ac:dyDescent="0.3">
      <c r="B66" t="s">
        <v>99</v>
      </c>
      <c r="C66" s="35">
        <v>117393183594</v>
      </c>
    </row>
    <row r="67" spans="2:3" x14ac:dyDescent="0.3">
      <c r="B67" t="s">
        <v>100</v>
      </c>
      <c r="C67" s="35">
        <v>295689112625</v>
      </c>
    </row>
    <row r="68" spans="2:3" x14ac:dyDescent="0.3">
      <c r="B68" t="s">
        <v>101</v>
      </c>
      <c r="C68" s="35">
        <v>256942399003</v>
      </c>
    </row>
    <row r="69" spans="2:3" x14ac:dyDescent="0.3">
      <c r="B69" t="s">
        <v>102</v>
      </c>
      <c r="C69" s="35">
        <v>2.07780739440999E+16</v>
      </c>
    </row>
    <row r="70" spans="2:3" x14ac:dyDescent="0.3">
      <c r="B70" t="s">
        <v>103</v>
      </c>
      <c r="C70" s="34">
        <v>7027</v>
      </c>
    </row>
    <row r="71" spans="2:3" x14ac:dyDescent="0.3">
      <c r="B71" t="s">
        <v>104</v>
      </c>
      <c r="C71" s="34">
        <v>70270000</v>
      </c>
    </row>
    <row r="72" spans="2:3" x14ac:dyDescent="0.3">
      <c r="B72" t="s">
        <v>105</v>
      </c>
      <c r="C72" s="35">
        <v>196468823242</v>
      </c>
    </row>
    <row r="73" spans="2:3" x14ac:dyDescent="0.3">
      <c r="B73" t="s">
        <v>106</v>
      </c>
      <c r="C73" s="35">
        <v>121753847656</v>
      </c>
    </row>
    <row r="74" spans="2:3" x14ac:dyDescent="0.3">
      <c r="B74" t="s">
        <v>107</v>
      </c>
      <c r="C74" s="35">
        <v>102106965332</v>
      </c>
    </row>
    <row r="75" spans="2:3" x14ac:dyDescent="0.3">
      <c r="B75" t="s">
        <v>108</v>
      </c>
      <c r="C75" s="35">
        <v>861581941098</v>
      </c>
    </row>
    <row r="76" spans="2:3" x14ac:dyDescent="0.3">
      <c r="B76" t="s">
        <v>109</v>
      </c>
      <c r="C76" s="35">
        <v>227585528454</v>
      </c>
    </row>
    <row r="77" spans="2:3" x14ac:dyDescent="0.3">
      <c r="B77" t="s">
        <v>110</v>
      </c>
      <c r="C77" s="35">
        <v>6.0543363000999904E+16</v>
      </c>
    </row>
    <row r="78" spans="2:3" x14ac:dyDescent="0.3">
      <c r="B78" t="s">
        <v>111</v>
      </c>
      <c r="C78" s="34" t="s">
        <v>112</v>
      </c>
    </row>
    <row r="79" spans="2:3" x14ac:dyDescent="0.3">
      <c r="B79" t="s">
        <v>113</v>
      </c>
      <c r="C79" s="34" t="s">
        <v>114</v>
      </c>
    </row>
    <row r="80" spans="2:3" x14ac:dyDescent="0.3">
      <c r="B80" t="s">
        <v>115</v>
      </c>
      <c r="C80" s="34" t="s">
        <v>116</v>
      </c>
    </row>
    <row r="81" spans="2:3" x14ac:dyDescent="0.3">
      <c r="B81" t="s">
        <v>117</v>
      </c>
      <c r="C81" s="34" t="s">
        <v>118</v>
      </c>
    </row>
    <row r="82" spans="2:3" x14ac:dyDescent="0.3">
      <c r="B82" t="s">
        <v>119</v>
      </c>
      <c r="C82" s="34">
        <v>47</v>
      </c>
    </row>
    <row r="83" spans="2:3" x14ac:dyDescent="0.3">
      <c r="B83" t="s">
        <v>120</v>
      </c>
      <c r="C83" s="34">
        <v>0</v>
      </c>
    </row>
    <row r="84" spans="2:3" x14ac:dyDescent="0.3">
      <c r="B84" t="s">
        <v>121</v>
      </c>
      <c r="C84" s="35">
        <v>407001210938</v>
      </c>
    </row>
    <row r="85" spans="2:3" x14ac:dyDescent="0.3">
      <c r="B85" t="s">
        <v>122</v>
      </c>
      <c r="C85" s="34">
        <v>0</v>
      </c>
    </row>
    <row r="86" spans="2:3" x14ac:dyDescent="0.3">
      <c r="B86" t="s">
        <v>123</v>
      </c>
      <c r="C86" s="35">
        <v>478385820313</v>
      </c>
    </row>
    <row r="87" spans="2:3" x14ac:dyDescent="0.3">
      <c r="B87" t="s">
        <v>124</v>
      </c>
      <c r="C87" s="34">
        <v>0</v>
      </c>
    </row>
    <row r="88" spans="2:3" x14ac:dyDescent="0.3">
      <c r="B88" t="s">
        <v>125</v>
      </c>
      <c r="C88" s="35">
        <v>395180976563</v>
      </c>
    </row>
    <row r="89" spans="2:3" x14ac:dyDescent="0.3">
      <c r="B89" t="s">
        <v>126</v>
      </c>
      <c r="C89" s="34">
        <v>0</v>
      </c>
    </row>
    <row r="90" spans="2:3" x14ac:dyDescent="0.3">
      <c r="B90" t="s">
        <v>127</v>
      </c>
      <c r="C90" s="35">
        <v>128230609375</v>
      </c>
    </row>
    <row r="91" spans="2:3" x14ac:dyDescent="0.3">
      <c r="B91" t="s">
        <v>128</v>
      </c>
      <c r="C91" s="34">
        <v>0</v>
      </c>
    </row>
    <row r="92" spans="2:3" x14ac:dyDescent="0.3">
      <c r="B92" t="s">
        <v>129</v>
      </c>
      <c r="C92" s="35">
        <v>395180976563</v>
      </c>
    </row>
    <row r="93" spans="2:3" x14ac:dyDescent="0.3">
      <c r="B93" t="s">
        <v>130</v>
      </c>
      <c r="C93" s="34">
        <v>0</v>
      </c>
    </row>
    <row r="94" spans="2:3" x14ac:dyDescent="0.3">
      <c r="B94" t="s">
        <v>131</v>
      </c>
      <c r="C94" s="35">
        <v>280456777344</v>
      </c>
    </row>
    <row r="95" spans="2:3" x14ac:dyDescent="0.3">
      <c r="B95" t="s">
        <v>132</v>
      </c>
      <c r="C95" s="34">
        <v>0</v>
      </c>
    </row>
    <row r="96" spans="2:3" x14ac:dyDescent="0.3">
      <c r="B96" t="s">
        <v>133</v>
      </c>
      <c r="C96" s="35">
        <v>374257929688</v>
      </c>
    </row>
    <row r="97" spans="2:3" x14ac:dyDescent="0.3">
      <c r="B97" t="s">
        <v>134</v>
      </c>
      <c r="C97" s="34">
        <v>0</v>
      </c>
    </row>
    <row r="98" spans="2:3" x14ac:dyDescent="0.3">
      <c r="B98" t="s">
        <v>135</v>
      </c>
      <c r="C98" s="35">
        <v>380569296875</v>
      </c>
    </row>
    <row r="99" spans="2:3" x14ac:dyDescent="0.3">
      <c r="B99" t="s">
        <v>136</v>
      </c>
      <c r="C99" s="34" t="s">
        <v>137</v>
      </c>
    </row>
    <row r="100" spans="2:3" x14ac:dyDescent="0.3">
      <c r="B100" t="s">
        <v>138</v>
      </c>
      <c r="C100" s="34" t="s">
        <v>139</v>
      </c>
    </row>
    <row r="101" spans="2:3" x14ac:dyDescent="0.3">
      <c r="B101" t="s">
        <v>140</v>
      </c>
      <c r="C101" s="34" t="s">
        <v>141</v>
      </c>
    </row>
    <row r="102" spans="2:3" x14ac:dyDescent="0.3">
      <c r="B102" t="s">
        <v>142</v>
      </c>
      <c r="C102" s="34" t="s">
        <v>143</v>
      </c>
    </row>
    <row r="103" spans="2:3" x14ac:dyDescent="0.3">
      <c r="B103" t="s">
        <v>144</v>
      </c>
      <c r="C103" s="34" t="s">
        <v>145</v>
      </c>
    </row>
    <row r="104" spans="2:3" x14ac:dyDescent="0.3">
      <c r="B104" t="s">
        <v>146</v>
      </c>
      <c r="C104" s="35">
        <v>125810877267</v>
      </c>
    </row>
    <row r="105" spans="2:3" x14ac:dyDescent="0.3">
      <c r="B105" t="s">
        <v>147</v>
      </c>
      <c r="C105" s="34" t="s">
        <v>148</v>
      </c>
    </row>
    <row r="106" spans="2:3" x14ac:dyDescent="0.3">
      <c r="B106" t="s">
        <v>149</v>
      </c>
      <c r="C106" s="34" t="s">
        <v>150</v>
      </c>
    </row>
    <row r="107" spans="2:3" x14ac:dyDescent="0.3">
      <c r="B107" t="s">
        <v>151</v>
      </c>
      <c r="C107" s="34">
        <v>29</v>
      </c>
    </row>
    <row r="108" spans="2:3" x14ac:dyDescent="0.3">
      <c r="B108" t="s">
        <v>152</v>
      </c>
      <c r="C108" s="34">
        <v>47</v>
      </c>
    </row>
    <row r="109" spans="2:3" x14ac:dyDescent="0.3">
      <c r="B109" t="s">
        <v>30</v>
      </c>
      <c r="C109" s="34">
        <v>1101</v>
      </c>
    </row>
    <row r="110" spans="2:3" x14ac:dyDescent="0.3">
      <c r="B110" t="s">
        <v>153</v>
      </c>
      <c r="C110" s="34" t="s">
        <v>49</v>
      </c>
    </row>
    <row r="111" spans="2:3" x14ac:dyDescent="0.3">
      <c r="B111" t="s">
        <v>154</v>
      </c>
      <c r="C111" s="35">
        <v>25026585938</v>
      </c>
    </row>
    <row r="112" spans="2:3" x14ac:dyDescent="0.3">
      <c r="B112" t="s">
        <v>155</v>
      </c>
      <c r="C112" s="34" t="s">
        <v>156</v>
      </c>
    </row>
    <row r="113" spans="2:3" x14ac:dyDescent="0.3">
      <c r="B113" t="s">
        <v>157</v>
      </c>
      <c r="C113" s="34" t="s">
        <v>158</v>
      </c>
    </row>
    <row r="114" spans="2:3" x14ac:dyDescent="0.3">
      <c r="B114" t="s">
        <v>159</v>
      </c>
      <c r="C114" s="34">
        <v>200</v>
      </c>
    </row>
    <row r="115" spans="2:3" x14ac:dyDescent="0.3">
      <c r="B115" t="s">
        <v>160</v>
      </c>
      <c r="C115" s="35">
        <v>6950020182333330</v>
      </c>
    </row>
    <row r="116" spans="2:3" x14ac:dyDescent="0.3">
      <c r="B116" t="s">
        <v>161</v>
      </c>
      <c r="C116" s="35">
        <v>6950120182333330</v>
      </c>
    </row>
    <row r="117" spans="2:3" x14ac:dyDescent="0.3">
      <c r="B117" t="s">
        <v>162</v>
      </c>
      <c r="C117" s="35">
        <v>1.37001403646666E+16</v>
      </c>
    </row>
    <row r="118" spans="2:3" x14ac:dyDescent="0.3">
      <c r="B118" t="s">
        <v>163</v>
      </c>
      <c r="C118" s="35">
        <v>1.37002403646666E+16</v>
      </c>
    </row>
    <row r="119" spans="2:3" x14ac:dyDescent="0.3">
      <c r="B119" t="s">
        <v>164</v>
      </c>
      <c r="C119" s="35">
        <v>20450260547</v>
      </c>
    </row>
    <row r="120" spans="2:3" x14ac:dyDescent="0.3">
      <c r="B120" t="s">
        <v>165</v>
      </c>
      <c r="C120" s="35">
        <v>20450360547</v>
      </c>
    </row>
    <row r="121" spans="2:3" x14ac:dyDescent="0.3">
      <c r="B121" t="s">
        <v>166</v>
      </c>
      <c r="C121" s="35">
        <v>2.72003807293333E+16</v>
      </c>
    </row>
    <row r="122" spans="2:3" x14ac:dyDescent="0.3">
      <c r="B122" t="s">
        <v>167</v>
      </c>
      <c r="C122" s="35">
        <v>2.72004807293333E+16</v>
      </c>
    </row>
    <row r="123" spans="2:3" x14ac:dyDescent="0.3">
      <c r="B123" t="s">
        <v>168</v>
      </c>
      <c r="C123" s="35">
        <v>3395050091166660</v>
      </c>
    </row>
    <row r="124" spans="2:3" x14ac:dyDescent="0.3">
      <c r="B124" t="s">
        <v>169</v>
      </c>
      <c r="C124" s="34" t="s">
        <v>170</v>
      </c>
    </row>
    <row r="125" spans="2:3" x14ac:dyDescent="0.3">
      <c r="B125" t="s">
        <v>171</v>
      </c>
      <c r="C125" s="34" t="s">
        <v>172</v>
      </c>
    </row>
    <row r="126" spans="2:3" x14ac:dyDescent="0.3">
      <c r="B126" t="s">
        <v>173</v>
      </c>
      <c r="C126" s="34" t="s">
        <v>174</v>
      </c>
    </row>
    <row r="127" spans="2:3" x14ac:dyDescent="0.3">
      <c r="B127" t="s">
        <v>175</v>
      </c>
      <c r="C127" s="34" t="s">
        <v>176</v>
      </c>
    </row>
    <row r="128" spans="2:3" x14ac:dyDescent="0.3">
      <c r="B128" t="s">
        <v>177</v>
      </c>
      <c r="C128" s="34" t="s">
        <v>178</v>
      </c>
    </row>
    <row r="129" spans="2:3" x14ac:dyDescent="0.3">
      <c r="B129" t="s">
        <v>179</v>
      </c>
      <c r="C129" s="34" t="s">
        <v>180</v>
      </c>
    </row>
    <row r="130" spans="2:3" x14ac:dyDescent="0.3">
      <c r="B130" t="s">
        <v>181</v>
      </c>
      <c r="C130" s="34" t="s">
        <v>176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workbookViewId="0">
      <selection activeCell="E10" sqref="E10"/>
    </sheetView>
  </sheetViews>
  <sheetFormatPr baseColWidth="10" defaultRowHeight="14.4" x14ac:dyDescent="0.3"/>
  <cols>
    <col min="1" max="2" width="8.77734375" bestFit="1" customWidth="1"/>
    <col min="3" max="3" width="8.109375" bestFit="1" customWidth="1"/>
    <col min="4" max="4" width="11.109375" bestFit="1" customWidth="1"/>
    <col min="5" max="5" width="80.88671875" bestFit="1" customWidth="1"/>
    <col min="6" max="6" width="9.5546875" bestFit="1" customWidth="1"/>
  </cols>
  <sheetData>
    <row r="1" spans="1:5" x14ac:dyDescent="0.3">
      <c r="A1" t="s">
        <v>7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10" t="s">
        <v>49</v>
      </c>
      <c r="C2" s="10" t="s">
        <v>20</v>
      </c>
      <c r="D2" t="s">
        <v>33</v>
      </c>
      <c r="E2" t="s">
        <v>185</v>
      </c>
    </row>
    <row r="3" spans="1:5" x14ac:dyDescent="0.3">
      <c r="A3">
        <v>2</v>
      </c>
      <c r="B3" s="10" t="s">
        <v>48</v>
      </c>
      <c r="C3" s="10" t="s">
        <v>20</v>
      </c>
      <c r="D3" t="s">
        <v>33</v>
      </c>
      <c r="E3" t="s">
        <v>186</v>
      </c>
    </row>
    <row r="4" spans="1:5" x14ac:dyDescent="0.3">
      <c r="A4">
        <v>3</v>
      </c>
      <c r="B4" s="10" t="s">
        <v>51</v>
      </c>
      <c r="C4" s="10" t="s">
        <v>20</v>
      </c>
      <c r="D4" t="s">
        <v>33</v>
      </c>
      <c r="E4" t="s">
        <v>187</v>
      </c>
    </row>
    <row r="5" spans="1:5" x14ac:dyDescent="0.3">
      <c r="A5">
        <v>4</v>
      </c>
      <c r="B5" s="10" t="s">
        <v>50</v>
      </c>
      <c r="C5" s="10" t="s">
        <v>20</v>
      </c>
      <c r="D5" t="s">
        <v>33</v>
      </c>
      <c r="E5" t="s">
        <v>188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61"/>
  <sheetViews>
    <sheetView topLeftCell="A980" workbookViewId="0"/>
  </sheetViews>
  <sheetFormatPr baseColWidth="10" defaultRowHeight="14.4" x14ac:dyDescent="0.3"/>
  <cols>
    <col min="1" max="2" width="8.77734375" bestFit="1" customWidth="1"/>
    <col min="3" max="3" width="13.44140625" bestFit="1" customWidth="1"/>
    <col min="4" max="4" width="13.664062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3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13</v>
      </c>
      <c r="H1" t="s">
        <v>4</v>
      </c>
      <c r="I1" t="s">
        <v>6</v>
      </c>
      <c r="J1" t="s">
        <v>14</v>
      </c>
    </row>
    <row r="2" spans="1:10" x14ac:dyDescent="0.3">
      <c r="A2">
        <v>1</v>
      </c>
      <c r="B2" s="10" t="s">
        <v>49</v>
      </c>
      <c r="C2">
        <v>1</v>
      </c>
      <c r="D2" s="10" t="s">
        <v>34</v>
      </c>
      <c r="F2" s="10"/>
      <c r="H2" s="10"/>
      <c r="I2" s="10"/>
    </row>
    <row r="3" spans="1:10" x14ac:dyDescent="0.3">
      <c r="A3">
        <v>1</v>
      </c>
      <c r="B3" s="10" t="s">
        <v>49</v>
      </c>
      <c r="C3">
        <v>2</v>
      </c>
      <c r="D3" s="10" t="s">
        <v>31</v>
      </c>
      <c r="E3">
        <v>1</v>
      </c>
      <c r="F3" s="10" t="s">
        <v>31</v>
      </c>
      <c r="G3">
        <v>5</v>
      </c>
      <c r="H3" s="10"/>
      <c r="I3" s="10"/>
    </row>
    <row r="4" spans="1:10" x14ac:dyDescent="0.3">
      <c r="A4">
        <v>1</v>
      </c>
      <c r="B4" s="10" t="s">
        <v>49</v>
      </c>
      <c r="C4">
        <v>3</v>
      </c>
      <c r="D4" s="10" t="s">
        <v>19</v>
      </c>
      <c r="E4">
        <v>1</v>
      </c>
      <c r="F4" s="10" t="s">
        <v>183</v>
      </c>
      <c r="G4">
        <v>4</v>
      </c>
      <c r="H4" s="10"/>
      <c r="I4" s="10"/>
    </row>
    <row r="5" spans="1:10" x14ac:dyDescent="0.3">
      <c r="A5">
        <v>1</v>
      </c>
      <c r="B5" s="10" t="s">
        <v>49</v>
      </c>
      <c r="C5">
        <v>4</v>
      </c>
      <c r="D5" s="10" t="s">
        <v>38</v>
      </c>
      <c r="F5" s="10"/>
      <c r="H5" s="10"/>
      <c r="I5" s="10"/>
    </row>
    <row r="6" spans="1:10" x14ac:dyDescent="0.3">
      <c r="A6">
        <v>1</v>
      </c>
      <c r="B6" s="10" t="s">
        <v>49</v>
      </c>
      <c r="C6">
        <v>5</v>
      </c>
      <c r="D6" s="10" t="s">
        <v>2</v>
      </c>
      <c r="E6">
        <v>1</v>
      </c>
      <c r="F6" s="10" t="s">
        <v>10</v>
      </c>
      <c r="G6">
        <v>8</v>
      </c>
      <c r="H6" s="10"/>
      <c r="I6" s="10"/>
    </row>
    <row r="7" spans="1:10" x14ac:dyDescent="0.3">
      <c r="A7">
        <v>1</v>
      </c>
      <c r="B7" s="10" t="s">
        <v>49</v>
      </c>
      <c r="C7">
        <v>6</v>
      </c>
      <c r="D7" s="10" t="s">
        <v>40</v>
      </c>
      <c r="F7" s="10"/>
      <c r="H7" s="10"/>
      <c r="I7" s="10"/>
    </row>
    <row r="8" spans="1:10" x14ac:dyDescent="0.3">
      <c r="A8">
        <v>1</v>
      </c>
      <c r="B8" s="10" t="s">
        <v>49</v>
      </c>
      <c r="C8">
        <v>7</v>
      </c>
      <c r="D8" s="10" t="s">
        <v>3</v>
      </c>
      <c r="E8">
        <v>1</v>
      </c>
      <c r="F8" s="10" t="s">
        <v>11</v>
      </c>
      <c r="G8">
        <v>7</v>
      </c>
      <c r="H8" s="10"/>
      <c r="I8" s="10"/>
    </row>
    <row r="9" spans="1:10" x14ac:dyDescent="0.3">
      <c r="A9">
        <v>1</v>
      </c>
      <c r="B9" s="10" t="s">
        <v>49</v>
      </c>
      <c r="C9">
        <v>8</v>
      </c>
      <c r="D9" s="10" t="s">
        <v>42</v>
      </c>
      <c r="F9" s="10"/>
      <c r="H9" s="10"/>
      <c r="I9" s="10"/>
    </row>
    <row r="10" spans="1:10" x14ac:dyDescent="0.3">
      <c r="A10">
        <v>1</v>
      </c>
      <c r="B10" s="10" t="s">
        <v>49</v>
      </c>
      <c r="C10">
        <v>9</v>
      </c>
      <c r="D10" s="10" t="s">
        <v>43</v>
      </c>
      <c r="E10">
        <v>1</v>
      </c>
      <c r="F10" s="10" t="s">
        <v>12</v>
      </c>
      <c r="G10">
        <v>6</v>
      </c>
      <c r="H10" s="10"/>
      <c r="I10" s="10"/>
    </row>
    <row r="11" spans="1:10" x14ac:dyDescent="0.3">
      <c r="A11">
        <v>1</v>
      </c>
      <c r="B11" s="10" t="s">
        <v>49</v>
      </c>
      <c r="C11">
        <v>10</v>
      </c>
      <c r="D11" s="10" t="s">
        <v>153</v>
      </c>
      <c r="F11" s="10"/>
      <c r="H11" s="10"/>
      <c r="I11" s="10"/>
    </row>
    <row r="12" spans="1:10" x14ac:dyDescent="0.3">
      <c r="A12">
        <v>1</v>
      </c>
      <c r="B12" s="10" t="s">
        <v>49</v>
      </c>
      <c r="C12">
        <v>11</v>
      </c>
      <c r="D12" s="10" t="s">
        <v>154</v>
      </c>
      <c r="E12">
        <v>1</v>
      </c>
      <c r="F12" s="10" t="s">
        <v>184</v>
      </c>
      <c r="G12">
        <v>3</v>
      </c>
      <c r="H12" s="10"/>
      <c r="I12" s="10"/>
    </row>
    <row r="13" spans="1:10" x14ac:dyDescent="0.3">
      <c r="A13">
        <v>1</v>
      </c>
      <c r="B13" s="10" t="s">
        <v>49</v>
      </c>
      <c r="C13">
        <v>12</v>
      </c>
      <c r="D13" s="10" t="s">
        <v>155</v>
      </c>
      <c r="E13">
        <v>1</v>
      </c>
      <c r="F13" s="10" t="s">
        <v>15</v>
      </c>
      <c r="G13">
        <v>1</v>
      </c>
      <c r="H13" s="10" t="s">
        <v>156</v>
      </c>
      <c r="I13" s="10" t="s">
        <v>32</v>
      </c>
      <c r="J13">
        <v>1</v>
      </c>
    </row>
    <row r="14" spans="1:10" x14ac:dyDescent="0.3">
      <c r="A14">
        <v>1</v>
      </c>
      <c r="B14" s="10" t="s">
        <v>49</v>
      </c>
      <c r="C14">
        <v>13</v>
      </c>
      <c r="D14" s="10" t="s">
        <v>181</v>
      </c>
      <c r="E14">
        <v>1</v>
      </c>
      <c r="F14" s="10" t="s">
        <v>196</v>
      </c>
      <c r="G14">
        <v>2</v>
      </c>
      <c r="H14" s="10"/>
      <c r="I14" s="10"/>
    </row>
    <row r="15" spans="1:10" x14ac:dyDescent="0.3">
      <c r="A15">
        <v>1</v>
      </c>
      <c r="B15" s="10" t="s">
        <v>49</v>
      </c>
      <c r="C15">
        <v>20</v>
      </c>
      <c r="D15" s="10" t="s">
        <v>197</v>
      </c>
      <c r="F15" s="10"/>
      <c r="H15" s="10"/>
      <c r="I15" s="10"/>
    </row>
    <row r="16" spans="1:10" x14ac:dyDescent="0.3">
      <c r="A16">
        <v>1</v>
      </c>
      <c r="B16" s="10" t="s">
        <v>49</v>
      </c>
      <c r="C16">
        <v>21</v>
      </c>
      <c r="D16" s="10" t="s">
        <v>16</v>
      </c>
      <c r="F16" s="10"/>
      <c r="H16" s="10"/>
      <c r="I16" s="10"/>
    </row>
    <row r="17" spans="1:10" x14ac:dyDescent="0.3">
      <c r="A17">
        <v>2</v>
      </c>
      <c r="B17" s="10" t="s">
        <v>48</v>
      </c>
      <c r="C17">
        <v>1</v>
      </c>
      <c r="D17" s="10" t="s">
        <v>34</v>
      </c>
      <c r="F17" s="10"/>
      <c r="H17" s="10"/>
      <c r="I17" s="10"/>
    </row>
    <row r="18" spans="1:10" x14ac:dyDescent="0.3">
      <c r="A18">
        <v>2</v>
      </c>
      <c r="B18" s="10" t="s">
        <v>48</v>
      </c>
      <c r="C18">
        <v>2</v>
      </c>
      <c r="D18" s="10" t="s">
        <v>31</v>
      </c>
      <c r="E18">
        <v>1</v>
      </c>
      <c r="F18" s="10" t="s">
        <v>31</v>
      </c>
      <c r="G18">
        <v>5</v>
      </c>
      <c r="H18" s="10"/>
      <c r="I18" s="10"/>
    </row>
    <row r="19" spans="1:10" x14ac:dyDescent="0.3">
      <c r="A19">
        <v>2</v>
      </c>
      <c r="B19" s="10" t="s">
        <v>48</v>
      </c>
      <c r="C19">
        <v>3</v>
      </c>
      <c r="D19" s="10" t="s">
        <v>19</v>
      </c>
      <c r="E19">
        <v>1</v>
      </c>
      <c r="F19" s="10" t="s">
        <v>183</v>
      </c>
      <c r="G19">
        <v>4</v>
      </c>
      <c r="H19" s="10"/>
      <c r="I19" s="10"/>
    </row>
    <row r="20" spans="1:10" x14ac:dyDescent="0.3">
      <c r="A20">
        <v>2</v>
      </c>
      <c r="B20" s="10" t="s">
        <v>48</v>
      </c>
      <c r="C20">
        <v>4</v>
      </c>
      <c r="D20" s="10" t="s">
        <v>38</v>
      </c>
      <c r="F20" s="10"/>
      <c r="H20" s="10"/>
      <c r="I20" s="10"/>
    </row>
    <row r="21" spans="1:10" x14ac:dyDescent="0.3">
      <c r="A21">
        <v>2</v>
      </c>
      <c r="B21" s="10" t="s">
        <v>48</v>
      </c>
      <c r="C21">
        <v>5</v>
      </c>
      <c r="D21" s="10" t="s">
        <v>2</v>
      </c>
      <c r="E21">
        <v>1</v>
      </c>
      <c r="F21" s="10" t="s">
        <v>10</v>
      </c>
      <c r="G21">
        <v>8</v>
      </c>
      <c r="H21" s="10"/>
      <c r="I21" s="10"/>
    </row>
    <row r="22" spans="1:10" x14ac:dyDescent="0.3">
      <c r="A22">
        <v>2</v>
      </c>
      <c r="B22" s="10" t="s">
        <v>48</v>
      </c>
      <c r="C22">
        <v>6</v>
      </c>
      <c r="D22" s="10" t="s">
        <v>40</v>
      </c>
      <c r="F22" s="10"/>
      <c r="H22" s="10"/>
      <c r="I22" s="10"/>
    </row>
    <row r="23" spans="1:10" x14ac:dyDescent="0.3">
      <c r="A23">
        <v>2</v>
      </c>
      <c r="B23" s="10" t="s">
        <v>48</v>
      </c>
      <c r="C23">
        <v>7</v>
      </c>
      <c r="D23" s="10" t="s">
        <v>3</v>
      </c>
      <c r="E23">
        <v>1</v>
      </c>
      <c r="F23" s="10" t="s">
        <v>11</v>
      </c>
      <c r="G23">
        <v>7</v>
      </c>
      <c r="H23" s="10"/>
      <c r="I23" s="10"/>
    </row>
    <row r="24" spans="1:10" x14ac:dyDescent="0.3">
      <c r="A24">
        <v>2</v>
      </c>
      <c r="B24" s="10" t="s">
        <v>48</v>
      </c>
      <c r="C24">
        <v>8</v>
      </c>
      <c r="D24" s="10" t="s">
        <v>42</v>
      </c>
      <c r="F24" s="10"/>
      <c r="H24" s="10"/>
      <c r="I24" s="10"/>
    </row>
    <row r="25" spans="1:10" x14ac:dyDescent="0.3">
      <c r="A25">
        <v>2</v>
      </c>
      <c r="B25" s="10" t="s">
        <v>48</v>
      </c>
      <c r="C25">
        <v>9</v>
      </c>
      <c r="D25" s="10" t="s">
        <v>43</v>
      </c>
      <c r="E25">
        <v>1</v>
      </c>
      <c r="F25" s="10" t="s">
        <v>12</v>
      </c>
      <c r="G25">
        <v>6</v>
      </c>
      <c r="H25" s="10"/>
      <c r="I25" s="10"/>
    </row>
    <row r="26" spans="1:10" x14ac:dyDescent="0.3">
      <c r="A26">
        <v>2</v>
      </c>
      <c r="B26" s="10" t="s">
        <v>48</v>
      </c>
      <c r="C26">
        <v>10</v>
      </c>
      <c r="D26" s="10" t="s">
        <v>153</v>
      </c>
      <c r="F26" s="10"/>
      <c r="H26" s="10"/>
      <c r="I26" s="10"/>
    </row>
    <row r="27" spans="1:10" x14ac:dyDescent="0.3">
      <c r="A27">
        <v>2</v>
      </c>
      <c r="B27" s="10" t="s">
        <v>48</v>
      </c>
      <c r="C27">
        <v>11</v>
      </c>
      <c r="D27" s="10" t="s">
        <v>154</v>
      </c>
      <c r="E27">
        <v>1</v>
      </c>
      <c r="F27" s="10" t="s">
        <v>184</v>
      </c>
      <c r="G27">
        <v>3</v>
      </c>
      <c r="H27" s="10"/>
      <c r="I27" s="10"/>
    </row>
    <row r="28" spans="1:10" x14ac:dyDescent="0.3">
      <c r="A28">
        <v>2</v>
      </c>
      <c r="B28" s="10" t="s">
        <v>48</v>
      </c>
      <c r="C28">
        <v>12</v>
      </c>
      <c r="D28" s="10" t="s">
        <v>155</v>
      </c>
      <c r="E28">
        <v>1</v>
      </c>
      <c r="F28" s="10" t="s">
        <v>15</v>
      </c>
      <c r="G28">
        <v>1</v>
      </c>
      <c r="H28" s="10" t="s">
        <v>198</v>
      </c>
      <c r="I28" s="10" t="s">
        <v>201</v>
      </c>
      <c r="J28">
        <v>1</v>
      </c>
    </row>
    <row r="29" spans="1:10" x14ac:dyDescent="0.3">
      <c r="A29">
        <v>2</v>
      </c>
      <c r="B29" s="10" t="s">
        <v>48</v>
      </c>
      <c r="C29">
        <v>13</v>
      </c>
      <c r="D29" s="10" t="s">
        <v>181</v>
      </c>
      <c r="E29">
        <v>1</v>
      </c>
      <c r="F29" s="10" t="s">
        <v>196</v>
      </c>
      <c r="G29">
        <v>2</v>
      </c>
      <c r="H29" s="10"/>
      <c r="I29" s="10"/>
    </row>
    <row r="30" spans="1:10" x14ac:dyDescent="0.3">
      <c r="A30">
        <v>2</v>
      </c>
      <c r="B30" s="10" t="s">
        <v>48</v>
      </c>
      <c r="C30">
        <v>20</v>
      </c>
      <c r="D30" s="10" t="s">
        <v>197</v>
      </c>
      <c r="F30" s="10"/>
      <c r="H30" s="10"/>
      <c r="I30" s="10"/>
    </row>
    <row r="31" spans="1:10" x14ac:dyDescent="0.3">
      <c r="A31">
        <v>2</v>
      </c>
      <c r="B31" s="10" t="s">
        <v>48</v>
      </c>
      <c r="C31">
        <v>21</v>
      </c>
      <c r="D31" s="10" t="s">
        <v>16</v>
      </c>
      <c r="F31" s="10"/>
      <c r="H31" s="10"/>
      <c r="I31" s="10"/>
    </row>
    <row r="32" spans="1:10" x14ac:dyDescent="0.3">
      <c r="A32">
        <v>3</v>
      </c>
      <c r="B32" s="10" t="s">
        <v>51</v>
      </c>
      <c r="C32">
        <v>1</v>
      </c>
      <c r="D32" s="10" t="s">
        <v>34</v>
      </c>
      <c r="F32" s="10"/>
      <c r="H32" s="10"/>
      <c r="I32" s="10"/>
    </row>
    <row r="33" spans="1:10" x14ac:dyDescent="0.3">
      <c r="A33">
        <v>3</v>
      </c>
      <c r="B33" s="10" t="s">
        <v>51</v>
      </c>
      <c r="C33">
        <v>2</v>
      </c>
      <c r="D33" s="10" t="s">
        <v>31</v>
      </c>
      <c r="E33">
        <v>1</v>
      </c>
      <c r="F33" s="10" t="s">
        <v>31</v>
      </c>
      <c r="G33">
        <v>5</v>
      </c>
      <c r="H33" s="10"/>
      <c r="I33" s="10"/>
    </row>
    <row r="34" spans="1:10" x14ac:dyDescent="0.3">
      <c r="A34">
        <v>3</v>
      </c>
      <c r="B34" s="10" t="s">
        <v>51</v>
      </c>
      <c r="C34">
        <v>3</v>
      </c>
      <c r="D34" s="10" t="s">
        <v>19</v>
      </c>
      <c r="E34">
        <v>1</v>
      </c>
      <c r="F34" s="10" t="s">
        <v>183</v>
      </c>
      <c r="G34">
        <v>4</v>
      </c>
      <c r="H34" s="10"/>
      <c r="I34" s="10"/>
    </row>
    <row r="35" spans="1:10" x14ac:dyDescent="0.3">
      <c r="A35">
        <v>3</v>
      </c>
      <c r="B35" s="10" t="s">
        <v>51</v>
      </c>
      <c r="C35">
        <v>4</v>
      </c>
      <c r="D35" s="10" t="s">
        <v>38</v>
      </c>
      <c r="F35" s="10"/>
      <c r="H35" s="10"/>
      <c r="I35" s="10"/>
    </row>
    <row r="36" spans="1:10" x14ac:dyDescent="0.3">
      <c r="A36">
        <v>3</v>
      </c>
      <c r="B36" s="10" t="s">
        <v>51</v>
      </c>
      <c r="C36">
        <v>5</v>
      </c>
      <c r="D36" s="10" t="s">
        <v>2</v>
      </c>
      <c r="E36">
        <v>1</v>
      </c>
      <c r="F36" s="10" t="s">
        <v>10</v>
      </c>
      <c r="G36">
        <v>8</v>
      </c>
      <c r="H36" s="10"/>
      <c r="I36" s="10"/>
    </row>
    <row r="37" spans="1:10" x14ac:dyDescent="0.3">
      <c r="A37">
        <v>3</v>
      </c>
      <c r="B37" s="10" t="s">
        <v>51</v>
      </c>
      <c r="C37">
        <v>6</v>
      </c>
      <c r="D37" s="10" t="s">
        <v>40</v>
      </c>
      <c r="F37" s="10"/>
      <c r="H37" s="10"/>
      <c r="I37" s="10"/>
    </row>
    <row r="38" spans="1:10" x14ac:dyDescent="0.3">
      <c r="A38">
        <v>3</v>
      </c>
      <c r="B38" s="10" t="s">
        <v>51</v>
      </c>
      <c r="C38">
        <v>7</v>
      </c>
      <c r="D38" s="10" t="s">
        <v>3</v>
      </c>
      <c r="E38">
        <v>1</v>
      </c>
      <c r="F38" s="10" t="s">
        <v>11</v>
      </c>
      <c r="G38">
        <v>7</v>
      </c>
      <c r="H38" s="10"/>
      <c r="I38" s="10"/>
    </row>
    <row r="39" spans="1:10" x14ac:dyDescent="0.3">
      <c r="A39">
        <v>3</v>
      </c>
      <c r="B39" s="10" t="s">
        <v>51</v>
      </c>
      <c r="C39">
        <v>8</v>
      </c>
      <c r="D39" s="10" t="s">
        <v>42</v>
      </c>
      <c r="F39" s="10"/>
      <c r="H39" s="10"/>
      <c r="I39" s="10"/>
    </row>
    <row r="40" spans="1:10" x14ac:dyDescent="0.3">
      <c r="A40">
        <v>3</v>
      </c>
      <c r="B40" s="10" t="s">
        <v>51</v>
      </c>
      <c r="C40">
        <v>9</v>
      </c>
      <c r="D40" s="10" t="s">
        <v>43</v>
      </c>
      <c r="E40">
        <v>1</v>
      </c>
      <c r="F40" s="10" t="s">
        <v>12</v>
      </c>
      <c r="G40">
        <v>6</v>
      </c>
      <c r="H40" s="10"/>
      <c r="I40" s="10"/>
    </row>
    <row r="41" spans="1:10" x14ac:dyDescent="0.3">
      <c r="A41">
        <v>3</v>
      </c>
      <c r="B41" s="10" t="s">
        <v>51</v>
      </c>
      <c r="C41">
        <v>10</v>
      </c>
      <c r="D41" s="10" t="s">
        <v>153</v>
      </c>
      <c r="F41" s="10"/>
      <c r="H41" s="10"/>
      <c r="I41" s="10"/>
    </row>
    <row r="42" spans="1:10" x14ac:dyDescent="0.3">
      <c r="A42">
        <v>3</v>
      </c>
      <c r="B42" s="10" t="s">
        <v>51</v>
      </c>
      <c r="C42">
        <v>11</v>
      </c>
      <c r="D42" s="10" t="s">
        <v>154</v>
      </c>
      <c r="E42">
        <v>1</v>
      </c>
      <c r="F42" s="10" t="s">
        <v>184</v>
      </c>
      <c r="G42">
        <v>3</v>
      </c>
      <c r="H42" s="10"/>
      <c r="I42" s="10"/>
    </row>
    <row r="43" spans="1:10" x14ac:dyDescent="0.3">
      <c r="A43">
        <v>3</v>
      </c>
      <c r="B43" s="10" t="s">
        <v>51</v>
      </c>
      <c r="C43">
        <v>12</v>
      </c>
      <c r="D43" s="10" t="s">
        <v>155</v>
      </c>
      <c r="E43">
        <v>1</v>
      </c>
      <c r="F43" s="10" t="s">
        <v>15</v>
      </c>
      <c r="G43">
        <v>1</v>
      </c>
      <c r="H43" s="10" t="s">
        <v>199</v>
      </c>
      <c r="I43" s="10" t="s">
        <v>202</v>
      </c>
      <c r="J43">
        <v>1</v>
      </c>
    </row>
    <row r="44" spans="1:10" x14ac:dyDescent="0.3">
      <c r="A44">
        <v>3</v>
      </c>
      <c r="B44" s="10" t="s">
        <v>51</v>
      </c>
      <c r="C44">
        <v>13</v>
      </c>
      <c r="D44" s="10" t="s">
        <v>181</v>
      </c>
      <c r="E44">
        <v>1</v>
      </c>
      <c r="F44" s="10" t="s">
        <v>196</v>
      </c>
      <c r="G44">
        <v>2</v>
      </c>
      <c r="H44" s="10"/>
      <c r="I44" s="10"/>
    </row>
    <row r="45" spans="1:10" x14ac:dyDescent="0.3">
      <c r="A45">
        <v>3</v>
      </c>
      <c r="B45" s="10" t="s">
        <v>51</v>
      </c>
      <c r="C45">
        <v>20</v>
      </c>
      <c r="D45" s="10" t="s">
        <v>197</v>
      </c>
      <c r="F45" s="10"/>
      <c r="H45" s="10"/>
      <c r="I45" s="10"/>
    </row>
    <row r="46" spans="1:10" x14ac:dyDescent="0.3">
      <c r="A46">
        <v>3</v>
      </c>
      <c r="B46" s="10" t="s">
        <v>51</v>
      </c>
      <c r="C46">
        <v>21</v>
      </c>
      <c r="D46" s="10" t="s">
        <v>16</v>
      </c>
      <c r="F46" s="10"/>
      <c r="H46" s="10"/>
      <c r="I46" s="10"/>
    </row>
    <row r="47" spans="1:10" x14ac:dyDescent="0.3">
      <c r="A47">
        <v>4</v>
      </c>
      <c r="B47" s="10" t="s">
        <v>50</v>
      </c>
      <c r="C47">
        <v>1</v>
      </c>
      <c r="D47" s="10" t="s">
        <v>34</v>
      </c>
      <c r="F47" s="10"/>
      <c r="H47" s="10"/>
      <c r="I47" s="10"/>
    </row>
    <row r="48" spans="1:10" x14ac:dyDescent="0.3">
      <c r="A48">
        <v>4</v>
      </c>
      <c r="B48" s="10" t="s">
        <v>50</v>
      </c>
      <c r="C48">
        <v>2</v>
      </c>
      <c r="D48" s="10" t="s">
        <v>31</v>
      </c>
      <c r="E48">
        <v>1</v>
      </c>
      <c r="F48" s="10" t="s">
        <v>31</v>
      </c>
      <c r="G48">
        <v>5</v>
      </c>
      <c r="H48" s="10"/>
      <c r="I48" s="10"/>
    </row>
    <row r="49" spans="1:10" x14ac:dyDescent="0.3">
      <c r="A49">
        <v>4</v>
      </c>
      <c r="B49" s="10" t="s">
        <v>50</v>
      </c>
      <c r="C49">
        <v>3</v>
      </c>
      <c r="D49" s="10" t="s">
        <v>19</v>
      </c>
      <c r="E49">
        <v>1</v>
      </c>
      <c r="F49" s="10" t="s">
        <v>183</v>
      </c>
      <c r="G49">
        <v>4</v>
      </c>
      <c r="H49" s="10"/>
      <c r="I49" s="10"/>
    </row>
    <row r="50" spans="1:10" x14ac:dyDescent="0.3">
      <c r="A50">
        <v>4</v>
      </c>
      <c r="B50" s="10" t="s">
        <v>50</v>
      </c>
      <c r="C50">
        <v>4</v>
      </c>
      <c r="D50" s="10" t="s">
        <v>38</v>
      </c>
      <c r="F50" s="10"/>
      <c r="H50" s="10"/>
      <c r="I50" s="10"/>
    </row>
    <row r="51" spans="1:10" x14ac:dyDescent="0.3">
      <c r="A51">
        <v>4</v>
      </c>
      <c r="B51" s="10" t="s">
        <v>50</v>
      </c>
      <c r="C51">
        <v>5</v>
      </c>
      <c r="D51" s="10" t="s">
        <v>2</v>
      </c>
      <c r="E51">
        <v>1</v>
      </c>
      <c r="F51" s="10" t="s">
        <v>10</v>
      </c>
      <c r="G51">
        <v>8</v>
      </c>
      <c r="H51" s="10"/>
      <c r="I51" s="10"/>
    </row>
    <row r="52" spans="1:10" x14ac:dyDescent="0.3">
      <c r="A52">
        <v>4</v>
      </c>
      <c r="B52" s="10" t="s">
        <v>50</v>
      </c>
      <c r="C52">
        <v>6</v>
      </c>
      <c r="D52" s="10" t="s">
        <v>40</v>
      </c>
      <c r="F52" s="10"/>
      <c r="H52" s="10"/>
      <c r="I52" s="10"/>
    </row>
    <row r="53" spans="1:10" x14ac:dyDescent="0.3">
      <c r="A53">
        <v>4</v>
      </c>
      <c r="B53" s="10" t="s">
        <v>50</v>
      </c>
      <c r="C53">
        <v>7</v>
      </c>
      <c r="D53" s="10" t="s">
        <v>3</v>
      </c>
      <c r="E53">
        <v>1</v>
      </c>
      <c r="F53" s="10" t="s">
        <v>11</v>
      </c>
      <c r="G53">
        <v>7</v>
      </c>
      <c r="H53" s="10"/>
      <c r="I53" s="10"/>
    </row>
    <row r="54" spans="1:10" x14ac:dyDescent="0.3">
      <c r="A54">
        <v>4</v>
      </c>
      <c r="B54" s="10" t="s">
        <v>50</v>
      </c>
      <c r="C54">
        <v>8</v>
      </c>
      <c r="D54" s="10" t="s">
        <v>42</v>
      </c>
      <c r="F54" s="10"/>
      <c r="H54" s="10"/>
      <c r="I54" s="10"/>
    </row>
    <row r="55" spans="1:10" x14ac:dyDescent="0.3">
      <c r="A55">
        <v>4</v>
      </c>
      <c r="B55" s="10" t="s">
        <v>50</v>
      </c>
      <c r="C55">
        <v>9</v>
      </c>
      <c r="D55" s="10" t="s">
        <v>43</v>
      </c>
      <c r="E55">
        <v>1</v>
      </c>
      <c r="F55" s="10" t="s">
        <v>12</v>
      </c>
      <c r="G55">
        <v>6</v>
      </c>
      <c r="H55" s="10"/>
      <c r="I55" s="10"/>
    </row>
    <row r="56" spans="1:10" x14ac:dyDescent="0.3">
      <c r="A56">
        <v>4</v>
      </c>
      <c r="B56" s="10" t="s">
        <v>50</v>
      </c>
      <c r="C56">
        <v>10</v>
      </c>
      <c r="D56" s="10" t="s">
        <v>153</v>
      </c>
      <c r="F56" s="10"/>
      <c r="H56" s="10"/>
      <c r="I56" s="10"/>
    </row>
    <row r="57" spans="1:10" x14ac:dyDescent="0.3">
      <c r="A57">
        <v>4</v>
      </c>
      <c r="B57" s="10" t="s">
        <v>50</v>
      </c>
      <c r="C57">
        <v>11</v>
      </c>
      <c r="D57" s="10" t="s">
        <v>154</v>
      </c>
      <c r="E57">
        <v>1</v>
      </c>
      <c r="F57" s="10" t="s">
        <v>184</v>
      </c>
      <c r="G57">
        <v>3</v>
      </c>
      <c r="H57" s="10"/>
      <c r="I57" s="10"/>
    </row>
    <row r="58" spans="1:10" x14ac:dyDescent="0.3">
      <c r="A58">
        <v>4</v>
      </c>
      <c r="B58" s="10" t="s">
        <v>50</v>
      </c>
      <c r="C58">
        <v>12</v>
      </c>
      <c r="D58" s="10" t="s">
        <v>155</v>
      </c>
      <c r="E58">
        <v>1</v>
      </c>
      <c r="F58" s="10" t="s">
        <v>15</v>
      </c>
      <c r="G58">
        <v>1</v>
      </c>
      <c r="H58" s="10" t="s">
        <v>200</v>
      </c>
      <c r="I58" s="10" t="s">
        <v>203</v>
      </c>
      <c r="J58">
        <v>1</v>
      </c>
    </row>
    <row r="59" spans="1:10" x14ac:dyDescent="0.3">
      <c r="A59">
        <v>4</v>
      </c>
      <c r="B59" s="10" t="s">
        <v>50</v>
      </c>
      <c r="C59">
        <v>13</v>
      </c>
      <c r="D59" s="10" t="s">
        <v>181</v>
      </c>
      <c r="E59">
        <v>1</v>
      </c>
      <c r="F59" s="10" t="s">
        <v>196</v>
      </c>
      <c r="G59">
        <v>2</v>
      </c>
      <c r="H59" s="10"/>
      <c r="I59" s="10"/>
    </row>
    <row r="60" spans="1:10" x14ac:dyDescent="0.3">
      <c r="A60">
        <v>4</v>
      </c>
      <c r="B60" s="10" t="s">
        <v>50</v>
      </c>
      <c r="C60">
        <v>20</v>
      </c>
      <c r="D60" s="10" t="s">
        <v>197</v>
      </c>
      <c r="F60" s="10"/>
      <c r="H60" s="10"/>
      <c r="I60" s="10"/>
    </row>
    <row r="61" spans="1:10" x14ac:dyDescent="0.3">
      <c r="A61">
        <v>4</v>
      </c>
      <c r="B61" s="10" t="s">
        <v>50</v>
      </c>
      <c r="C61">
        <v>21</v>
      </c>
      <c r="D61" s="10" t="s">
        <v>16</v>
      </c>
      <c r="F61" s="10"/>
      <c r="H61" s="10"/>
      <c r="I61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"/>
  <sheetViews>
    <sheetView workbookViewId="0"/>
  </sheetViews>
  <sheetFormatPr baseColWidth="10" defaultRowHeight="14.4" x14ac:dyDescent="0.3"/>
  <cols>
    <col min="1" max="1" width="7.5546875" bestFit="1" customWidth="1"/>
    <col min="2" max="2" width="33.21875" bestFit="1" customWidth="1"/>
    <col min="3" max="3" width="11.88671875" bestFit="1" customWidth="1"/>
    <col min="4" max="4" width="10.109375" bestFit="1" customWidth="1"/>
    <col min="5" max="5" width="7.6640625" bestFit="1" customWidth="1"/>
    <col min="6" max="6" width="33.2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25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7</v>
      </c>
      <c r="I1" t="s">
        <v>19</v>
      </c>
    </row>
    <row r="2" spans="1:9" x14ac:dyDescent="0.3">
      <c r="A2" s="10" t="s">
        <v>32</v>
      </c>
      <c r="B2" t="s">
        <v>156</v>
      </c>
      <c r="C2" s="10" t="s">
        <v>155</v>
      </c>
      <c r="D2" s="10" t="s">
        <v>189</v>
      </c>
      <c r="E2" s="10"/>
      <c r="F2" s="10" t="s">
        <v>156</v>
      </c>
      <c r="H2" t="s">
        <v>26</v>
      </c>
      <c r="I2" t="s">
        <v>20</v>
      </c>
    </row>
    <row r="3" spans="1:9" x14ac:dyDescent="0.3">
      <c r="A3" s="10" t="s">
        <v>201</v>
      </c>
      <c r="B3" t="s">
        <v>198</v>
      </c>
      <c r="C3" s="10" t="s">
        <v>155</v>
      </c>
      <c r="D3" s="10" t="s">
        <v>189</v>
      </c>
      <c r="E3" s="10"/>
      <c r="F3" s="10" t="s">
        <v>198</v>
      </c>
      <c r="H3" t="s">
        <v>27</v>
      </c>
      <c r="I3" t="s">
        <v>20</v>
      </c>
    </row>
    <row r="4" spans="1:9" x14ac:dyDescent="0.3">
      <c r="A4" s="10" t="s">
        <v>202</v>
      </c>
      <c r="B4" t="s">
        <v>199</v>
      </c>
      <c r="C4" s="10" t="s">
        <v>155</v>
      </c>
      <c r="D4" s="10" t="s">
        <v>189</v>
      </c>
      <c r="E4" s="10"/>
      <c r="F4" s="10" t="s">
        <v>199</v>
      </c>
      <c r="H4" t="s">
        <v>28</v>
      </c>
      <c r="I4" t="s">
        <v>20</v>
      </c>
    </row>
    <row r="5" spans="1:9" x14ac:dyDescent="0.3">
      <c r="A5" s="10" t="s">
        <v>203</v>
      </c>
      <c r="B5" t="s">
        <v>200</v>
      </c>
      <c r="C5" s="10" t="s">
        <v>155</v>
      </c>
      <c r="D5" s="10" t="s">
        <v>189</v>
      </c>
      <c r="E5" s="10"/>
      <c r="F5" s="10" t="s">
        <v>200</v>
      </c>
      <c r="H5" t="s">
        <v>29</v>
      </c>
      <c r="I5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M Z M 8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M Z M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T P F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M Z M 8 V Z f J w b K k A A A A 9 g A A A B I A A A A A A A A A A A A A A A A A A A A A A E N v b m Z p Z y 9 Q Y W N r Y W d l L n h t b F B L A Q I t A B Q A A g A I A D G T P F U P y u m r p A A A A O k A A A A T A A A A A A A A A A A A A A A A A P A A A A B b Q 2 9 u d G V u d F 9 U e X B l c 1 0 u e G 1 s U E s B A i 0 A F A A C A A g A M Z M 8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j U A A A A A A A C E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h U M j E 6 M j U 6 M z Q u N D g y N T U x M F o i I C 8 + P E V u d H J 5 I F R 5 c G U 9 I k Z p b G x D b 2 x 1 b W 5 U e X B l c y I g V m F s d W U 9 I n N B d 1 l H Q U F B P S I g L z 4 8 R W 5 0 c n k g V H l w Z T 0 i R m l s b E N v d W 5 0 I i B W Y W x 1 Z T 0 i b D Q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D k t M j h U M j E 6 M j U 6 M z Q u N D Y 5 N T U 4 O V o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A 5 L T I 4 V D I x O j I 1 O j M 0 L j Q 1 O T U 4 N z d a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j h U M j E 6 M j U 6 M z I u N D A 1 N T Q y N l o i I C 8 + P E V u d H J 5 I F R 5 c G U 9 I k Z p b G x D b 2 x 1 b W 5 U e X B l c y I g V m F s d W U 9 I n N B d 1 l E Q m d N R 0 F 3 W U d B d 1 l B Q m d Z R 0 J n Q T 0 i I C 8 + P E V u d H J 5 I F R 5 c G U 9 I k Z p b G x D b 3 V u d C I g V m F s d W U 9 I m w z M i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L c 4 V D 1 R / P Y p 3 a 2 z m D l D M i N Y 0 + t 6 p u A G j U W P 5 p 3 j 9 0 y w A A A A A A 6 A A A A A A g A A I A A A A I Y X k V m H o H Q 2 L w l C g r D G t q / 4 V L h o X r t n q + K 8 K p k v K p L 5 U A A A A B w R f M p 3 M 7 5 7 U u 9 v L I b / 9 P v y t 5 j 0 Y O Y 3 e C l C Z 0 x g o e e a d t P 0 I v z L O A t 8 m L 2 L g v X 5 s D H r m T X Q + l R j D e Z B v W 2 h Y k R t Y 8 d 0 j U x D f 5 V F I B Q 4 l Q U i Q A A A A F x f t O e Q A D t / F d R I l C c e l + 1 0 T K S n b q v W v d N e x 6 J I c o F a G j H 5 F t Z h M 0 Y 9 2 q T p s l v j / l 5 9 U E D y B Z X m J H a d d 1 2 8 J / U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Hoja1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2022-09-28T21:25:38Z</dcterms:modified>
</cp:coreProperties>
</file>